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A939E7EF-6CAC-41F4-AA85-5C9B6697557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2" i="71"/>
  <c r="P32" i="70"/>
  <c r="N32" i="70"/>
  <c r="N31" i="70"/>
  <c r="N30" i="70"/>
  <c r="P29" i="70"/>
  <c r="N29" i="70"/>
  <c r="P28" i="70"/>
  <c r="N28" i="70"/>
  <c r="P27" i="70"/>
  <c r="N27" i="70"/>
  <c r="P26" i="70"/>
  <c r="N26" i="70"/>
  <c r="N23" i="70"/>
  <c r="P22" i="70"/>
  <c r="N22" i="70"/>
  <c r="P21" i="70"/>
  <c r="N21" i="70"/>
  <c r="N20" i="70"/>
  <c r="P19" i="70"/>
  <c r="N19" i="70"/>
  <c r="P18" i="70"/>
  <c r="N18" i="70"/>
  <c r="P17" i="70"/>
  <c r="N17" i="70"/>
  <c r="P16" i="70"/>
  <c r="N16" i="70"/>
  <c r="P15" i="70"/>
  <c r="N15" i="70"/>
  <c r="P14" i="70"/>
  <c r="N14" i="70"/>
  <c r="P13" i="70"/>
  <c r="N13" i="70"/>
  <c r="P12" i="70"/>
  <c r="N12" i="70"/>
  <c r="P11" i="70"/>
  <c r="N11" i="70"/>
  <c r="N10"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9" i="25"/>
  <c r="N19" i="25"/>
  <c r="P18" i="25"/>
  <c r="N18" i="25"/>
  <c r="P17" i="25"/>
  <c r="N17" i="25"/>
  <c r="P16" i="25"/>
  <c r="N16" i="25"/>
  <c r="P15" i="25"/>
  <c r="N15" i="25"/>
  <c r="P14" i="25"/>
  <c r="N14" i="25"/>
  <c r="P13" i="25"/>
  <c r="N13" i="25"/>
  <c r="P12" i="25"/>
  <c r="N12" i="25"/>
  <c r="P11" i="25"/>
  <c r="N11" i="25"/>
  <c r="P10" i="25"/>
  <c r="N10"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9" i="26"/>
  <c r="N19" i="26"/>
  <c r="P18" i="26"/>
  <c r="N18" i="26"/>
  <c r="P17" i="26"/>
  <c r="N17" i="26"/>
  <c r="P16" i="26"/>
  <c r="N16" i="26"/>
  <c r="P15" i="26"/>
  <c r="N15" i="26"/>
  <c r="P14" i="26"/>
  <c r="N14" i="26"/>
  <c r="P13" i="26"/>
  <c r="N13" i="26"/>
  <c r="P12" i="26"/>
  <c r="N12" i="26"/>
  <c r="P11" i="26"/>
  <c r="N11" i="26"/>
  <c r="P10" i="26"/>
  <c r="N10" i="26"/>
  <c r="P9" i="26"/>
  <c r="N9" i="26"/>
  <c r="P30" i="23"/>
  <c r="P29" i="23"/>
  <c r="P28" i="23"/>
  <c r="P27" i="23"/>
  <c r="P26" i="23"/>
  <c r="P25" i="23"/>
  <c r="P23" i="23"/>
  <c r="P21" i="23"/>
  <c r="P20" i="23"/>
  <c r="P19" i="23"/>
  <c r="P18" i="23"/>
  <c r="P17" i="23"/>
  <c r="P15" i="23"/>
  <c r="P14" i="23"/>
  <c r="P13" i="23"/>
  <c r="P12" i="23"/>
  <c r="P11" i="23"/>
  <c r="P10"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25" i="7"/>
  <c r="P24" i="7"/>
  <c r="P22" i="7"/>
  <c r="P21" i="7"/>
  <c r="P20" i="7"/>
  <c r="P19" i="7"/>
  <c r="P18" i="7"/>
  <c r="P17" i="7"/>
  <c r="P16" i="7"/>
  <c r="P15" i="7"/>
  <c r="P14" i="7"/>
  <c r="P13" i="7"/>
  <c r="P11" i="7"/>
  <c r="P64" i="8"/>
  <c r="P63" i="8"/>
  <c r="P62" i="8"/>
  <c r="P61" i="8"/>
  <c r="P60" i="8"/>
  <c r="P59" i="8"/>
  <c r="P57" i="8"/>
  <c r="P56" i="8"/>
  <c r="P54" i="8"/>
  <c r="P53" i="8"/>
  <c r="P52" i="8"/>
  <c r="P51" i="8"/>
  <c r="P50" i="8"/>
  <c r="P48" i="8"/>
  <c r="P27" i="8"/>
  <c r="P26" i="8"/>
  <c r="P13" i="8"/>
  <c r="P11" i="8"/>
  <c r="X30" i="46"/>
  <c r="X29" i="46"/>
  <c r="X28" i="46"/>
  <c r="X27" i="46"/>
  <c r="X26" i="46"/>
  <c r="X25" i="46"/>
  <c r="X24" i="46"/>
  <c r="X23" i="46"/>
  <c r="X22" i="46"/>
  <c r="X21" i="46"/>
  <c r="X20" i="46"/>
  <c r="X19" i="46"/>
  <c r="X18" i="46"/>
  <c r="X17" i="46"/>
  <c r="X16" i="46"/>
  <c r="X15" i="46"/>
  <c r="X23" i="45"/>
  <c r="X22" i="45"/>
  <c r="X21" i="45"/>
  <c r="X20" i="45"/>
  <c r="X19" i="45"/>
  <c r="X18" i="45"/>
  <c r="X17" i="45"/>
  <c r="X16" i="45"/>
  <c r="X15"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N13" i="8"/>
  <c r="L13" i="8"/>
  <c r="J13" i="8"/>
  <c r="R12" i="8"/>
  <c r="N12" i="8"/>
  <c r="L12" i="8"/>
  <c r="J12" i="8"/>
  <c r="R11" i="8"/>
  <c r="N11" i="8"/>
  <c r="L11" i="8"/>
  <c r="J11"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1" i="7"/>
  <c r="N11" i="7"/>
  <c r="L11" i="7"/>
  <c r="J11"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8" i="23"/>
  <c r="N18" i="23"/>
  <c r="L18" i="23"/>
  <c r="R17" i="23"/>
  <c r="N17" i="23"/>
  <c r="L17" i="23"/>
  <c r="R16" i="23"/>
  <c r="N16" i="23"/>
  <c r="L16" i="23"/>
  <c r="R15" i="23"/>
  <c r="N15" i="23"/>
  <c r="L15" i="23"/>
  <c r="R14" i="23"/>
  <c r="N14" i="23"/>
  <c r="L14" i="23"/>
  <c r="R13" i="23"/>
  <c r="N13" i="23"/>
  <c r="L13" i="23"/>
  <c r="R12" i="23"/>
  <c r="N12" i="23"/>
  <c r="L12" i="23"/>
  <c r="R11" i="23"/>
  <c r="N11" i="23"/>
  <c r="L11" i="23"/>
  <c r="R10" i="23"/>
  <c r="N10" i="23"/>
  <c r="L10"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7" i="70"/>
  <c r="L17" i="70"/>
  <c r="J17" i="70"/>
  <c r="R16" i="70"/>
  <c r="L16" i="70"/>
  <c r="J16" i="70"/>
  <c r="R15" i="70"/>
  <c r="L15" i="70"/>
  <c r="J15" i="70"/>
  <c r="R14" i="70"/>
  <c r="L14" i="70"/>
  <c r="J14" i="70"/>
  <c r="R13" i="70"/>
  <c r="L13" i="70"/>
  <c r="J13" i="70"/>
  <c r="R12" i="70"/>
  <c r="L12" i="70"/>
  <c r="J12" i="70"/>
  <c r="R11" i="70"/>
  <c r="L11" i="70"/>
  <c r="J11" i="70"/>
  <c r="R10" i="70"/>
  <c r="L10" i="70"/>
  <c r="J10"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8" i="45"/>
  <c r="V18" i="45"/>
  <c r="Z17" i="45"/>
  <c r="V17" i="45"/>
  <c r="Z16" i="45"/>
  <c r="V16" i="45"/>
  <c r="Z15" i="45"/>
  <c r="V15" i="45"/>
  <c r="Z14" i="45"/>
  <c r="X14" i="45"/>
  <c r="V14" i="45"/>
  <c r="Z13" i="45"/>
  <c r="X13" i="45"/>
  <c r="V13" i="45"/>
  <c r="Z12" i="45"/>
  <c r="X12" i="45"/>
  <c r="V12" i="45"/>
  <c r="Z11" i="45"/>
  <c r="X11" i="45"/>
  <c r="V11" i="45"/>
  <c r="Z10" i="45"/>
  <c r="X10" i="45"/>
  <c r="V10"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8" i="46"/>
  <c r="V18" i="46"/>
  <c r="Z17" i="46"/>
  <c r="V17" i="46"/>
  <c r="Z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2" i="23"/>
  <c r="J31" i="23"/>
  <c r="J30" i="23"/>
  <c r="J29" i="23"/>
  <c r="J28" i="23"/>
  <c r="J27" i="23"/>
  <c r="J26" i="23"/>
  <c r="J25" i="23"/>
  <c r="J24" i="23"/>
  <c r="J23" i="23"/>
  <c r="J22" i="23"/>
  <c r="J21" i="23"/>
  <c r="J20" i="23"/>
  <c r="J19" i="23"/>
  <c r="J18" i="23"/>
  <c r="J17" i="23"/>
  <c r="J16" i="23"/>
  <c r="J15" i="23"/>
  <c r="J14" i="23"/>
  <c r="J13" i="23"/>
  <c r="J12" i="23"/>
  <c r="J11" i="23"/>
  <c r="J10" i="23"/>
  <c r="J9" i="23"/>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0" i="45"/>
  <c r="T29" i="45"/>
  <c r="T28" i="45"/>
  <c r="T27" i="45"/>
  <c r="T26" i="45"/>
  <c r="T25" i="45"/>
  <c r="T24" i="45"/>
  <c r="T23" i="45"/>
  <c r="T22" i="45"/>
  <c r="T21" i="45"/>
  <c r="T20" i="45"/>
  <c r="T19" i="45"/>
  <c r="T18" i="45"/>
  <c r="T17" i="45"/>
  <c r="T16" i="45"/>
  <c r="T15" i="45"/>
  <c r="T14" i="45"/>
  <c r="T13" i="45"/>
  <c r="T12" i="45"/>
  <c r="T11" i="45"/>
  <c r="T10" i="45"/>
  <c r="T9" i="45"/>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7"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31" i="7" l="1"/>
  <c r="Q8" i="23"/>
  <c r="Y22" i="46"/>
  <c r="Y30" i="46"/>
  <c r="Q13" i="7"/>
  <c r="Q26" i="7"/>
  <c r="Y15" i="46"/>
  <c r="Y19" i="46"/>
  <c r="Y23" i="46"/>
  <c r="Y27" i="46"/>
  <c r="Q14" i="7"/>
  <c r="Q18" i="7"/>
  <c r="Q22" i="7"/>
  <c r="Q27" i="7"/>
  <c r="Q32" i="7"/>
  <c r="Q36" i="7"/>
  <c r="Q41" i="7"/>
  <c r="Q45" i="7"/>
  <c r="Q52" i="7"/>
  <c r="Q56" i="7"/>
  <c r="Q62" i="7"/>
  <c r="Q10" i="23"/>
  <c r="Q14" i="23"/>
  <c r="Q19" i="23"/>
  <c r="Q25" i="23"/>
  <c r="Q29" i="23"/>
  <c r="Q23" i="37"/>
  <c r="Q30" i="37"/>
  <c r="Q34" i="37"/>
  <c r="Y18" i="46"/>
  <c r="Y26" i="46"/>
  <c r="Q17" i="7"/>
  <c r="Q21" i="7"/>
  <c r="Y16" i="46"/>
  <c r="Y20" i="46"/>
  <c r="Y24" i="46"/>
  <c r="Y28" i="46"/>
  <c r="Q15" i="7"/>
  <c r="Q19" i="7"/>
  <c r="Q24" i="7"/>
  <c r="Q29" i="7"/>
  <c r="Q33" i="7"/>
  <c r="Q38" i="7"/>
  <c r="Q42" i="7"/>
  <c r="Q48" i="7"/>
  <c r="Q53" i="7"/>
  <c r="Q59" i="7"/>
  <c r="Q63" i="7"/>
  <c r="Q11" i="23"/>
  <c r="Q15" i="23"/>
  <c r="Q20" i="23"/>
  <c r="Q26" i="23"/>
  <c r="Q30" i="23"/>
  <c r="Q24" i="37"/>
  <c r="Q31" i="37"/>
  <c r="Q35" i="37"/>
  <c r="Y17" i="46"/>
  <c r="Y21" i="46"/>
  <c r="Y25" i="46"/>
  <c r="Y29" i="46"/>
  <c r="Q11" i="7"/>
  <c r="Q16" i="7"/>
  <c r="Q20" i="7"/>
  <c r="Q25" i="7"/>
  <c r="Q30" i="7"/>
  <c r="Q34" i="7"/>
  <c r="Q39" i="7"/>
  <c r="Q43" i="7"/>
  <c r="Q50" i="7"/>
  <c r="Q54" i="7"/>
  <c r="Q60" i="7"/>
  <c r="O22" i="24"/>
  <c r="Q12" i="23"/>
  <c r="Q17" i="23"/>
  <c r="Q21" i="23"/>
  <c r="Q27" i="23"/>
  <c r="Q25" i="37"/>
  <c r="Q32" i="37"/>
  <c r="Q36" i="37"/>
  <c r="Q35" i="7"/>
  <c r="Q40" i="7"/>
  <c r="Q44" i="7"/>
  <c r="Q51" i="7"/>
  <c r="Q55" i="7"/>
  <c r="Q61" i="7"/>
  <c r="O31" i="24"/>
  <c r="Q13" i="23"/>
  <c r="Q18" i="23"/>
  <c r="Q23" i="23"/>
  <c r="Q28" i="23"/>
  <c r="Q27" i="37"/>
  <c r="Q33" i="37"/>
  <c r="Q37" i="37"/>
  <c r="Q9" i="73"/>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O23" i="24"/>
  <c r="O24" i="24"/>
  <c r="Q25" i="24"/>
  <c r="Q26" i="24"/>
  <c r="Q27" i="24"/>
  <c r="Q28" i="24"/>
  <c r="Q29" i="24"/>
  <c r="Q30" i="24"/>
  <c r="M32" i="24"/>
  <c r="Q9" i="7"/>
  <c r="O10" i="7"/>
  <c r="M11" i="7"/>
  <c r="M12" i="7"/>
  <c r="M13" i="7"/>
  <c r="S14" i="7"/>
  <c r="O16" i="7"/>
  <c r="M17" i="7"/>
  <c r="S18" i="7"/>
  <c r="O20" i="7"/>
  <c r="M21" i="7"/>
  <c r="S22" i="7"/>
  <c r="S23"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2"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M23" i="24"/>
  <c r="M24" i="24"/>
  <c r="O25" i="24"/>
  <c r="O26" i="24"/>
  <c r="O27" i="24"/>
  <c r="O28" i="24"/>
  <c r="O29" i="24"/>
  <c r="O30" i="24"/>
  <c r="S31" i="24"/>
  <c r="S32" i="24"/>
  <c r="O9" i="7"/>
  <c r="M10" i="7"/>
  <c r="S13" i="7"/>
  <c r="O15" i="7"/>
  <c r="M16" i="7"/>
  <c r="S17" i="7"/>
  <c r="O19" i="7"/>
  <c r="M20" i="7"/>
  <c r="S21" i="7"/>
  <c r="O23" i="7"/>
  <c r="O24" i="7"/>
  <c r="M25" i="7"/>
  <c r="S27" i="7"/>
  <c r="S28" i="7"/>
  <c r="S9" i="24"/>
  <c r="S10" i="24"/>
  <c r="S11" i="24"/>
  <c r="S12" i="24"/>
  <c r="S13" i="24"/>
  <c r="S14" i="24"/>
  <c r="S15" i="24"/>
  <c r="M17" i="24"/>
  <c r="M18" i="24"/>
  <c r="M19" i="24"/>
  <c r="M20" i="24"/>
  <c r="M21" i="24"/>
  <c r="M22" i="24"/>
  <c r="Q23" i="24"/>
  <c r="S24" i="24"/>
  <c r="S25" i="24"/>
  <c r="S26" i="24"/>
  <c r="S27" i="24"/>
  <c r="S28" i="24"/>
  <c r="S29" i="24"/>
  <c r="S30" i="24"/>
  <c r="O32" i="24"/>
  <c r="S9" i="7"/>
  <c r="Q10" i="7"/>
  <c r="O11" i="7"/>
  <c r="O12" i="7"/>
  <c r="O13" i="7"/>
  <c r="M14" i="7"/>
  <c r="S15" i="7"/>
  <c r="O17" i="7"/>
  <c r="M18" i="7"/>
  <c r="S19" i="7"/>
  <c r="O21" i="7"/>
  <c r="M22" i="7"/>
  <c r="S24" i="7"/>
  <c r="O26" i="7"/>
  <c r="O27" i="7"/>
  <c r="M28" i="7"/>
  <c r="M29" i="7"/>
  <c r="M10" i="24"/>
  <c r="M11" i="24"/>
  <c r="M12" i="24"/>
  <c r="M13" i="24"/>
  <c r="M14" i="24"/>
  <c r="M15" i="24"/>
  <c r="M16" i="24"/>
  <c r="O17" i="24"/>
  <c r="O18" i="24"/>
  <c r="O19" i="24"/>
  <c r="O20" i="24"/>
  <c r="O21" i="24"/>
  <c r="S22" i="24"/>
  <c r="S23" i="24"/>
  <c r="M25" i="24"/>
  <c r="M26" i="24"/>
  <c r="M27" i="24"/>
  <c r="M28" i="24"/>
  <c r="M29" i="24"/>
  <c r="M30" i="24"/>
  <c r="M31" i="24"/>
  <c r="Q32" i="24"/>
  <c r="M9" i="7"/>
  <c r="S10" i="7"/>
  <c r="S11" i="7"/>
  <c r="S12" i="7"/>
  <c r="O14" i="7"/>
  <c r="M15" i="7"/>
  <c r="S16" i="7"/>
  <c r="O18" i="7"/>
  <c r="M19" i="7"/>
  <c r="S20" i="7"/>
  <c r="O22" i="7"/>
  <c r="M23" i="7"/>
  <c r="M24" i="7"/>
  <c r="S25"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20" i="37"/>
  <c r="O25" i="37"/>
  <c r="S28" i="37"/>
  <c r="M32" i="37"/>
  <c r="M37" i="37"/>
  <c r="S9" i="37"/>
  <c r="S10" i="37"/>
  <c r="S11" i="37"/>
  <c r="S12" i="37"/>
  <c r="S13" i="37"/>
  <c r="S14" i="37"/>
  <c r="S15" i="37"/>
  <c r="S16" i="37"/>
  <c r="S17" i="37"/>
  <c r="M18" i="37"/>
  <c r="M19" i="37"/>
  <c r="M20" i="37"/>
  <c r="M21" i="37"/>
  <c r="O22" i="37"/>
  <c r="S26" i="37"/>
  <c r="S27" i="37"/>
  <c r="M29" i="37"/>
  <c r="O30" i="37"/>
  <c r="O31" i="37"/>
  <c r="O32" i="37"/>
  <c r="O33" i="37"/>
  <c r="O34" i="37"/>
  <c r="O35" i="37"/>
  <c r="O36" i="37"/>
  <c r="O37" i="37"/>
  <c r="Q13" i="37"/>
  <c r="Q16" i="37"/>
  <c r="S18" i="37"/>
  <c r="S19" i="37"/>
  <c r="O23" i="37"/>
  <c r="M30" i="37"/>
  <c r="M33" i="37"/>
  <c r="M35" i="37"/>
  <c r="M10" i="37"/>
  <c r="M11" i="37"/>
  <c r="M12" i="37"/>
  <c r="M13" i="37"/>
  <c r="M14" i="37"/>
  <c r="M15" i="37"/>
  <c r="M16" i="37"/>
  <c r="M17" i="37"/>
  <c r="O18" i="37"/>
  <c r="O19" i="37"/>
  <c r="O20" i="37"/>
  <c r="O21" i="37"/>
  <c r="S22" i="37"/>
  <c r="S23" i="37"/>
  <c r="S24" i="37"/>
  <c r="S25" i="37"/>
  <c r="M27" i="37"/>
  <c r="M28" i="37"/>
  <c r="O29" i="37"/>
  <c r="Q11" i="37"/>
  <c r="Q14" i="37"/>
  <c r="Q17" i="37"/>
  <c r="O24" i="37"/>
  <c r="O26" i="37"/>
  <c r="M31" i="37"/>
  <c r="M34" i="37"/>
  <c r="M36" i="37"/>
  <c r="M9" i="37"/>
  <c r="O10" i="37"/>
  <c r="O11" i="37"/>
  <c r="O12" i="37"/>
  <c r="O13" i="37"/>
  <c r="O14" i="37"/>
  <c r="O15" i="37"/>
  <c r="O16" i="37"/>
  <c r="O17" i="37"/>
  <c r="Q18" i="37"/>
  <c r="Q19" i="37"/>
  <c r="Q20" i="37"/>
  <c r="S21" i="37"/>
  <c r="M23" i="37"/>
  <c r="M24" i="37"/>
  <c r="M25" i="37"/>
  <c r="M26" i="37"/>
  <c r="O27" i="37"/>
  <c r="O28" i="37"/>
  <c r="S29" i="37"/>
  <c r="S30" i="37"/>
  <c r="S31" i="37"/>
  <c r="S32" i="37"/>
  <c r="S33" i="37"/>
  <c r="S34" i="37"/>
  <c r="S35" i="37"/>
  <c r="S36" i="37"/>
  <c r="S37"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AA15" i="46"/>
  <c r="W26" i="46"/>
  <c r="W30" i="46"/>
  <c r="W9" i="46"/>
  <c r="Y10" i="46"/>
  <c r="AA11" i="46"/>
  <c r="W13" i="46"/>
  <c r="Y14" i="46"/>
  <c r="AA17" i="46"/>
  <c r="W19" i="46"/>
  <c r="AA22" i="46"/>
  <c r="W24" i="46"/>
  <c r="AA26" i="46"/>
  <c r="W28" i="46"/>
  <c r="AA24" i="46"/>
  <c r="W11" i="46"/>
  <c r="AA13" i="46"/>
  <c r="AA28" i="46"/>
  <c r="W22" i="46"/>
  <c r="Y9" i="46"/>
  <c r="W12" i="46"/>
  <c r="AA14" i="46"/>
  <c r="AA16" i="46"/>
  <c r="W21" i="46"/>
  <c r="W27" i="46"/>
  <c r="AA29" i="46"/>
  <c r="AA30" i="46"/>
  <c r="Y11" i="46"/>
  <c r="W14" i="46"/>
  <c r="W16" i="46"/>
  <c r="AA18" i="46"/>
  <c r="AA21" i="46"/>
  <c r="AA23" i="46"/>
  <c r="W29" i="46"/>
  <c r="AA9" i="46"/>
  <c r="AA10" i="46"/>
  <c r="Y12" i="46"/>
  <c r="Y13" i="46"/>
  <c r="W15" i="46"/>
  <c r="W17" i="46"/>
  <c r="W18" i="46"/>
  <c r="AA19" i="46"/>
  <c r="AA20" i="46"/>
  <c r="W23" i="46"/>
  <c r="AA25" i="46"/>
  <c r="W10" i="46"/>
  <c r="AA12" i="46"/>
  <c r="W20" i="46"/>
  <c r="W25" i="46"/>
  <c r="AA27"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3" i="46"/>
  <c r="U24" i="46"/>
  <c r="U25" i="46"/>
  <c r="U26" i="46"/>
  <c r="U27" i="46"/>
  <c r="U28" i="46"/>
  <c r="U29" i="46"/>
  <c r="U30" i="46"/>
  <c r="U16" i="46"/>
  <c r="U17" i="46"/>
  <c r="U18" i="46"/>
  <c r="U19" i="46"/>
  <c r="U20" i="46"/>
  <c r="U21" i="46"/>
  <c r="U22" i="46"/>
  <c r="U8" i="46"/>
  <c r="W8" i="46"/>
  <c r="Y8" i="46"/>
  <c r="AA8" i="46"/>
  <c r="L27" i="69"/>
  <c r="N27" i="69"/>
  <c r="P27" i="69"/>
  <c r="R27"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10" i="26"/>
  <c r="L10" i="26"/>
  <c r="J10" i="26"/>
  <c r="H10" i="26"/>
  <c r="F10" i="26"/>
  <c r="D10"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10" i="25"/>
  <c r="L10" i="25"/>
  <c r="J10" i="25"/>
  <c r="H10" i="25"/>
  <c r="F10" i="25"/>
  <c r="D10" i="25"/>
  <c r="C10"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0" i="45"/>
  <c r="R29" i="45"/>
  <c r="R28" i="45"/>
  <c r="R26" i="45"/>
  <c r="R27" i="45"/>
  <c r="R25" i="45"/>
  <c r="R24" i="45"/>
  <c r="R23" i="45"/>
  <c r="R22" i="45"/>
  <c r="R21" i="45"/>
  <c r="R20" i="45"/>
  <c r="R19" i="45"/>
  <c r="R18" i="45"/>
  <c r="R17" i="45"/>
  <c r="R16" i="45"/>
  <c r="R15" i="45"/>
  <c r="R14" i="45"/>
  <c r="R13" i="45"/>
  <c r="R12" i="45"/>
  <c r="R11" i="45"/>
  <c r="R10"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5" i="22"/>
  <c r="L25" i="21"/>
  <c r="J32" i="24"/>
  <c r="H32" i="24"/>
  <c r="H31" i="24"/>
  <c r="H30" i="24"/>
  <c r="H29" i="24"/>
  <c r="H28" i="24"/>
  <c r="H27" i="24"/>
  <c r="H26" i="24"/>
  <c r="H25" i="24"/>
  <c r="H24" i="24"/>
  <c r="H23" i="24"/>
  <c r="H22" i="24"/>
  <c r="H21" i="24"/>
  <c r="H20" i="24"/>
  <c r="H19" i="24"/>
  <c r="H18" i="24"/>
  <c r="H17" i="24"/>
  <c r="H16" i="24"/>
  <c r="H15" i="24"/>
  <c r="H14" i="24"/>
  <c r="H13" i="24"/>
  <c r="H12" i="24"/>
  <c r="H11" i="24"/>
  <c r="H10"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Q37" i="25" l="1"/>
  <c r="Q29" i="25"/>
  <c r="Q22" i="25"/>
  <c r="Q14" i="25"/>
  <c r="O23" i="25"/>
  <c r="O9" i="25"/>
  <c r="O31" i="25"/>
  <c r="O16" i="25"/>
  <c r="O32" i="25"/>
  <c r="Q30" i="25"/>
  <c r="Q23" i="25"/>
  <c r="Q15" i="25"/>
  <c r="O36" i="25"/>
  <c r="O13" i="25"/>
  <c r="Q35" i="25"/>
  <c r="Q20" i="25"/>
  <c r="Q12" i="25"/>
  <c r="O21" i="25"/>
  <c r="O37" i="25"/>
  <c r="O29" i="25"/>
  <c r="O22" i="25"/>
  <c r="O14" i="25"/>
  <c r="Q36" i="25"/>
  <c r="Q28" i="25"/>
  <c r="Q13" i="25"/>
  <c r="O24" i="25"/>
  <c r="O30" i="25"/>
  <c r="Q25" i="25"/>
  <c r="Q18" i="25"/>
  <c r="Q10" i="25"/>
  <c r="O15" i="25"/>
  <c r="O35" i="25"/>
  <c r="O27" i="25"/>
  <c r="O20" i="25"/>
  <c r="O12" i="25"/>
  <c r="Q26" i="25"/>
  <c r="Q19" i="25"/>
  <c r="Q11" i="25"/>
  <c r="O19" i="25"/>
  <c r="O28" i="25"/>
  <c r="Q31" i="25"/>
  <c r="Q16" i="25"/>
  <c r="O34" i="25"/>
  <c r="O11" i="25"/>
  <c r="O33" i="25"/>
  <c r="O25" i="25"/>
  <c r="O18" i="25"/>
  <c r="O10" i="25"/>
  <c r="Q32" i="25"/>
  <c r="Q24" i="25"/>
  <c r="Q17" i="25"/>
  <c r="O17" i="25"/>
  <c r="O11" i="40"/>
  <c r="O16" i="40"/>
  <c r="O14" i="40"/>
  <c r="O13" i="40"/>
  <c r="Q9" i="40"/>
  <c r="Q14" i="40"/>
  <c r="O15" i="40"/>
  <c r="M11" i="11"/>
  <c r="M11" i="9"/>
  <c r="O15" i="9"/>
  <c r="O14" i="9"/>
  <c r="O13" i="9"/>
  <c r="O12" i="9"/>
  <c r="O11" i="9"/>
  <c r="O9" i="9"/>
  <c r="O15" i="11"/>
  <c r="O14" i="11"/>
  <c r="O13" i="11"/>
  <c r="O12" i="11"/>
  <c r="O11" i="11"/>
  <c r="O9" i="11"/>
  <c r="K12" i="24"/>
  <c r="K19" i="24"/>
  <c r="K23" i="24"/>
  <c r="K9" i="24"/>
  <c r="K11" i="24"/>
  <c r="K13" i="24"/>
  <c r="K22" i="24"/>
  <c r="K20" i="24"/>
  <c r="K28" i="24"/>
  <c r="K18" i="24"/>
  <c r="K10" i="24"/>
  <c r="K15" i="24"/>
  <c r="K14" i="24"/>
  <c r="K27" i="24"/>
  <c r="K21" i="24"/>
  <c r="K25" i="24"/>
  <c r="K26" i="24"/>
  <c r="K8" i="24"/>
  <c r="K24" i="24"/>
  <c r="K31" i="24"/>
  <c r="K17" i="24"/>
  <c r="K16" i="24"/>
  <c r="K29" i="24"/>
  <c r="K30"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2" i="24"/>
  <c r="F22" i="30"/>
  <c r="F20" i="30"/>
  <c r="J28" i="31"/>
  <c r="J19" i="31"/>
  <c r="J26"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Q12" i="71" s="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7" i="37"/>
  <c r="H17" i="37"/>
  <c r="F17" i="37"/>
  <c r="D17" i="37"/>
  <c r="C17" i="37"/>
  <c r="B17"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29" i="37"/>
  <c r="H29" i="37"/>
  <c r="F29" i="37"/>
  <c r="D29" i="37"/>
  <c r="C29" i="37"/>
  <c r="B29"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5" i="24"/>
  <c r="D25" i="24"/>
  <c r="C25" i="24"/>
  <c r="B25" i="24"/>
  <c r="F13" i="24"/>
  <c r="D13" i="24"/>
  <c r="C13" i="24"/>
  <c r="B13" i="24"/>
  <c r="F12" i="24"/>
  <c r="D12" i="24"/>
  <c r="C12" i="24"/>
  <c r="B12" i="24"/>
  <c r="F11" i="24"/>
  <c r="D11" i="24"/>
  <c r="C11" i="24"/>
  <c r="B11" i="24"/>
  <c r="F10" i="24"/>
  <c r="D10" i="24"/>
  <c r="C10" i="24"/>
  <c r="B10"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8" i="23"/>
  <c r="B18" i="23"/>
  <c r="C17" i="23"/>
  <c r="B17" i="23"/>
  <c r="C16" i="23"/>
  <c r="B16" i="23"/>
  <c r="C15" i="23"/>
  <c r="B15" i="23"/>
  <c r="C14" i="23"/>
  <c r="B14" i="23"/>
  <c r="C25" i="23"/>
  <c r="B25" i="23"/>
  <c r="C13" i="23"/>
  <c r="B13" i="23"/>
  <c r="C12" i="23"/>
  <c r="B12" i="23"/>
  <c r="C11" i="23"/>
  <c r="B11" i="23"/>
  <c r="C10" i="23"/>
  <c r="B10"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9" i="25"/>
  <c r="B18" i="25"/>
  <c r="B17" i="25"/>
  <c r="B16" i="25"/>
  <c r="B15" i="25"/>
  <c r="B14" i="25"/>
  <c r="B27" i="25"/>
  <c r="B13" i="25"/>
  <c r="B12" i="25"/>
  <c r="B11" i="25"/>
  <c r="B10"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7" i="26"/>
  <c r="B27"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7" i="38"/>
  <c r="F17" i="38"/>
  <c r="D17" i="38"/>
  <c r="C17" i="38"/>
  <c r="B17"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29" i="38"/>
  <c r="F29" i="38"/>
  <c r="D29" i="38"/>
  <c r="C29" i="38"/>
  <c r="B29"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O10" i="26" l="1"/>
  <c r="O18" i="26"/>
  <c r="O33" i="26"/>
  <c r="O23" i="26"/>
  <c r="O11" i="26"/>
  <c r="O19" i="26"/>
  <c r="O32" i="26"/>
  <c r="O26" i="26"/>
  <c r="O12" i="26"/>
  <c r="O20" i="26"/>
  <c r="O36" i="26"/>
  <c r="O25" i="26"/>
  <c r="O13" i="26"/>
  <c r="O21" i="26"/>
  <c r="O35" i="26"/>
  <c r="O14" i="26"/>
  <c r="O29" i="26"/>
  <c r="O27" i="26"/>
  <c r="O15" i="26"/>
  <c r="O28" i="26"/>
  <c r="O37" i="26"/>
  <c r="O22" i="26"/>
  <c r="O16" i="26"/>
  <c r="O31" i="26"/>
  <c r="O34" i="26"/>
  <c r="O9" i="26"/>
  <c r="O17" i="26"/>
  <c r="O30" i="26"/>
  <c r="O24" i="26"/>
  <c r="O22" i="70"/>
  <c r="O18" i="70"/>
  <c r="O29" i="70"/>
  <c r="O10" i="70"/>
  <c r="O15" i="70"/>
  <c r="O26" i="70"/>
  <c r="O12" i="70"/>
  <c r="O20" i="70"/>
  <c r="O32" i="70"/>
  <c r="O21" i="70"/>
  <c r="O17" i="70"/>
  <c r="O28" i="70"/>
  <c r="O9" i="70"/>
  <c r="O14" i="70"/>
  <c r="O23" i="70"/>
  <c r="O11" i="70"/>
  <c r="O19" i="70"/>
  <c r="O30" i="70"/>
  <c r="O31" i="70"/>
  <c r="O16" i="70"/>
  <c r="O27" i="70"/>
  <c r="O13" i="70"/>
  <c r="Q19" i="26"/>
  <c r="Q28" i="26"/>
  <c r="Q30" i="26"/>
  <c r="Q26" i="26"/>
  <c r="Q18" i="26"/>
  <c r="Q36" i="26"/>
  <c r="Q35" i="26"/>
  <c r="Q37" i="26"/>
  <c r="Q32" i="26"/>
  <c r="Q10" i="26"/>
  <c r="Q20" i="26"/>
  <c r="Q14" i="26"/>
  <c r="Q9" i="26"/>
  <c r="Q11" i="26"/>
  <c r="Q22" i="26"/>
  <c r="Q12" i="26"/>
  <c r="Q29" i="26"/>
  <c r="Q23" i="26"/>
  <c r="Q13" i="26"/>
  <c r="Q15" i="26"/>
  <c r="Q17" i="26"/>
  <c r="Q24" i="26"/>
  <c r="Q16" i="26"/>
  <c r="Q31" i="26"/>
  <c r="Q25" i="26"/>
  <c r="O22" i="23"/>
  <c r="O23" i="23"/>
  <c r="O24" i="23"/>
  <c r="O25" i="23"/>
  <c r="O26" i="23"/>
  <c r="O27" i="23"/>
  <c r="O28" i="23"/>
  <c r="O29" i="23"/>
  <c r="O30" i="23"/>
  <c r="O31" i="23"/>
  <c r="O32" i="23"/>
  <c r="Q13" i="70"/>
  <c r="Q9" i="70"/>
  <c r="Q18" i="70"/>
  <c r="Q29" i="70"/>
  <c r="Q15" i="70"/>
  <c r="Q26" i="70"/>
  <c r="Q12" i="70"/>
  <c r="Q32" i="70"/>
  <c r="Q17" i="70"/>
  <c r="Q28" i="70"/>
  <c r="Q22" i="70"/>
  <c r="Q14" i="70"/>
  <c r="Q11" i="70"/>
  <c r="Q19" i="70"/>
  <c r="Q16" i="70"/>
  <c r="Q27" i="70"/>
  <c r="Q21" i="70"/>
  <c r="Q63" i="8"/>
  <c r="Q64" i="8"/>
  <c r="Q26" i="8"/>
  <c r="Q48" i="8"/>
  <c r="Q52" i="8"/>
  <c r="Q50" i="8"/>
  <c r="Q51" i="8"/>
  <c r="Q27" i="8"/>
  <c r="Q62" i="8"/>
  <c r="Q53" i="8"/>
  <c r="Q57" i="8"/>
  <c r="Q54" i="8"/>
  <c r="Q56" i="8"/>
  <c r="Q11" i="8"/>
  <c r="Q59" i="8"/>
  <c r="Q60" i="8"/>
  <c r="Q61" i="8"/>
  <c r="Q13" i="8"/>
  <c r="Y16" i="45"/>
  <c r="Y18" i="45"/>
  <c r="Y23" i="45"/>
  <c r="Y20" i="45"/>
  <c r="Y22" i="45"/>
  <c r="Y17" i="45"/>
  <c r="Y15" i="45"/>
  <c r="Y21" i="45"/>
  <c r="Y19" i="45"/>
  <c r="S26" i="68"/>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1" i="23"/>
  <c r="S32" i="23"/>
  <c r="S18" i="23"/>
  <c r="S21" i="23"/>
  <c r="S9" i="23"/>
  <c r="S13" i="23"/>
  <c r="S25" i="23"/>
  <c r="S29" i="23"/>
  <c r="S19" i="23"/>
  <c r="S10" i="23"/>
  <c r="S14" i="23"/>
  <c r="S26" i="23"/>
  <c r="S30" i="23"/>
  <c r="S22" i="23"/>
  <c r="S16" i="23"/>
  <c r="S20" i="23"/>
  <c r="S11" i="23"/>
  <c r="S15" i="23"/>
  <c r="S27" i="23"/>
  <c r="S23" i="23"/>
  <c r="S17" i="23"/>
  <c r="S12" i="23"/>
  <c r="S24" i="23"/>
  <c r="S28"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0" i="8"/>
  <c r="M23" i="8"/>
  <c r="M21" i="8"/>
  <c r="M48" i="8"/>
  <c r="M16" i="8"/>
  <c r="M46" i="8"/>
  <c r="M35" i="8"/>
  <c r="M39" i="8"/>
  <c r="M54" i="8"/>
  <c r="M40" i="8"/>
  <c r="M63" i="8"/>
  <c r="M31" i="8"/>
  <c r="M64" i="8"/>
  <c r="M18" i="8"/>
  <c r="M10" i="8"/>
  <c r="M12" i="8"/>
  <c r="M14" i="8"/>
  <c r="M20" i="8"/>
  <c r="M34" i="8"/>
  <c r="M49" i="8"/>
  <c r="M43" i="8"/>
  <c r="M58" i="8"/>
  <c r="M44" i="8"/>
  <c r="M51" i="8"/>
  <c r="M29" i="8"/>
  <c r="M17" i="8"/>
  <c r="M9" i="8"/>
  <c r="M22" i="8"/>
  <c r="M15" i="8"/>
  <c r="M33" i="8"/>
  <c r="M52" i="8"/>
  <c r="M24" i="8"/>
  <c r="M28" i="8"/>
  <c r="M38" i="8"/>
  <c r="M53" i="8"/>
  <c r="M57" i="8"/>
  <c r="M47" i="8"/>
  <c r="M62" i="8"/>
  <c r="M32" i="8"/>
  <c r="M55" i="8"/>
  <c r="M27" i="8"/>
  <c r="M26" i="8"/>
  <c r="M30" i="8"/>
  <c r="M45" i="8"/>
  <c r="M56" i="8"/>
  <c r="M19" i="8"/>
  <c r="M37" i="8"/>
  <c r="M42" i="8"/>
  <c r="M61" i="8"/>
  <c r="M50" i="8"/>
  <c r="M36" i="8"/>
  <c r="M59"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3" i="23"/>
  <c r="M24" i="23"/>
  <c r="M13" i="23"/>
  <c r="M25" i="23"/>
  <c r="M29" i="23"/>
  <c r="M18" i="23"/>
  <c r="M21" i="23"/>
  <c r="M10" i="23"/>
  <c r="M14" i="23"/>
  <c r="M26" i="23"/>
  <c r="M30" i="23"/>
  <c r="M32" i="23"/>
  <c r="M19" i="23"/>
  <c r="M22" i="23"/>
  <c r="M11" i="23"/>
  <c r="M15" i="23"/>
  <c r="M27" i="23"/>
  <c r="M31" i="23"/>
  <c r="M20" i="23"/>
  <c r="M12" i="23"/>
  <c r="M16" i="23"/>
  <c r="M28" i="23"/>
  <c r="M17" i="23"/>
  <c r="O9" i="8"/>
  <c r="O14" i="8"/>
  <c r="O17" i="8"/>
  <c r="O59" i="8"/>
  <c r="O26" i="8"/>
  <c r="O11" i="8"/>
  <c r="O19" i="8"/>
  <c r="O33" i="8"/>
  <c r="O48" i="8"/>
  <c r="O42" i="8"/>
  <c r="O57" i="8"/>
  <c r="O43" i="8"/>
  <c r="O47" i="8"/>
  <c r="O50" i="8"/>
  <c r="O44" i="8"/>
  <c r="O21" i="8"/>
  <c r="O40" i="8"/>
  <c r="O51" i="8"/>
  <c r="O24" i="8"/>
  <c r="O32" i="8"/>
  <c r="O23" i="8"/>
  <c r="O27" i="8"/>
  <c r="O37" i="8"/>
  <c r="O52" i="8"/>
  <c r="O56" i="8"/>
  <c r="O46" i="8"/>
  <c r="O61" i="8"/>
  <c r="O54" i="8"/>
  <c r="O36" i="8"/>
  <c r="O55" i="8"/>
  <c r="O25" i="8"/>
  <c r="O29" i="8"/>
  <c r="O30" i="8"/>
  <c r="O18" i="8"/>
  <c r="O16" i="8"/>
  <c r="O63" i="8"/>
  <c r="O31" i="8"/>
  <c r="O41" i="8"/>
  <c r="O60" i="8"/>
  <c r="O49" i="8"/>
  <c r="O35" i="8"/>
  <c r="O58" i="8"/>
  <c r="O12" i="8"/>
  <c r="O20" i="8"/>
  <c r="O10" i="8"/>
  <c r="O28" i="8"/>
  <c r="O22" i="8"/>
  <c r="O13" i="8"/>
  <c r="O15" i="8"/>
  <c r="O45" i="8"/>
  <c r="O64" i="8"/>
  <c r="O34" i="8"/>
  <c r="O38" i="8"/>
  <c r="O53" i="8"/>
  <c r="O39" i="8"/>
  <c r="O62"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S29" i="30"/>
  <c r="S20" i="30"/>
  <c r="S28" i="30"/>
  <c r="S10" i="30"/>
  <c r="S26" i="30"/>
  <c r="S22" i="30"/>
  <c r="S18" i="30"/>
  <c r="S21" i="30"/>
  <c r="S17" i="30"/>
  <c r="S13" i="30"/>
  <c r="S12" i="30"/>
  <c r="S25" i="30"/>
  <c r="S16" i="30"/>
  <c r="S9" i="30"/>
  <c r="S24" i="30"/>
  <c r="S15" i="30"/>
  <c r="S11" i="30"/>
  <c r="S27" i="30"/>
  <c r="S23" i="30"/>
  <c r="S19" i="30"/>
  <c r="S14" i="30"/>
  <c r="O13" i="23"/>
  <c r="O10" i="23"/>
  <c r="O14" i="23"/>
  <c r="O11" i="23"/>
  <c r="O15" i="23"/>
  <c r="O12" i="23"/>
  <c r="O16" i="23"/>
  <c r="O17" i="23"/>
  <c r="O18" i="23"/>
  <c r="O21" i="23"/>
  <c r="O19" i="23"/>
  <c r="O20" i="23"/>
  <c r="O9" i="23"/>
  <c r="Q9" i="8"/>
  <c r="Q20" i="8"/>
  <c r="Q19" i="8"/>
  <c r="Q39" i="8"/>
  <c r="Q22" i="8"/>
  <c r="Q36" i="8"/>
  <c r="Q45" i="8"/>
  <c r="Q24" i="8"/>
  <c r="Q25" i="8"/>
  <c r="Q17" i="8"/>
  <c r="Q30" i="8"/>
  <c r="Q40" i="8"/>
  <c r="Q34" i="8"/>
  <c r="Q31" i="8"/>
  <c r="Q15" i="8"/>
  <c r="Q21" i="8"/>
  <c r="Q43" i="8"/>
  <c r="Q10" i="8"/>
  <c r="Q14" i="8"/>
  <c r="Q44" i="8"/>
  <c r="Q33" i="8"/>
  <c r="Q38" i="8"/>
  <c r="Q16" i="8"/>
  <c r="Q29" i="8"/>
  <c r="Q35" i="8"/>
  <c r="Q18" i="8"/>
  <c r="Q32" i="8"/>
  <c r="Q41"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M22" i="30"/>
  <c r="M13" i="30"/>
  <c r="M12" i="30"/>
  <c r="M28" i="30"/>
  <c r="M24" i="30"/>
  <c r="M17" i="30"/>
  <c r="M9" i="30"/>
  <c r="M21" i="30"/>
  <c r="M27" i="30"/>
  <c r="M23" i="30"/>
  <c r="M20" i="30"/>
  <c r="M16" i="30"/>
  <c r="M29" i="30"/>
  <c r="M26" i="30"/>
  <c r="M19" i="30"/>
  <c r="M15" i="30"/>
  <c r="M25" i="30"/>
  <c r="M18" i="30"/>
  <c r="M14" i="30"/>
  <c r="M10" i="30"/>
  <c r="M11" i="30"/>
  <c r="Q32" i="23"/>
  <c r="K14" i="8"/>
  <c r="K10" i="8"/>
  <c r="K27" i="8"/>
  <c r="K31" i="8"/>
  <c r="K38" i="8"/>
  <c r="K49" i="8"/>
  <c r="K28" i="8"/>
  <c r="K20" i="8"/>
  <c r="K57" i="8"/>
  <c r="K43" i="8"/>
  <c r="K62" i="8"/>
  <c r="K32" i="8"/>
  <c r="K51" i="8"/>
  <c r="K37" i="8"/>
  <c r="K60" i="8"/>
  <c r="K12" i="8"/>
  <c r="K34" i="8"/>
  <c r="K53" i="8"/>
  <c r="K15" i="8"/>
  <c r="K22" i="8"/>
  <c r="K61" i="8"/>
  <c r="K26" i="8"/>
  <c r="K24" i="8"/>
  <c r="K42" i="8"/>
  <c r="K17" i="8"/>
  <c r="K47" i="8"/>
  <c r="K36" i="8"/>
  <c r="K40" i="8"/>
  <c r="K55" i="8"/>
  <c r="K41" i="8"/>
  <c r="K64" i="8"/>
  <c r="K19" i="8"/>
  <c r="K13" i="8"/>
  <c r="K21" i="8"/>
  <c r="K35" i="8"/>
  <c r="K50" i="8"/>
  <c r="K44" i="8"/>
  <c r="K59" i="8"/>
  <c r="K45" i="8"/>
  <c r="K48" i="8"/>
  <c r="K52" i="8"/>
  <c r="K23" i="8"/>
  <c r="K18" i="8"/>
  <c r="K30" i="8"/>
  <c r="K16" i="8"/>
  <c r="K46" i="8"/>
  <c r="K9" i="8"/>
  <c r="K11" i="8"/>
  <c r="K25" i="8"/>
  <c r="K29" i="8"/>
  <c r="K39" i="8"/>
  <c r="K54" i="8"/>
  <c r="K58" i="8"/>
  <c r="K63" i="8"/>
  <c r="K33" i="8"/>
  <c r="K56" i="8"/>
  <c r="S22" i="8"/>
  <c r="S49" i="8"/>
  <c r="S10" i="8"/>
  <c r="S23" i="8"/>
  <c r="S26" i="8"/>
  <c r="S16" i="8"/>
  <c r="S9" i="8"/>
  <c r="S13" i="8"/>
  <c r="S25" i="8"/>
  <c r="S29" i="8"/>
  <c r="S39" i="8"/>
  <c r="S54" i="8"/>
  <c r="S58" i="8"/>
  <c r="S63" i="8"/>
  <c r="S33" i="8"/>
  <c r="S56" i="8"/>
  <c r="S11" i="8"/>
  <c r="S14" i="8"/>
  <c r="S27" i="8"/>
  <c r="S31" i="8"/>
  <c r="S24" i="8"/>
  <c r="S20" i="8"/>
  <c r="S61" i="8"/>
  <c r="S43" i="8"/>
  <c r="S62" i="8"/>
  <c r="S32" i="8"/>
  <c r="S51" i="8"/>
  <c r="S37" i="8"/>
  <c r="S60" i="8"/>
  <c r="S12" i="8"/>
  <c r="S46" i="8"/>
  <c r="S15" i="8"/>
  <c r="S34" i="8"/>
  <c r="S42" i="8"/>
  <c r="S53" i="8"/>
  <c r="S30" i="8"/>
  <c r="S17" i="8"/>
  <c r="S47" i="8"/>
  <c r="S36" i="8"/>
  <c r="S40" i="8"/>
  <c r="S55" i="8"/>
  <c r="S41" i="8"/>
  <c r="S64" i="8"/>
  <c r="S38" i="8"/>
  <c r="S57" i="8"/>
  <c r="S19" i="8"/>
  <c r="S28" i="8"/>
  <c r="S18" i="8"/>
  <c r="S21" i="8"/>
  <c r="S35" i="8"/>
  <c r="S50" i="8"/>
  <c r="S44" i="8"/>
  <c r="S59" i="8"/>
  <c r="S45" i="8"/>
  <c r="S48" i="8"/>
  <c r="S52"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4" i="38"/>
  <c r="Q31" i="38"/>
  <c r="Q35" i="38"/>
  <c r="Q13" i="38"/>
  <c r="Q20" i="38"/>
  <c r="Q15" i="38"/>
  <c r="Q25" i="38"/>
  <c r="Q32" i="38"/>
  <c r="Q36" i="38"/>
  <c r="Q16" i="38"/>
  <c r="Q23" i="38"/>
  <c r="Q14" i="38"/>
  <c r="Q34" i="38"/>
  <c r="Q19" i="38"/>
  <c r="Q17" i="38"/>
  <c r="Q12" i="38"/>
  <c r="Q33" i="38"/>
  <c r="Q37" i="38"/>
  <c r="Q18" i="38"/>
  <c r="Q27" i="38"/>
  <c r="Q30" i="38"/>
  <c r="Q10" i="38"/>
  <c r="S12" i="38"/>
  <c r="S16" i="38"/>
  <c r="S22" i="38"/>
  <c r="S29" i="38"/>
  <c r="S33" i="38"/>
  <c r="S37" i="38"/>
  <c r="S11" i="38"/>
  <c r="S36" i="38"/>
  <c r="S9" i="38"/>
  <c r="S13" i="38"/>
  <c r="S17" i="38"/>
  <c r="S19" i="38"/>
  <c r="S23" i="38"/>
  <c r="S28" i="38"/>
  <c r="S21" i="38"/>
  <c r="S30" i="38"/>
  <c r="S34" i="38"/>
  <c r="S15" i="38"/>
  <c r="S25" i="38"/>
  <c r="S10" i="38"/>
  <c r="S14" i="38"/>
  <c r="S26" i="38"/>
  <c r="S24" i="38"/>
  <c r="S18" i="38"/>
  <c r="S31" i="38"/>
  <c r="S35" i="38"/>
  <c r="S20" i="38"/>
  <c r="S27" i="38"/>
  <c r="S32" i="38"/>
  <c r="O24" i="38"/>
  <c r="O33" i="38"/>
  <c r="O37" i="38"/>
  <c r="O18" i="38"/>
  <c r="O25" i="38"/>
  <c r="O13" i="38"/>
  <c r="O17" i="38"/>
  <c r="O26" i="38"/>
  <c r="O30" i="38"/>
  <c r="O34" i="38"/>
  <c r="O9" i="38"/>
  <c r="O19" i="38"/>
  <c r="O10" i="38"/>
  <c r="O14" i="38"/>
  <c r="O32" i="38"/>
  <c r="O12" i="38"/>
  <c r="O28" i="38"/>
  <c r="O22" i="38"/>
  <c r="O31" i="38"/>
  <c r="O35" i="38"/>
  <c r="O23" i="38"/>
  <c r="O20" i="38"/>
  <c r="O29" i="38"/>
  <c r="O11" i="38"/>
  <c r="O15" i="38"/>
  <c r="O27" i="38"/>
  <c r="O36" i="38"/>
  <c r="O21" i="38"/>
  <c r="O16" i="38"/>
  <c r="M37" i="38"/>
  <c r="M20" i="38"/>
  <c r="M29" i="38"/>
  <c r="M30" i="38"/>
  <c r="M11" i="38"/>
  <c r="M15" i="38"/>
  <c r="M27" i="38"/>
  <c r="M9" i="38"/>
  <c r="M25" i="38"/>
  <c r="M21" i="38"/>
  <c r="M34" i="38"/>
  <c r="M12" i="38"/>
  <c r="M16" i="38"/>
  <c r="M28" i="38"/>
  <c r="M26" i="38"/>
  <c r="M33" i="38"/>
  <c r="M10" i="38"/>
  <c r="M22" i="38"/>
  <c r="M31" i="38"/>
  <c r="M18" i="38"/>
  <c r="M36" i="38"/>
  <c r="M13" i="38"/>
  <c r="M17" i="38"/>
  <c r="M32" i="38"/>
  <c r="M23" i="38"/>
  <c r="M19" i="38"/>
  <c r="M14"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2" i="45"/>
  <c r="W12" i="45"/>
  <c r="W28" i="45"/>
  <c r="W14" i="45"/>
  <c r="W30" i="45"/>
  <c r="W13" i="45"/>
  <c r="W29" i="45"/>
  <c r="W19" i="45"/>
  <c r="W24" i="45"/>
  <c r="W15" i="45"/>
  <c r="W10" i="45"/>
  <c r="W26" i="45"/>
  <c r="W9" i="45"/>
  <c r="W20" i="45"/>
  <c r="W25" i="45"/>
  <c r="W11" i="45"/>
  <c r="W21" i="45"/>
  <c r="W27" i="45"/>
  <c r="W17" i="45"/>
  <c r="W16" i="45"/>
  <c r="W18" i="45"/>
  <c r="W23" i="45"/>
  <c r="S11" i="63"/>
  <c r="S10" i="63"/>
  <c r="S21" i="63"/>
  <c r="S12" i="63"/>
  <c r="S23" i="63"/>
  <c r="S22" i="63"/>
  <c r="S18" i="63"/>
  <c r="S24" i="63"/>
  <c r="S15" i="63"/>
  <c r="S19" i="63"/>
  <c r="S13" i="63"/>
  <c r="S20" i="63"/>
  <c r="S16" i="63"/>
  <c r="S14" i="63"/>
  <c r="S9" i="63"/>
  <c r="S25" i="63"/>
  <c r="S17" i="63"/>
  <c r="Y24" i="45"/>
  <c r="Y13" i="45"/>
  <c r="Y29" i="45"/>
  <c r="Y14" i="45"/>
  <c r="Y30" i="45"/>
  <c r="Y9" i="45"/>
  <c r="Y25" i="45"/>
  <c r="Y11" i="45"/>
  <c r="Y27" i="45"/>
  <c r="Y10" i="45"/>
  <c r="Y26" i="45"/>
  <c r="Y12" i="45"/>
  <c r="Y28" i="45"/>
  <c r="S9" i="3"/>
  <c r="S19" i="3"/>
  <c r="S15" i="3"/>
  <c r="S11" i="3"/>
  <c r="S16" i="3"/>
  <c r="S10" i="3"/>
  <c r="S21" i="3"/>
  <c r="S17" i="3"/>
  <c r="S13" i="3"/>
  <c r="S12" i="3"/>
  <c r="S14" i="3"/>
  <c r="S18" i="3"/>
  <c r="S20" i="3"/>
  <c r="S14" i="42"/>
  <c r="AA12" i="45"/>
  <c r="AA28" i="45"/>
  <c r="AA11" i="45"/>
  <c r="AA27" i="45"/>
  <c r="AA17" i="45"/>
  <c r="AA22" i="45"/>
  <c r="AA13" i="45"/>
  <c r="AA29" i="45"/>
  <c r="AA19" i="45"/>
  <c r="AA24" i="45"/>
  <c r="AA18" i="45"/>
  <c r="AA23" i="45"/>
  <c r="AA9" i="45"/>
  <c r="AA20" i="45"/>
  <c r="AA25" i="45"/>
  <c r="AA15" i="45"/>
  <c r="AA14" i="45"/>
  <c r="AA30" i="45"/>
  <c r="AA16" i="45"/>
  <c r="AA21" i="45"/>
  <c r="AA10" i="45"/>
  <c r="AA26" i="45"/>
  <c r="O11" i="29"/>
  <c r="O12" i="29"/>
  <c r="O10" i="39"/>
  <c r="O13" i="39"/>
  <c r="O14" i="39"/>
  <c r="O15" i="39"/>
  <c r="O25" i="22"/>
  <c r="O25"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7" i="23"/>
  <c r="K10" i="23"/>
  <c r="K25" i="23"/>
  <c r="K14" i="23"/>
  <c r="K21" i="23"/>
  <c r="K22" i="23"/>
  <c r="K16" i="23"/>
  <c r="K31" i="23"/>
  <c r="K9" i="23"/>
  <c r="K24" i="23"/>
  <c r="K30" i="23"/>
  <c r="K32" i="23"/>
  <c r="K29" i="23"/>
  <c r="K11" i="23"/>
  <c r="K26" i="23"/>
  <c r="K20" i="23"/>
  <c r="K13" i="23"/>
  <c r="K28" i="23"/>
  <c r="K18" i="23"/>
  <c r="K15" i="23"/>
  <c r="K23"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2" i="45"/>
  <c r="U11" i="45"/>
  <c r="U10" i="45"/>
  <c r="U17" i="45"/>
  <c r="U13" i="45"/>
  <c r="U23" i="45"/>
  <c r="U24" i="45"/>
  <c r="U12" i="45"/>
  <c r="U18" i="45"/>
  <c r="U21" i="45"/>
  <c r="U15" i="45"/>
  <c r="U26" i="45"/>
  <c r="U27" i="45"/>
  <c r="U14" i="45"/>
  <c r="U25" i="45"/>
  <c r="U19" i="45"/>
  <c r="U28" i="45"/>
  <c r="U30" i="45"/>
  <c r="U29"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8" i="38"/>
  <c r="K31" i="38"/>
  <c r="K14" i="38"/>
  <c r="K11" i="38"/>
  <c r="K20" i="38"/>
  <c r="K33" i="38"/>
  <c r="K12" i="38"/>
  <c r="K22" i="38"/>
  <c r="K28" i="38"/>
  <c r="K37" i="38"/>
  <c r="K35" i="38"/>
  <c r="K9" i="38"/>
  <c r="K17" i="38"/>
  <c r="K10" i="38"/>
  <c r="K27" i="38"/>
  <c r="K36" i="38"/>
  <c r="K16" i="38"/>
  <c r="K23" i="38"/>
  <c r="K29" i="38"/>
  <c r="K25" i="38"/>
  <c r="K15" i="38"/>
  <c r="K26" i="38"/>
  <c r="K24" i="38"/>
  <c r="K21" i="38"/>
  <c r="K34" i="38"/>
  <c r="K13" i="38"/>
  <c r="K19" i="38"/>
  <c r="K32" i="38"/>
  <c r="K30"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59" i="8"/>
  <c r="G46" i="8"/>
  <c r="G55" i="8"/>
  <c r="G43" i="8"/>
  <c r="G54" i="8"/>
  <c r="G48" i="8"/>
  <c r="G61" i="8"/>
  <c r="G37" i="8"/>
  <c r="G17" i="8"/>
  <c r="G14" i="8"/>
  <c r="G23" i="8"/>
  <c r="G20" i="8"/>
  <c r="G42" i="8"/>
  <c r="G44" i="8"/>
  <c r="G63" i="8"/>
  <c r="G53" i="8"/>
  <c r="G62" i="8"/>
  <c r="G10" i="8"/>
  <c r="G24" i="8"/>
  <c r="G36" i="8"/>
  <c r="G31" i="8"/>
  <c r="G56" i="8"/>
  <c r="G35" i="8"/>
  <c r="G9" i="8"/>
  <c r="G28" i="8"/>
  <c r="G32" i="8"/>
  <c r="G40" i="8"/>
  <c r="G51" i="8"/>
  <c r="G64" i="8"/>
  <c r="G50" i="8"/>
  <c r="G58" i="8"/>
  <c r="G39" i="8"/>
  <c r="G52" i="8"/>
  <c r="G21" i="8"/>
  <c r="G41" i="8"/>
  <c r="G34" i="8"/>
  <c r="G45" i="8"/>
  <c r="G60" i="8"/>
  <c r="G57" i="8"/>
  <c r="G30" i="8"/>
  <c r="G25" i="8"/>
  <c r="G16" i="8"/>
  <c r="G15" i="8"/>
  <c r="G47" i="8"/>
  <c r="G49"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5" i="26"/>
  <c r="E25" i="26"/>
  <c r="E10" i="26"/>
  <c r="E13" i="26"/>
  <c r="E27" i="26"/>
  <c r="E31" i="26"/>
  <c r="E36" i="26"/>
  <c r="E26" i="26"/>
  <c r="E32" i="26"/>
  <c r="E14" i="26"/>
  <c r="E16" i="26"/>
  <c r="E18" i="26"/>
  <c r="E20" i="26"/>
  <c r="E33" i="26"/>
  <c r="E37" i="26"/>
  <c r="E22" i="26"/>
  <c r="E23" i="26"/>
  <c r="E28" i="26"/>
  <c r="E11" i="26"/>
  <c r="E34" i="26"/>
  <c r="E9" i="26"/>
  <c r="E12" i="26"/>
  <c r="E24" i="26"/>
  <c r="E29" i="26"/>
  <c r="E30" i="26"/>
  <c r="M25" i="26"/>
  <c r="M30" i="26"/>
  <c r="M10" i="26"/>
  <c r="M24" i="26"/>
  <c r="M37" i="26"/>
  <c r="M34" i="26"/>
  <c r="M13" i="26"/>
  <c r="M15" i="26"/>
  <c r="M17" i="26"/>
  <c r="M19" i="26"/>
  <c r="M22" i="26"/>
  <c r="M21" i="26"/>
  <c r="M26" i="26"/>
  <c r="M31" i="26"/>
  <c r="M35" i="26"/>
  <c r="M23" i="26"/>
  <c r="M28" i="26"/>
  <c r="M11" i="26"/>
  <c r="M27" i="26"/>
  <c r="M33" i="26"/>
  <c r="M32" i="26"/>
  <c r="M36" i="26"/>
  <c r="M14" i="26"/>
  <c r="M16" i="26"/>
  <c r="M9" i="26"/>
  <c r="M18" i="26"/>
  <c r="M12" i="26"/>
  <c r="M29" i="26"/>
  <c r="M20" i="26"/>
  <c r="K15" i="25"/>
  <c r="K34" i="25"/>
  <c r="K10" i="25"/>
  <c r="K13" i="25"/>
  <c r="K16" i="25"/>
  <c r="K14" i="25"/>
  <c r="K18" i="25"/>
  <c r="K22" i="25"/>
  <c r="K25" i="25"/>
  <c r="K29" i="25"/>
  <c r="K35" i="25"/>
  <c r="K33" i="25"/>
  <c r="K32" i="25"/>
  <c r="K12" i="25"/>
  <c r="K11" i="25"/>
  <c r="K19" i="25"/>
  <c r="K23" i="25"/>
  <c r="K27" i="25"/>
  <c r="K21" i="25"/>
  <c r="K9" i="25"/>
  <c r="K20" i="25"/>
  <c r="K36" i="25"/>
  <c r="K24" i="25"/>
  <c r="K26" i="25"/>
  <c r="K28" i="25"/>
  <c r="K30" i="25"/>
  <c r="K31" i="25"/>
  <c r="K17" i="25"/>
  <c r="K8" i="25"/>
  <c r="S20" i="25"/>
  <c r="S24" i="25"/>
  <c r="S28" i="25"/>
  <c r="S31" i="25"/>
  <c r="S17" i="25"/>
  <c r="S26" i="25"/>
  <c r="S30" i="25"/>
  <c r="S15" i="25"/>
  <c r="S9" i="25"/>
  <c r="S16" i="25"/>
  <c r="S34" i="25"/>
  <c r="S27" i="25"/>
  <c r="S13" i="25"/>
  <c r="S8" i="25"/>
  <c r="S33" i="25"/>
  <c r="S32" i="25"/>
  <c r="S14" i="25"/>
  <c r="S18" i="25"/>
  <c r="S22" i="25"/>
  <c r="S25" i="25"/>
  <c r="S29" i="25"/>
  <c r="S35" i="25"/>
  <c r="S11" i="25"/>
  <c r="S23" i="25"/>
  <c r="S12" i="25"/>
  <c r="S21" i="25"/>
  <c r="S10" i="25"/>
  <c r="S36"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2" i="8"/>
  <c r="I51" i="8"/>
  <c r="I60" i="8"/>
  <c r="I50" i="8"/>
  <c r="I36" i="8"/>
  <c r="I15" i="8"/>
  <c r="I42" i="8"/>
  <c r="I22" i="8"/>
  <c r="I27" i="8"/>
  <c r="I32" i="8"/>
  <c r="I37" i="8"/>
  <c r="I12" i="8"/>
  <c r="I16" i="8"/>
  <c r="I39" i="8"/>
  <c r="I48" i="8"/>
  <c r="I61" i="8"/>
  <c r="I58" i="8"/>
  <c r="I20" i="8"/>
  <c r="I18" i="8"/>
  <c r="I23" i="8"/>
  <c r="I10" i="8"/>
  <c r="I21" i="8"/>
  <c r="I31" i="8"/>
  <c r="I47" i="8"/>
  <c r="I56" i="8"/>
  <c r="I44" i="8"/>
  <c r="I55" i="8"/>
  <c r="I40" i="8"/>
  <c r="I25" i="8"/>
  <c r="I59" i="8"/>
  <c r="I29" i="8"/>
  <c r="I54" i="8"/>
  <c r="I63" i="8"/>
  <c r="I34" i="8"/>
  <c r="I45" i="8"/>
  <c r="I46" i="8"/>
  <c r="I57" i="8"/>
  <c r="I49" i="8"/>
  <c r="I64" i="8"/>
  <c r="I53" i="8"/>
  <c r="I62"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4" i="26"/>
  <c r="K26" i="26"/>
  <c r="K28" i="26"/>
  <c r="K30" i="26"/>
  <c r="K31" i="26"/>
  <c r="K33" i="26"/>
  <c r="K34" i="26"/>
  <c r="K36" i="26"/>
  <c r="K14" i="26"/>
  <c r="K22" i="26"/>
  <c r="K29" i="26"/>
  <c r="K35" i="26"/>
  <c r="K37" i="26"/>
  <c r="K25" i="26"/>
  <c r="K32" i="26"/>
  <c r="K27" i="26"/>
  <c r="K20" i="26"/>
  <c r="K16" i="26"/>
  <c r="I22" i="25"/>
  <c r="I13" i="25"/>
  <c r="I16" i="25"/>
  <c r="I29" i="25"/>
  <c r="I19" i="25"/>
  <c r="I18" i="25"/>
  <c r="I24" i="25"/>
  <c r="I28" i="25"/>
  <c r="I31" i="25"/>
  <c r="I26" i="25"/>
  <c r="I30" i="25"/>
  <c r="I27" i="25"/>
  <c r="I12" i="25"/>
  <c r="I25" i="25"/>
  <c r="I34" i="25"/>
  <c r="I10" i="25"/>
  <c r="I17" i="25"/>
  <c r="I36" i="25"/>
  <c r="I9" i="25"/>
  <c r="I35" i="25"/>
  <c r="I15" i="25"/>
  <c r="I23" i="25"/>
  <c r="I33" i="25"/>
  <c r="I32" i="25"/>
  <c r="I14" i="25"/>
  <c r="I20"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5" i="26"/>
  <c r="S27" i="26"/>
  <c r="S29" i="26"/>
  <c r="S32" i="26"/>
  <c r="S35" i="26"/>
  <c r="S37" i="26"/>
  <c r="S18" i="26"/>
  <c r="S19" i="26"/>
  <c r="S21" i="26"/>
  <c r="S23" i="26"/>
  <c r="S24" i="26"/>
  <c r="S26" i="26"/>
  <c r="S28" i="26"/>
  <c r="S30" i="26"/>
  <c r="S31" i="26"/>
  <c r="S33" i="26"/>
  <c r="S34" i="26"/>
  <c r="S36" i="26"/>
  <c r="Q8"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1" i="26"/>
  <c r="G33" i="26"/>
  <c r="G21" i="26"/>
  <c r="G9" i="26"/>
  <c r="G35" i="26"/>
  <c r="G37" i="26"/>
  <c r="G22" i="26"/>
  <c r="G25" i="26"/>
  <c r="G27" i="26"/>
  <c r="G29" i="26"/>
  <c r="G17" i="26"/>
  <c r="G13" i="26"/>
  <c r="G19" i="26"/>
  <c r="G34" i="26"/>
  <c r="G23" i="26"/>
  <c r="G26" i="26"/>
  <c r="G30" i="26"/>
  <c r="G32" i="26"/>
  <c r="G20" i="26"/>
  <c r="G15" i="26"/>
  <c r="G24" i="26"/>
  <c r="G36" i="26"/>
  <c r="G28" i="26"/>
  <c r="E10" i="25"/>
  <c r="E33" i="25"/>
  <c r="E20" i="25"/>
  <c r="E8" i="25"/>
  <c r="E32" i="25"/>
  <c r="E18" i="25"/>
  <c r="E22" i="25"/>
  <c r="E34" i="25"/>
  <c r="E13" i="25"/>
  <c r="E16" i="25"/>
  <c r="E29" i="25"/>
  <c r="E11" i="25"/>
  <c r="E19" i="25"/>
  <c r="E23" i="25"/>
  <c r="E17" i="25"/>
  <c r="E27" i="25"/>
  <c r="E12" i="25"/>
  <c r="E25" i="25"/>
  <c r="E14" i="25"/>
  <c r="E36" i="25"/>
  <c r="E26" i="25"/>
  <c r="E15" i="25"/>
  <c r="E24" i="25"/>
  <c r="E30" i="25"/>
  <c r="E9" i="25"/>
  <c r="E28" i="25"/>
  <c r="E21" i="25"/>
  <c r="E35" i="25"/>
  <c r="E31" i="25"/>
  <c r="M13" i="25"/>
  <c r="M26" i="25"/>
  <c r="M30" i="25"/>
  <c r="M36" i="25"/>
  <c r="M20" i="25"/>
  <c r="M8" i="25"/>
  <c r="M32" i="25"/>
  <c r="M15" i="25"/>
  <c r="M24" i="25"/>
  <c r="M28" i="25"/>
  <c r="M31" i="25"/>
  <c r="M21" i="25"/>
  <c r="M33" i="25"/>
  <c r="M16" i="25"/>
  <c r="M29" i="25"/>
  <c r="M34" i="25"/>
  <c r="M22" i="25"/>
  <c r="M27" i="25"/>
  <c r="M12" i="25"/>
  <c r="M25" i="25"/>
  <c r="M11" i="25"/>
  <c r="M19" i="25"/>
  <c r="M23" i="25"/>
  <c r="M17" i="25"/>
  <c r="M9" i="25"/>
  <c r="M18" i="25"/>
  <c r="M14" i="25"/>
  <c r="M10" i="25"/>
  <c r="M35" i="25"/>
  <c r="I9" i="26"/>
  <c r="I13" i="26"/>
  <c r="I15" i="26"/>
  <c r="I17" i="26"/>
  <c r="I19" i="26"/>
  <c r="I11" i="26"/>
  <c r="I35" i="26"/>
  <c r="I37" i="26"/>
  <c r="I20" i="26"/>
  <c r="I12" i="26"/>
  <c r="I33" i="26"/>
  <c r="I23" i="26"/>
  <c r="I24" i="26"/>
  <c r="I18" i="26"/>
  <c r="I36" i="26"/>
  <c r="I21" i="26"/>
  <c r="I27" i="26"/>
  <c r="I32" i="26"/>
  <c r="I22" i="26"/>
  <c r="I25" i="26"/>
  <c r="I28" i="26"/>
  <c r="I30" i="26"/>
  <c r="I31" i="26"/>
  <c r="I14" i="26"/>
  <c r="I10" i="26"/>
  <c r="I26" i="26"/>
  <c r="I16" i="26"/>
  <c r="I29" i="26"/>
  <c r="I34" i="26"/>
  <c r="G11" i="25"/>
  <c r="G8" i="25"/>
  <c r="G15" i="25"/>
  <c r="G9" i="25"/>
  <c r="G12" i="25"/>
  <c r="G20" i="25"/>
  <c r="G23" i="25"/>
  <c r="G34" i="25"/>
  <c r="G27" i="25"/>
  <c r="G13" i="25"/>
  <c r="G21" i="25"/>
  <c r="G26" i="25"/>
  <c r="G30" i="25"/>
  <c r="G33" i="25"/>
  <c r="G24" i="25"/>
  <c r="G28" i="25"/>
  <c r="G31" i="25"/>
  <c r="G19" i="25"/>
  <c r="G16" i="25"/>
  <c r="G32" i="25"/>
  <c r="G36" i="25"/>
  <c r="G25" i="25"/>
  <c r="G14" i="25"/>
  <c r="G29" i="25"/>
  <c r="G10" i="25"/>
  <c r="G17" i="25"/>
  <c r="G18" i="25"/>
  <c r="G35" i="25"/>
  <c r="G22" i="25"/>
  <c r="O8"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2" i="45"/>
  <c r="S10" i="45"/>
  <c r="S19" i="45"/>
  <c r="S16" i="45"/>
  <c r="S27" i="45"/>
  <c r="S28" i="45"/>
  <c r="S11" i="45"/>
  <c r="S17" i="45"/>
  <c r="S25" i="45"/>
  <c r="S29" i="45"/>
  <c r="S14" i="45"/>
  <c r="S13" i="45"/>
  <c r="S26" i="45"/>
  <c r="S9" i="45"/>
  <c r="S15" i="45"/>
  <c r="S21" i="45"/>
  <c r="S24" i="45"/>
  <c r="S30" i="45"/>
  <c r="S12" i="45"/>
  <c r="S18" i="45"/>
  <c r="S20" i="45"/>
  <c r="S23" i="45"/>
  <c r="Q9" i="46"/>
  <c r="Q11" i="46"/>
  <c r="Q29" i="46"/>
  <c r="Q17" i="46"/>
  <c r="Q25" i="46"/>
  <c r="Q28" i="46"/>
  <c r="Q15" i="46"/>
  <c r="Q22" i="46"/>
  <c r="Q21" i="46"/>
  <c r="Q18" i="46"/>
  <c r="Q10" i="46"/>
  <c r="Q24" i="46"/>
  <c r="Q13" i="46"/>
  <c r="Q23" i="46"/>
  <c r="Q27" i="46"/>
  <c r="Q30" i="46"/>
  <c r="Q19" i="46"/>
  <c r="Q12" i="46"/>
  <c r="Q26" i="46"/>
  <c r="Q20" i="46"/>
  <c r="Q14" i="46"/>
  <c r="Q16" i="46"/>
  <c r="S9" i="46"/>
  <c r="S11" i="46"/>
  <c r="S14" i="46"/>
  <c r="S17" i="46"/>
  <c r="S28" i="46"/>
  <c r="S25" i="46"/>
  <c r="S12" i="46"/>
  <c r="S15" i="46"/>
  <c r="S27" i="46"/>
  <c r="S30" i="46"/>
  <c r="S29" i="46"/>
  <c r="S16" i="46"/>
  <c r="S18" i="46"/>
  <c r="S19" i="46"/>
  <c r="S10" i="46"/>
  <c r="S21" i="46"/>
  <c r="S23" i="46"/>
  <c r="S24" i="46"/>
  <c r="S26" i="46"/>
  <c r="S22" i="46"/>
  <c r="S20" i="46"/>
  <c r="S13" i="46"/>
  <c r="O11" i="46"/>
  <c r="O29" i="46"/>
  <c r="O14" i="46"/>
  <c r="O21" i="46"/>
  <c r="O23" i="46"/>
  <c r="O17" i="46"/>
  <c r="O9" i="46"/>
  <c r="O20" i="46"/>
  <c r="O12" i="46"/>
  <c r="O22" i="46"/>
  <c r="O25" i="46"/>
  <c r="O26" i="46"/>
  <c r="O18" i="46"/>
  <c r="O30" i="46"/>
  <c r="O27" i="46"/>
  <c r="O19" i="46"/>
  <c r="O16" i="46"/>
  <c r="O10" i="46"/>
  <c r="O15" i="46"/>
  <c r="O28" i="46"/>
  <c r="O13" i="46"/>
  <c r="O24" i="46"/>
  <c r="Q32" i="5"/>
  <c r="I31" i="6"/>
  <c r="Q31" i="6"/>
  <c r="Y31" i="6"/>
  <c r="K31" i="6"/>
  <c r="S31" i="6"/>
  <c r="AA31" i="6"/>
  <c r="M25" i="21"/>
  <c r="G12" i="23"/>
  <c r="G10" i="23"/>
  <c r="G13" i="23"/>
  <c r="G11" i="23"/>
  <c r="G14" i="23"/>
  <c r="G9" i="23"/>
  <c r="G20" i="23"/>
  <c r="G22" i="23"/>
  <c r="G25" i="23"/>
  <c r="G28" i="23"/>
  <c r="G30" i="23"/>
  <c r="G17" i="23"/>
  <c r="G15" i="23"/>
  <c r="G23" i="23"/>
  <c r="G18" i="23"/>
  <c r="G26" i="23"/>
  <c r="G27" i="23"/>
  <c r="G29" i="23"/>
  <c r="G31" i="23"/>
  <c r="G19" i="23"/>
  <c r="G21" i="23"/>
  <c r="G24" i="23"/>
  <c r="G32" i="23"/>
  <c r="G16" i="23"/>
  <c r="K32" i="24"/>
  <c r="G32" i="5"/>
  <c r="O32" i="5"/>
  <c r="G31" i="6"/>
  <c r="O31" i="6"/>
  <c r="W31" i="6"/>
  <c r="M25" i="22"/>
  <c r="I13" i="23"/>
  <c r="I10" i="23"/>
  <c r="I9" i="23"/>
  <c r="I11" i="23"/>
  <c r="I12" i="23"/>
  <c r="I14" i="23"/>
  <c r="I16" i="23"/>
  <c r="I24" i="23"/>
  <c r="I32" i="23"/>
  <c r="I17" i="23"/>
  <c r="I19" i="23"/>
  <c r="I22" i="23"/>
  <c r="I25" i="23"/>
  <c r="I28" i="23"/>
  <c r="I30" i="23"/>
  <c r="I15" i="23"/>
  <c r="I23" i="23"/>
  <c r="I18" i="23"/>
  <c r="I20" i="23"/>
  <c r="I21" i="23"/>
  <c r="I26" i="23"/>
  <c r="I27" i="23"/>
  <c r="I29" i="23"/>
  <c r="I31" i="23"/>
  <c r="E11" i="23"/>
  <c r="E9" i="23"/>
  <c r="E12" i="23"/>
  <c r="E14" i="23"/>
  <c r="E13" i="23"/>
  <c r="E10" i="23"/>
  <c r="E16" i="23"/>
  <c r="E21" i="23"/>
  <c r="E20" i="23"/>
  <c r="E18" i="23"/>
  <c r="E28" i="23"/>
  <c r="E32" i="23"/>
  <c r="E23" i="23"/>
  <c r="E31" i="23"/>
  <c r="E25" i="23"/>
  <c r="E29" i="23"/>
  <c r="E19" i="23"/>
  <c r="E26" i="23"/>
  <c r="E17" i="23"/>
  <c r="E22" i="23"/>
  <c r="E15" i="23"/>
  <c r="E30" i="23"/>
  <c r="E27" i="23"/>
  <c r="E24" i="23"/>
  <c r="I9" i="24"/>
  <c r="I12" i="24"/>
  <c r="I22" i="24"/>
  <c r="I15" i="24"/>
  <c r="I18" i="24"/>
  <c r="I26" i="24"/>
  <c r="I30" i="24"/>
  <c r="I24" i="24"/>
  <c r="I32" i="24"/>
  <c r="I10" i="24"/>
  <c r="I28" i="24"/>
  <c r="I13" i="24"/>
  <c r="I31" i="24"/>
  <c r="I16" i="24"/>
  <c r="I19" i="24"/>
  <c r="I11" i="24"/>
  <c r="I21" i="24"/>
  <c r="I29" i="24"/>
  <c r="I14" i="24"/>
  <c r="I17" i="24"/>
  <c r="I25" i="24"/>
  <c r="I20" i="24"/>
  <c r="I27" i="24"/>
  <c r="I23"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2" i="24"/>
  <c r="D31" i="69"/>
  <c r="Q9" i="69"/>
  <c r="G22" i="30"/>
  <c r="G20" i="30"/>
  <c r="I36" i="56"/>
  <c r="I38" i="56"/>
  <c r="I32" i="56"/>
  <c r="K24" i="60"/>
  <c r="K26" i="61"/>
  <c r="K9" i="2"/>
  <c r="I35" i="4"/>
  <c r="S35" i="43"/>
  <c r="Q15" i="45"/>
  <c r="K26"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6"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29"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1"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1"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2" i="45"/>
  <c r="K10" i="45"/>
  <c r="Q14" i="45"/>
  <c r="G9" i="45"/>
  <c r="Q11" i="45"/>
  <c r="G13" i="45"/>
  <c r="G19" i="45"/>
  <c r="M12" i="45"/>
  <c r="H34" i="45"/>
  <c r="H33" i="45"/>
  <c r="H32" i="45"/>
  <c r="I19" i="45"/>
  <c r="I17" i="45"/>
  <c r="I14" i="45"/>
  <c r="I22" i="45"/>
  <c r="M8" i="45"/>
  <c r="X34" i="45"/>
  <c r="X33" i="45"/>
  <c r="X32" i="45"/>
  <c r="I9" i="45"/>
  <c r="G10" i="45"/>
  <c r="Q10" i="45"/>
  <c r="M11" i="45"/>
  <c r="I12" i="45"/>
  <c r="M13" i="45"/>
  <c r="G15" i="45"/>
  <c r="Q16" i="45"/>
  <c r="Q17" i="45"/>
  <c r="Q18" i="45"/>
  <c r="O19" i="45"/>
  <c r="I21" i="45"/>
  <c r="E22" i="45"/>
  <c r="L33" i="45"/>
  <c r="M22" i="45"/>
  <c r="M19" i="45"/>
  <c r="L34" i="45"/>
  <c r="L32" i="45"/>
  <c r="M17" i="45"/>
  <c r="D32" i="45"/>
  <c r="E19" i="45"/>
  <c r="D33" i="45"/>
  <c r="D34" i="45"/>
  <c r="E14" i="45"/>
  <c r="T34" i="45"/>
  <c r="T32" i="45"/>
  <c r="T33" i="45"/>
  <c r="E9" i="45"/>
  <c r="M10" i="45"/>
  <c r="E12" i="45"/>
  <c r="K18" i="45"/>
  <c r="K19" i="45"/>
  <c r="K23" i="45"/>
  <c r="G24" i="45"/>
  <c r="M9" i="45"/>
  <c r="E8" i="45"/>
  <c r="P34" i="45"/>
  <c r="P33" i="45"/>
  <c r="P32" i="45"/>
  <c r="Q19" i="45"/>
  <c r="U8" i="45"/>
  <c r="K9" i="45"/>
  <c r="Q9" i="45"/>
  <c r="I10" i="45"/>
  <c r="E11" i="45"/>
  <c r="K11" i="45"/>
  <c r="K12" i="45"/>
  <c r="Q12" i="45"/>
  <c r="E13" i="45"/>
  <c r="K13" i="45"/>
  <c r="M14" i="45"/>
  <c r="G16" i="45"/>
  <c r="E17" i="45"/>
  <c r="G18" i="45"/>
  <c r="M25" i="45"/>
  <c r="M15" i="45"/>
  <c r="M16" i="45"/>
  <c r="G17" i="45"/>
  <c r="M18"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4" i="45"/>
  <c r="I15" i="45"/>
  <c r="I16" i="45"/>
  <c r="I18" i="45"/>
  <c r="G20" i="45"/>
  <c r="O20" i="45"/>
  <c r="M21" i="45"/>
  <c r="K22" i="45"/>
  <c r="K14" i="45"/>
  <c r="E15" i="45"/>
  <c r="O15" i="45"/>
  <c r="E16" i="45"/>
  <c r="O16" i="45"/>
  <c r="O17" i="45"/>
  <c r="E18" i="45"/>
  <c r="O18"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4" i="46"/>
  <c r="D33" i="46"/>
  <c r="D32" i="46"/>
  <c r="L34" i="46"/>
  <c r="L33" i="46"/>
  <c r="L32" i="46"/>
  <c r="M20" i="46"/>
  <c r="X34" i="46"/>
  <c r="X33" i="46"/>
  <c r="X32" i="46"/>
  <c r="E14" i="46"/>
  <c r="G15" i="46"/>
  <c r="K16" i="46"/>
  <c r="G17" i="46"/>
  <c r="K18" i="46"/>
  <c r="H34" i="46"/>
  <c r="H33" i="46"/>
  <c r="H32" i="46"/>
  <c r="I23" i="46"/>
  <c r="P34" i="46"/>
  <c r="P33" i="46"/>
  <c r="P32" i="46"/>
  <c r="T34" i="46"/>
  <c r="T33" i="46"/>
  <c r="T32" i="46"/>
  <c r="E8" i="46"/>
  <c r="I8" i="46"/>
  <c r="M8" i="46"/>
  <c r="Q8" i="46"/>
  <c r="I15" i="46"/>
  <c r="E16" i="46"/>
  <c r="M16" i="46"/>
  <c r="I17" i="46"/>
  <c r="E18" i="46"/>
  <c r="M18" i="46"/>
  <c r="F34" i="46"/>
  <c r="F33" i="46"/>
  <c r="F32" i="46"/>
  <c r="G21" i="46"/>
  <c r="G22" i="46"/>
  <c r="N34" i="46"/>
  <c r="N33" i="46"/>
  <c r="N32" i="46"/>
  <c r="V34" i="46"/>
  <c r="V33" i="46"/>
  <c r="V32" i="46"/>
  <c r="G14" i="46"/>
  <c r="M14" i="46"/>
  <c r="K15" i="46"/>
  <c r="G16" i="46"/>
  <c r="K17" i="46"/>
  <c r="G18" i="46"/>
  <c r="J34" i="46"/>
  <c r="J33" i="46"/>
  <c r="J32" i="46"/>
  <c r="R34" i="46"/>
  <c r="R33" i="46"/>
  <c r="R32" i="46"/>
  <c r="Z34" i="46"/>
  <c r="Z33" i="46"/>
  <c r="Z32" i="46"/>
  <c r="G8" i="46"/>
  <c r="K8" i="46"/>
  <c r="O8" i="46"/>
  <c r="S8" i="46"/>
  <c r="I14" i="46"/>
  <c r="E15" i="46"/>
  <c r="M15" i="46"/>
  <c r="I16" i="46"/>
  <c r="E17" i="46"/>
  <c r="M17" i="46"/>
  <c r="I18"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29" i="37"/>
  <c r="I8" i="37"/>
  <c r="G9" i="37"/>
  <c r="G10" i="37"/>
  <c r="K12" i="37"/>
  <c r="I13" i="37"/>
  <c r="K14" i="37"/>
  <c r="I29" i="37"/>
  <c r="I16" i="37"/>
  <c r="E19" i="37"/>
  <c r="I20" i="37"/>
  <c r="K24" i="37"/>
  <c r="G27" i="37"/>
  <c r="I14" i="37"/>
  <c r="K21" i="37"/>
  <c r="E8" i="37"/>
  <c r="K8" i="37"/>
  <c r="I9" i="37"/>
  <c r="G11" i="37"/>
  <c r="G12" i="37"/>
  <c r="E13" i="37"/>
  <c r="G14" i="37"/>
  <c r="E29" i="37"/>
  <c r="E15" i="37"/>
  <c r="K15" i="37"/>
  <c r="K18" i="37"/>
  <c r="I22" i="37"/>
  <c r="I23" i="37"/>
  <c r="K25" i="37"/>
  <c r="G28" i="37"/>
  <c r="E31" i="37"/>
  <c r="E32" i="37"/>
  <c r="K10" i="37"/>
  <c r="E22" i="37"/>
  <c r="E23" i="37"/>
  <c r="G25" i="37"/>
  <c r="I26" i="37"/>
  <c r="P41" i="37"/>
  <c r="E9" i="37"/>
  <c r="I11" i="37"/>
  <c r="G15" i="37"/>
  <c r="E16" i="37"/>
  <c r="G18" i="37"/>
  <c r="H40" i="37"/>
  <c r="G24" i="37"/>
  <c r="I17" i="37"/>
  <c r="G20" i="37"/>
  <c r="I24" i="37"/>
  <c r="K17" i="37"/>
  <c r="I35" i="37"/>
  <c r="I33" i="37"/>
  <c r="E34" i="37"/>
  <c r="I37" i="37"/>
  <c r="F41" i="37"/>
  <c r="F40" i="37"/>
  <c r="F39" i="37"/>
  <c r="N41" i="37"/>
  <c r="N40" i="37"/>
  <c r="N39" i="37"/>
  <c r="G21" i="37"/>
  <c r="E24" i="37"/>
  <c r="G17" i="37"/>
  <c r="E25" i="37"/>
  <c r="G26" i="37"/>
  <c r="I28" i="37"/>
  <c r="K30" i="37"/>
  <c r="G31" i="37"/>
  <c r="K35" i="37"/>
  <c r="G32" i="37"/>
  <c r="K33" i="37"/>
  <c r="G34" i="37"/>
  <c r="G36" i="37"/>
  <c r="K37" i="37"/>
  <c r="P40" i="37"/>
  <c r="I19" i="37"/>
  <c r="G8" i="37"/>
  <c r="I18" i="37"/>
  <c r="K19" i="37"/>
  <c r="K22" i="37"/>
  <c r="I27" i="37"/>
  <c r="K28" i="37"/>
  <c r="E30" i="37"/>
  <c r="I31" i="37"/>
  <c r="E35" i="37"/>
  <c r="I32" i="37"/>
  <c r="E33" i="37"/>
  <c r="I34" i="37"/>
  <c r="I36" i="37"/>
  <c r="E37" i="37"/>
  <c r="H39" i="37"/>
  <c r="H41" i="37"/>
  <c r="G16" i="37"/>
  <c r="K23" i="37"/>
  <c r="I25" i="37"/>
  <c r="K27" i="37"/>
  <c r="I30" i="37"/>
  <c r="E36" i="37"/>
  <c r="J41" i="37"/>
  <c r="J40" i="37"/>
  <c r="J39" i="37"/>
  <c r="R41" i="37"/>
  <c r="R40" i="37"/>
  <c r="R39" i="37"/>
  <c r="G23" i="37"/>
  <c r="D41" i="37"/>
  <c r="D40" i="37"/>
  <c r="D39" i="37"/>
  <c r="L41" i="37"/>
  <c r="L40" i="37"/>
  <c r="L39" i="37"/>
  <c r="E18" i="37"/>
  <c r="G19" i="37"/>
  <c r="E20" i="37"/>
  <c r="K20" i="37"/>
  <c r="G22" i="37"/>
  <c r="E27" i="37"/>
  <c r="E28" i="37"/>
  <c r="G30" i="37"/>
  <c r="K31" i="37"/>
  <c r="G35" i="37"/>
  <c r="K32" i="37"/>
  <c r="G33" i="37"/>
  <c r="K34" i="37"/>
  <c r="K36" i="37"/>
  <c r="G37" i="37"/>
  <c r="P39" i="37"/>
  <c r="E18" i="38"/>
  <c r="G20" i="38"/>
  <c r="I10" i="38"/>
  <c r="I16" i="38"/>
  <c r="Q8" i="38"/>
  <c r="G18" i="38"/>
  <c r="I20" i="38"/>
  <c r="G21" i="38"/>
  <c r="I22" i="38"/>
  <c r="I19" i="38"/>
  <c r="E21" i="38"/>
  <c r="I18" i="38"/>
  <c r="E19" i="38"/>
  <c r="I21" i="38"/>
  <c r="G16" i="38"/>
  <c r="G22" i="38"/>
  <c r="E16" i="38"/>
  <c r="G19" i="38"/>
  <c r="E20" i="38"/>
  <c r="E22" i="38"/>
  <c r="G11" i="38"/>
  <c r="E8" i="38"/>
  <c r="I13" i="38"/>
  <c r="G14" i="38"/>
  <c r="I8" i="38"/>
  <c r="G12" i="38"/>
  <c r="E10" i="38"/>
  <c r="E13" i="38"/>
  <c r="M8" i="38"/>
  <c r="S8" i="38"/>
  <c r="E29" i="38"/>
  <c r="G9" i="38"/>
  <c r="G13" i="38"/>
  <c r="E14" i="38"/>
  <c r="I29" i="38"/>
  <c r="G8" i="38"/>
  <c r="K8" i="38"/>
  <c r="O8" i="38"/>
  <c r="E9" i="38"/>
  <c r="I9" i="38"/>
  <c r="E11" i="38"/>
  <c r="I11" i="38"/>
  <c r="G10" i="38"/>
  <c r="E12" i="38"/>
  <c r="I12" i="38"/>
  <c r="E15" i="38"/>
  <c r="I14" i="38"/>
  <c r="G24" i="38"/>
  <c r="G25" i="38"/>
  <c r="G27" i="38"/>
  <c r="G30" i="38"/>
  <c r="I31" i="38"/>
  <c r="E35" i="38"/>
  <c r="I32" i="38"/>
  <c r="E33" i="38"/>
  <c r="I34" i="38"/>
  <c r="I36" i="38"/>
  <c r="E37" i="38"/>
  <c r="F41" i="38"/>
  <c r="F40" i="38"/>
  <c r="F39" i="38"/>
  <c r="J41" i="38"/>
  <c r="J40" i="38"/>
  <c r="J39" i="38"/>
  <c r="N41" i="38"/>
  <c r="N40" i="38"/>
  <c r="N39" i="38"/>
  <c r="R41" i="38"/>
  <c r="R40" i="38"/>
  <c r="R39" i="38"/>
  <c r="I15" i="38"/>
  <c r="E23" i="38"/>
  <c r="I24" i="38"/>
  <c r="E17" i="38"/>
  <c r="I25" i="38"/>
  <c r="E26" i="38"/>
  <c r="I27" i="38"/>
  <c r="E28" i="38"/>
  <c r="I30" i="38"/>
  <c r="G35" i="38"/>
  <c r="G33" i="38"/>
  <c r="G37" i="38"/>
  <c r="G29" i="38"/>
  <c r="G23" i="38"/>
  <c r="G17" i="38"/>
  <c r="G26" i="38"/>
  <c r="G28" i="38"/>
  <c r="E31" i="38"/>
  <c r="I35" i="38"/>
  <c r="E32" i="38"/>
  <c r="I33" i="38"/>
  <c r="E34" i="38"/>
  <c r="E36" i="38"/>
  <c r="I37" i="38"/>
  <c r="D41" i="38"/>
  <c r="D40" i="38"/>
  <c r="D39" i="38"/>
  <c r="H41" i="38"/>
  <c r="H40" i="38"/>
  <c r="H39" i="38"/>
  <c r="L41" i="38"/>
  <c r="L40" i="38"/>
  <c r="L39" i="38"/>
  <c r="P41" i="38"/>
  <c r="P40" i="38"/>
  <c r="P39" i="38"/>
  <c r="G15" i="38"/>
  <c r="I23" i="38"/>
  <c r="E24" i="38"/>
  <c r="I17"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2"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4" i="24"/>
  <c r="G13" i="24"/>
  <c r="E32" i="24"/>
  <c r="G28" i="24"/>
  <c r="E8" i="24"/>
  <c r="E11" i="24"/>
  <c r="E12" i="24"/>
  <c r="E27" i="24"/>
  <c r="E24" i="24"/>
  <c r="G8" i="24"/>
  <c r="L36" i="24"/>
  <c r="G10" i="24"/>
  <c r="G12" i="24"/>
  <c r="E19" i="24"/>
  <c r="E23" i="24"/>
  <c r="G24" i="24"/>
  <c r="E26" i="24"/>
  <c r="E29" i="24"/>
  <c r="G30" i="24"/>
  <c r="G15" i="24"/>
  <c r="G20" i="24"/>
  <c r="N36" i="24"/>
  <c r="D35" i="24"/>
  <c r="D34" i="24"/>
  <c r="E25" i="24"/>
  <c r="D36" i="24"/>
  <c r="E16" i="24"/>
  <c r="G18" i="24"/>
  <c r="G21" i="24"/>
  <c r="G23" i="24"/>
  <c r="E31" i="24"/>
  <c r="H36" i="24"/>
  <c r="H35" i="24"/>
  <c r="H34" i="24"/>
  <c r="P36" i="24"/>
  <c r="P35" i="24"/>
  <c r="P34" i="24"/>
  <c r="G17" i="24"/>
  <c r="E18" i="24"/>
  <c r="E21" i="24"/>
  <c r="F34" i="24"/>
  <c r="F36" i="24"/>
  <c r="I8" i="24"/>
  <c r="G9" i="24"/>
  <c r="E13" i="24"/>
  <c r="G25" i="24"/>
  <c r="G32" i="24"/>
  <c r="L34" i="24"/>
  <c r="L35" i="24"/>
  <c r="G19" i="24"/>
  <c r="E20" i="24"/>
  <c r="J36" i="24"/>
  <c r="J35" i="24"/>
  <c r="J34" i="24"/>
  <c r="R36" i="24"/>
  <c r="R35" i="24"/>
  <c r="R34" i="24"/>
  <c r="G14" i="24"/>
  <c r="E15" i="24"/>
  <c r="G16"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0" i="21"/>
  <c r="Q9" i="21"/>
  <c r="M12" i="21"/>
  <c r="K8" i="21"/>
  <c r="E9" i="21"/>
  <c r="S9" i="21"/>
  <c r="G10" i="21"/>
  <c r="O11" i="21"/>
  <c r="M15" i="21"/>
  <c r="O10" i="21"/>
  <c r="K16" i="21"/>
  <c r="O19" i="21"/>
  <c r="I9" i="21"/>
  <c r="Q15" i="21"/>
  <c r="P37" i="21"/>
  <c r="P36" i="21"/>
  <c r="P35" i="21"/>
  <c r="Q8" i="21"/>
  <c r="S12" i="21"/>
  <c r="Q14" i="21"/>
  <c r="S16" i="21"/>
  <c r="H37" i="21"/>
  <c r="H36" i="21"/>
  <c r="H35" i="21"/>
  <c r="I15" i="21"/>
  <c r="I8" i="21"/>
  <c r="N37" i="21"/>
  <c r="N36" i="21"/>
  <c r="N35" i="21"/>
  <c r="S8" i="21"/>
  <c r="K9" i="21"/>
  <c r="I10" i="21"/>
  <c r="S10" i="21"/>
  <c r="I11" i="21"/>
  <c r="S11" i="21"/>
  <c r="K12" i="21"/>
  <c r="I13" i="21"/>
  <c r="S13" i="21"/>
  <c r="I14" i="21"/>
  <c r="S14" i="21"/>
  <c r="D37" i="21"/>
  <c r="D35" i="21"/>
  <c r="E8" i="21"/>
  <c r="D36" i="21"/>
  <c r="J37" i="21"/>
  <c r="J36" i="21"/>
  <c r="J35" i="21"/>
  <c r="O8" i="21"/>
  <c r="G9" i="21"/>
  <c r="E10" i="21"/>
  <c r="E11" i="21"/>
  <c r="G12" i="21"/>
  <c r="Q12" i="21"/>
  <c r="E13" i="21"/>
  <c r="O13" i="21"/>
  <c r="E14" i="21"/>
  <c r="O14" i="21"/>
  <c r="G15" i="21"/>
  <c r="F37" i="21"/>
  <c r="F36" i="21"/>
  <c r="F35" i="21"/>
  <c r="K20" i="21"/>
  <c r="S20" i="21"/>
  <c r="G21" i="21"/>
  <c r="O21" i="21"/>
  <c r="K22" i="21"/>
  <c r="S22" i="21"/>
  <c r="G23" i="21"/>
  <c r="O23" i="21"/>
  <c r="G24" i="21"/>
  <c r="O24" i="21"/>
  <c r="K25" i="21"/>
  <c r="E26" i="21"/>
  <c r="M26" i="21"/>
  <c r="Q10" i="21"/>
  <c r="Q11" i="21"/>
  <c r="Q13" i="21"/>
  <c r="G17" i="21"/>
  <c r="O17" i="21"/>
  <c r="K18" i="21"/>
  <c r="S18" i="21"/>
  <c r="G19" i="21"/>
  <c r="G8" i="21"/>
  <c r="L37" i="21"/>
  <c r="L35" i="21"/>
  <c r="M8" i="21"/>
  <c r="L36" i="21"/>
  <c r="R37" i="21"/>
  <c r="R36" i="21"/>
  <c r="R35"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5" i="21"/>
  <c r="G16" i="21"/>
  <c r="O16" i="21"/>
  <c r="K17" i="21"/>
  <c r="S17" i="21"/>
  <c r="G18" i="21"/>
  <c r="O18" i="21"/>
  <c r="K19" i="21"/>
  <c r="S19"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5" i="21"/>
  <c r="I16" i="21"/>
  <c r="Q16" i="21"/>
  <c r="E17" i="21"/>
  <c r="M17" i="21"/>
  <c r="I18" i="21"/>
  <c r="Q18" i="21"/>
  <c r="E19" i="21"/>
  <c r="M19"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1" i="22"/>
  <c r="E16" i="22"/>
  <c r="M18" i="22"/>
  <c r="Q19" i="22"/>
  <c r="I21" i="22"/>
  <c r="E22" i="22"/>
  <c r="I23" i="22"/>
  <c r="I24" i="22"/>
  <c r="Q26" i="22"/>
  <c r="I28" i="22"/>
  <c r="M29" i="22"/>
  <c r="Q30" i="22"/>
  <c r="M31" i="22"/>
  <c r="E33" i="22"/>
  <c r="M9" i="22"/>
  <c r="Q10" i="22"/>
  <c r="K11" i="22"/>
  <c r="Q11" i="22"/>
  <c r="M12" i="22"/>
  <c r="S12" i="22"/>
  <c r="K13" i="22"/>
  <c r="Q13" i="22"/>
  <c r="G14" i="22"/>
  <c r="S14" i="22"/>
  <c r="G15" i="22"/>
  <c r="S15" i="22"/>
  <c r="G16" i="22"/>
  <c r="O16" i="22"/>
  <c r="G12" i="22"/>
  <c r="E15" i="22"/>
  <c r="M16" i="22"/>
  <c r="Q17" i="22"/>
  <c r="E20" i="22"/>
  <c r="M22" i="22"/>
  <c r="Q23" i="22"/>
  <c r="Q24" i="22"/>
  <c r="E27" i="22"/>
  <c r="E29" i="22"/>
  <c r="I30" i="22"/>
  <c r="M33" i="22"/>
  <c r="I9" i="22"/>
  <c r="G10" i="22"/>
  <c r="M10" i="22"/>
  <c r="G11" i="22"/>
  <c r="M11" i="22"/>
  <c r="I12" i="22"/>
  <c r="O12" i="22"/>
  <c r="G13" i="22"/>
  <c r="M13" i="22"/>
  <c r="I15" i="22"/>
  <c r="E13" i="22"/>
  <c r="E14" i="22"/>
  <c r="Q15" i="22"/>
  <c r="E18" i="22"/>
  <c r="I19" i="22"/>
  <c r="M20" i="22"/>
  <c r="Q21" i="22"/>
  <c r="E25" i="22"/>
  <c r="I26" i="22"/>
  <c r="M27" i="22"/>
  <c r="Q28" i="22"/>
  <c r="E31" i="22"/>
  <c r="I32" i="22"/>
  <c r="Q32" i="22"/>
  <c r="E9" i="22"/>
  <c r="I10" i="22"/>
  <c r="S10" i="22"/>
  <c r="I11" i="22"/>
  <c r="S11" i="22"/>
  <c r="E12" i="22"/>
  <c r="K12" i="22"/>
  <c r="I13" i="22"/>
  <c r="S13" i="22"/>
  <c r="O14" i="22"/>
  <c r="K30" i="22"/>
  <c r="S30" i="22"/>
  <c r="G31" i="22"/>
  <c r="O31" i="22"/>
  <c r="K32" i="22"/>
  <c r="S32" i="22"/>
  <c r="G33" i="22"/>
  <c r="O33" i="22"/>
  <c r="S17" i="22"/>
  <c r="K19" i="22"/>
  <c r="G20" i="22"/>
  <c r="K21" i="22"/>
  <c r="G22" i="22"/>
  <c r="S23" i="22"/>
  <c r="K24" i="22"/>
  <c r="G25" i="22"/>
  <c r="K26" i="22"/>
  <c r="G27" i="22"/>
  <c r="K28" i="22"/>
  <c r="O29" i="22"/>
  <c r="M14" i="22"/>
  <c r="O15" i="22"/>
  <c r="I16" i="22"/>
  <c r="E17" i="22"/>
  <c r="I18" i="22"/>
  <c r="E19" i="22"/>
  <c r="I20" i="22"/>
  <c r="E21" i="22"/>
  <c r="Q22" i="22"/>
  <c r="M23" i="22"/>
  <c r="M24" i="22"/>
  <c r="I25" i="22"/>
  <c r="M26" i="22"/>
  <c r="I27" i="22"/>
  <c r="M28" i="22"/>
  <c r="I29" i="22"/>
  <c r="E30" i="22"/>
  <c r="I31" i="22"/>
  <c r="Q31" i="22"/>
  <c r="E32" i="22"/>
  <c r="M32" i="22"/>
  <c r="I33" i="22"/>
  <c r="Q33" i="22"/>
  <c r="K17" i="22"/>
  <c r="G18" i="22"/>
  <c r="O18" i="22"/>
  <c r="S19" i="22"/>
  <c r="O20" i="22"/>
  <c r="S21" i="22"/>
  <c r="O22" i="22"/>
  <c r="K23" i="22"/>
  <c r="S24" i="22"/>
  <c r="S26" i="22"/>
  <c r="O27" i="22"/>
  <c r="S28" i="22"/>
  <c r="G29" i="22"/>
  <c r="Q16" i="22"/>
  <c r="M17" i="22"/>
  <c r="Q18" i="22"/>
  <c r="M19" i="22"/>
  <c r="Q20" i="22"/>
  <c r="M21" i="22"/>
  <c r="I22" i="22"/>
  <c r="E23" i="22"/>
  <c r="E24" i="22"/>
  <c r="E26" i="22"/>
  <c r="Q27" i="22"/>
  <c r="E28" i="22"/>
  <c r="Q29" i="22"/>
  <c r="M30" i="22"/>
  <c r="I14" i="22"/>
  <c r="K15" i="22"/>
  <c r="K16" i="22"/>
  <c r="S16" i="22"/>
  <c r="G17" i="22"/>
  <c r="O17" i="22"/>
  <c r="K18" i="22"/>
  <c r="S18" i="22"/>
  <c r="G19" i="22"/>
  <c r="O19"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4" i="8"/>
  <c r="E16" i="8"/>
  <c r="E46" i="8"/>
  <c r="E44" i="8"/>
  <c r="E42" i="8"/>
  <c r="E59" i="8"/>
  <c r="E38" i="8"/>
  <c r="E36" i="8"/>
  <c r="E33" i="8"/>
  <c r="E31" i="8"/>
  <c r="E30" i="8"/>
  <c r="E28" i="8"/>
  <c r="E26" i="8"/>
  <c r="E24" i="8"/>
  <c r="E22" i="8"/>
  <c r="E19" i="8"/>
  <c r="E18" i="8"/>
  <c r="M8" i="8"/>
  <c r="E35" i="8"/>
  <c r="E21" i="8"/>
  <c r="E25" i="8"/>
  <c r="E29" i="8"/>
  <c r="E32" i="8"/>
  <c r="E37" i="8"/>
  <c r="E52" i="8"/>
  <c r="E23" i="8"/>
  <c r="E34" i="8"/>
  <c r="E8" i="8"/>
  <c r="O8" i="8"/>
  <c r="E12" i="8"/>
  <c r="E13" i="8"/>
  <c r="E17" i="8"/>
  <c r="E40" i="8"/>
  <c r="E61" i="8"/>
  <c r="E41" i="8"/>
  <c r="E54" i="8"/>
  <c r="E48" i="8"/>
  <c r="E56" i="8"/>
  <c r="E39" i="8"/>
  <c r="E50" i="8"/>
  <c r="E58" i="8"/>
  <c r="E43" i="8"/>
  <c r="E45" i="8"/>
  <c r="E47" i="8"/>
  <c r="E49" i="8"/>
  <c r="E51" i="8"/>
  <c r="E53" i="8"/>
  <c r="E55" i="8"/>
  <c r="E57" i="8"/>
  <c r="E60" i="8"/>
  <c r="E62" i="8"/>
  <c r="E63"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<sst xmlns="http://schemas.openxmlformats.org/spreadsheetml/2006/main" count="10788" uniqueCount="2072">
  <si>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</si>
  <si>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</si>
  <si>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</si>
  <si>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</si>
  <si>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</si>
  <si>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</si>
  <si>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</si>
  <si>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</si>
  <si>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</si>
  <si>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</si>
  <si>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</si>
  <si>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</si>
  <si>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</si>
  <si>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</si>
  <si>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</si>
  <si>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</si>
  <si>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</si>
  <si>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</si>
  <si>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</si>
  <si>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</si>
  <si>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</si>
  <si>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</si>
  <si>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</si>
  <si>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</si>
  <si>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</si>
  <si>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</si>
  <si>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</si>
  <si>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</si>
  <si>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</si>
  <si>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</si>
  <si>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</si>
  <si>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</si>
  <si>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</si>
  <si>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</si>
  <si>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</si>
  <si>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</si>
  <si>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</si>
  <si>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</si>
  <si>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</si>
  <si>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</si>
  <si>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</si>
  <si>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</si>
  <si>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</si>
  <si>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</si>
  <si>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</si>
  <si>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</si>
  <si>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</si>
  <si>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</si>
  <si>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</si>
  <si>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</si>
  <si>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</si>
  <si>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</si>
  <si>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</si>
  <si>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</si>
  <si>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</si>
  <si>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</si>
  <si>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</si>
  <si>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</si>
  <si>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</si>
  <si>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</si>
  <si>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</si>
  <si>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</si>
  <si>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</si>
  <si>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</si>
  <si>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</si>
  <si>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</si>
  <si>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</si>
  <si>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</si>
  <si>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</si>
  <si>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</si>
  <si>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</si>
  <si>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</si>
  <si>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</si>
  <si>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</si>
  <si>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</si>
  <si>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</si>
  <si>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</si>
  <si>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</si>
  <si>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</si>
  <si>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</si>
  <si>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</si>
  <si>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</si>
  <si>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</si>
  <si>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</si>
  <si>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</si>
  <si>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</si>
  <si>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</si>
  <si>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</si>
  <si>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</si>
  <si>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</si>
  <si>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</si>
  <si>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</si>
  <si>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</si>
  <si>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</si>
  <si>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</si>
  <si>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</si>
  <si>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</si>
  <si>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</si>
  <si>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</si>
  <si>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</si>
  <si>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</si>
  <si>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</si>
  <si>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</si>
  <si>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</si>
  <si>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</si>
  <si>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</si>
  <si>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</si>
  <si>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</si>
  <si>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</si>
  <si>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</si>
  <si>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</si>
  <si>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</si>
  <si>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</si>
  <si>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</si>
  <si>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</si>
  <si>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</si>
  <si>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</si>
  <si>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</si>
  <si>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</si>
  <si>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</si>
  <si>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</si>
  <si>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</si>
  <si>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</si>
  <si>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</si>
  <si>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</si>
  <si>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</si>
  <si>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</si>
  <si>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</si>
  <si>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</si>
  <si>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</si>
  <si>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</si>
  <si>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</si>
  <si>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</si>
  <si>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</si>
  <si>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</si>
  <si>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</si>
  <si>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</si>
  <si>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</si>
  <si>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</si>
  <si>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</si>
  <si>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</si>
  <si>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</si>
  <si>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</si>
  <si>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</si>
  <si>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</si>
  <si>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</si>
  <si>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</si>
  <si>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</si>
  <si>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</si>
  <si>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</si>
  <si>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</si>
  <si>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</si>
  <si>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</si>
  <si>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</si>
  <si>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</si>
  <si>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</si>
  <si>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</si>
  <si>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</si>
  <si>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</si>
  <si>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</si>
  <si>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</si>
  <si>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</si>
  <si>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</si>
  <si>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</si>
  <si>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</si>
  <si>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</si>
  <si>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</si>
  <si>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</si>
  <si>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</si>
  <si>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</si>
  <si>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</si>
  <si>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</si>
  <si>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</si>
  <si>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</si>
  <si>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</si>
  <si>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</si>
  <si>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</si>
  <si>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</si>
  <si>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</si>
  <si>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</si>
  <si>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</si>
  <si>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</si>
  <si>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</si>
  <si>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</si>
  <si>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</si>
  <si>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</si>
  <si>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</si>
  <si>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</si>
  <si>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</si>
  <si>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</si>
  <si>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</si>
  <si>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</si>
  <si>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</si>
  <si>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</si>
  <si>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</si>
  <si>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</si>
  <si>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</si>
  <si>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</si>
  <si>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</si>
  <si>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</si>
  <si>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</si>
  <si>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</si>
  <si>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</si>
  <si>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</si>
  <si>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</si>
  <si>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</si>
  <si>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</si>
  <si>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</si>
  <si>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</si>
  <si>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</si>
  <si>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</si>
  <si>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</si>
  <si>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</si>
  <si>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</si>
  <si>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</si>
  <si>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</si>
  <si>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</si>
  <si>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</si>
  <si>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</si>
  <si>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</si>
  <si>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</si>
  <si>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</si>
  <si>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</si>
  <si>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</si>
  <si>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</si>
  <si>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</si>
  <si>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</si>
  <si>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</si>
  <si>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</si>
  <si>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</si>
  <si>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</si>
  <si>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</si>
  <si>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</si>
  <si>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</si>
  <si>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</si>
  <si>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</si>
  <si>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</si>
  <si>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</si>
  <si>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</si>
  <si>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</si>
  <si>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</si>
  <si>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</si>
  <si>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</si>
  <si>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</si>
  <si>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</si>
  <si>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</si>
  <si>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</si>
  <si>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</si>
  <si>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</si>
  <si>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</si>
  <si>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</si>
  <si>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</si>
  <si>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</si>
  <si>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</si>
  <si>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</si>
  <si>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</si>
  <si>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</si>
  <si>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</si>
  <si>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</si>
  <si>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</si>
  <si>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</si>
  <si>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</si>
  <si>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</si>
  <si>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</si>
  <si>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</si>
  <si>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</si>
  <si>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</si>
  <si>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</si>
  <si>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</si>
  <si>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</si>
  <si>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</si>
  <si>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</si>
  <si>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</si>
  <si>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</si>
  <si>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</si>
  <si>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</si>
  <si>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</si>
  <si>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</si>
  <si>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</si>
  <si>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</si>
  <si>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</si>
  <si>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</si>
  <si>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</si>
  <si>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</si>
  <si>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</si>
  <si>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</si>
  <si>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</si>
  <si>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</si>
  <si>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</si>
  <si>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</si>
  <si>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</si>
  <si>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</si>
  <si>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</si>
  <si>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</si>
  <si>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</si>
  <si>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</si>
  <si>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</si>
  <si>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</si>
  <si>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</si>
  <si>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</si>
  <si>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</si>
  <si>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</si>
  <si>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</si>
  <si>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</si>
  <si>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</si>
  <si>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</si>
  <si>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</si>
  <si>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</si>
  <si>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</si>
  <si>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</si>
  <si>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</si>
  <si>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</si>
  <si>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</si>
  <si>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</si>
  <si>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</si>
  <si>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</si>
  <si>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</si>
  <si>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</si>
  <si>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</si>
  <si>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</si>
  <si>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</si>
  <si>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</si>
  <si>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</si>
  <si>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</si>
  <si>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</si>
  <si>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</si>
  <si>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</si>
  <si>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</si>
  <si>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</si>
  <si>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</si>
  <si>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</si>
  <si>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</si>
  <si>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</si>
  <si>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</si>
  <si>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</si>
  <si>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</si>
  <si>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</si>
  <si>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</si>
  <si>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</si>
  <si>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</si>
  <si>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</si>
  <si>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</si>
  <si>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</si>
  <si>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</si>
  <si>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</si>
  <si>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</si>
  <si>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</si>
  <si>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</si>
  <si>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</si>
  <si>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</si>
  <si>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</si>
  <si>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</si>
  <si>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</si>
  <si>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</si>
  <si>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</si>
  <si>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</si>
  <si>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</si>
  <si>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</si>
  <si>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</si>
  <si>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</si>
  <si>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</si>
  <si>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</si>
  <si>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</si>
  <si>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</si>
  <si>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</si>
  <si>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</si>
  <si>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</si>
  <si>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</si>
  <si>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</si>
  <si>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</si>
  <si>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</si>
  <si>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</si>
  <si>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</si>
  <si>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</si>
  <si>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</si>
  <si>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</si>
  <si>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</si>
  <si>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</si>
  <si>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</si>
  <si>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</si>
  <si>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</si>
  <si>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</si>
  <si>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</si>
  <si>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</si>
  <si>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</si>
  <si>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</si>
  <si>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</si>
  <si>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</si>
  <si>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</si>
  <si>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</si>
  <si>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</si>
  <si>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</si>
  <si>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</si>
  <si>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</si>
  <si>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</si>
  <si>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</si>
  <si>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</si>
  <si>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</si>
  <si>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</si>
  <si>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</si>
  <si>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</si>
  <si>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</si>
  <si>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</si>
  <si>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</si>
  <si>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</si>
  <si>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</si>
  <si>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</si>
  <si>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</si>
  <si>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</si>
  <si>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</si>
  <si>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</si>
  <si>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</si>
  <si>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</si>
  <si>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</si>
  <si>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</si>
  <si>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</si>
  <si>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</si>
  <si>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</si>
  <si>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</si>
  <si>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</si>
  <si>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</si>
  <si>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</si>
  <si>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</si>
  <si>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</si>
  <si>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</si>
  <si>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</si>
  <si>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</si>
  <si>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</si>
  <si>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</si>
  <si>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</si>
  <si>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</si>
  <si>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</si>
  <si>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</si>
  <si>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</si>
  <si>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</si>
  <si>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</si>
  <si>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</si>
  <si>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</si>
  <si>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</si>
  <si>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</si>
  <si>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</si>
  <si>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</si>
  <si>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</si>
  <si>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</si>
  <si>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</si>
  <si>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</si>
  <si>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</si>
  <si>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</si>
  <si>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</si>
  <si>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</si>
  <si>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</si>
  <si>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</si>
  <si>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</si>
  <si>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</si>
  <si>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</si>
  <si>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</si>
  <si>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</si>
  <si>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</si>
  <si>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</si>
  <si>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</si>
  <si>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</si>
  <si>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</si>
  <si>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</si>
  <si>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</si>
  <si>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</si>
  <si>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</si>
  <si>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</si>
  <si>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</si>
  <si>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</si>
  <si>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</si>
  <si>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</si>
  <si>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</si>
  <si>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</si>
  <si>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</si>
  <si>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</si>
  <si>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</si>
  <si>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</si>
  <si>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</si>
  <si>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</si>
  <si>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</si>
  <si>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</si>
  <si>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</si>
  <si>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</si>
  <si>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</si>
  <si>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</si>
  <si>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</si>
  <si>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</si>
  <si>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</si>
  <si>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</si>
  <si>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</si>
  <si>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</si>
  <si>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</si>
  <si>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</si>
  <si>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</si>
  <si>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</si>
  <si>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</si>
  <si>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</si>
  <si>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</si>
  <si>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</si>
  <si>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</si>
  <si>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</si>
  <si>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</si>
  <si>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</si>
  <si>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</si>
  <si>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</si>
  <si>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</si>
  <si>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</si>
  <si>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</si>
  <si>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</si>
  <si>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</si>
  <si>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</si>
  <si>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</si>
  <si>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</si>
  <si>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</si>
  <si>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</si>
  <si>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</si>
  <si>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</si>
  <si>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</si>
  <si>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</si>
  <si>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</si>
  <si>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</si>
  <si>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</si>
  <si>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</si>
  <si>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</si>
  <si>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</si>
  <si>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</si>
  <si>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</si>
  <si>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</si>
  <si>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</si>
  <si>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</si>
  <si>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</si>
  <si>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</si>
  <si>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</si>
  <si>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</si>
  <si>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</si>
  <si>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</si>
  <si>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</si>
  <si>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</si>
  <si>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</si>
  <si>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</si>
  <si>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</si>
  <si>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</si>
  <si>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</si>
  <si>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</si>
  <si>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</si>
  <si>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</si>
  <si>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</si>
  <si>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</si>
  <si>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</si>
  <si>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</si>
  <si>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</si>
  <si>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</si>
  <si>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</si>
  <si>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</si>
  <si>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</si>
  <si>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</si>
  <si>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</si>
  <si>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</si>
  <si>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</si>
  <si>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</si>
  <si>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</si>
  <si>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</si>
  <si>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</si>
  <si>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</si>
  <si>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</si>
  <si>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</si>
  <si>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</si>
  <si>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</si>
  <si>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</si>
  <si>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</si>
  <si>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</si>
  <si>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</si>
  <si>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</si>
  <si>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</si>
  <si>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</si>
  <si>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</si>
  <si>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</si>
  <si>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</si>
  <si>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</si>
  <si>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</si>
  <si>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</si>
  <si>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</si>
  <si>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</si>
  <si>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</si>
  <si>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</si>
  <si>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</si>
  <si>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</si>
  <si>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</si>
  <si>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</si>
  <si>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</si>
  <si>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</si>
  <si>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</si>
  <si>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</si>
  <si>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</si>
  <si>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</si>
  <si>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</si>
  <si>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</si>
  <si>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</si>
  <si>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</si>
  <si>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</si>
  <si>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</si>
  <si>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</si>
  <si>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</si>
  <si>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</si>
  <si>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</si>
  <si>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</si>
  <si>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</si>
  <si>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</si>
  <si>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</si>
  <si>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</si>
  <si>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</si>
  <si>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</si>
  <si>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</si>
  <si>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</si>
  <si>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</si>
  <si>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</si>
  <si>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</si>
  <si>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</si>
  <si>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</si>
  <si>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</si>
  <si>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</si>
  <si>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</si>
  <si>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</si>
  <si>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</si>
  <si>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</si>
  <si>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</si>
  <si>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</si>
  <si>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</si>
  <si>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</si>
  <si>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</si>
  <si>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</si>
  <si>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</si>
  <si>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</si>
  <si>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</si>
  <si>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</si>
  <si>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</si>
  <si>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</si>
  <si>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</si>
  <si>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</si>
  <si>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</si>
  <si>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</si>
  <si>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</si>
  <si>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</si>
  <si>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</si>
  <si>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</si>
  <si>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</si>
  <si>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</si>
  <si>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</si>
  <si>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</si>
  <si>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</si>
  <si>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</si>
  <si>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</si>
  <si>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</si>
  <si>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</si>
  <si>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</si>
  <si>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</si>
  <si>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</si>
  <si>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</si>
  <si>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</si>
  <si>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</si>
  <si>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</si>
  <si>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</si>
  <si>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</si>
  <si>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</si>
  <si>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</si>
  <si>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</si>
  <si>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</si>
  <si>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</si>
  <si>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</si>
  <si>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</si>
  <si>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</si>
  <si>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</si>
  <si>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</si>
  <si>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</si>
  <si>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</si>
  <si>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</si>
  <si>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</si>
  <si>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</si>
  <si>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</si>
  <si>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</si>
  <si>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</si>
  <si>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</si>
  <si>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</si>
  <si>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</si>
  <si>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</si>
  <si>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</si>
  <si>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</si>
  <si>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</si>
  <si>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</si>
  <si>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</si>
  <si>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</si>
  <si>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</si>
  <si>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</si>
  <si>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</si>
  <si>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</si>
  <si>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</si>
  <si>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</si>
  <si>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</si>
  <si>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</si>
  <si>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</si>
  <si>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</si>
  <si>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</si>
  <si>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</si>
  <si>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</si>
  <si>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</si>
  <si>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</si>
  <si>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</si>
  <si>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</si>
  <si>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</si>
  <si>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</si>
  <si>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</si>
  <si>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</si>
  <si>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</si>
  <si>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</si>
  <si>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</si>
  <si>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</si>
  <si>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</si>
  <si>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</si>
  <si>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</si>
  <si>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</si>
  <si>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</si>
  <si>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</si>
  <si>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</si>
  <si>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</si>
  <si>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</si>
  <si>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</si>
  <si>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</si>
  <si>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</si>
  <si>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</si>
  <si>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</si>
  <si>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</si>
  <si>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</si>
  <si>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</si>
  <si>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</si>
  <si>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</si>
  <si>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</si>
  <si>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</si>
  <si>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</si>
  <si>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</si>
  <si>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</si>
  <si>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</si>
  <si>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</si>
  <si>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</si>
  <si>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</si>
  <si>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</si>
  <si>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</si>
  <si>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</si>
  <si>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</si>
  <si>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</si>
  <si>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</si>
  <si>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</si>
  <si>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</si>
  <si>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</si>
  <si>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</si>
  <si>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</si>
  <si>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</si>
  <si>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</si>
  <si>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</si>
  <si>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</si>
  <si>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</si>
  <si>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</si>
  <si>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</si>
  <si>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</si>
  <si>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</si>
  <si>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</si>
  <si>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</si>
  <si>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</si>
  <si>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</si>
  <si>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</si>
  <si>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</si>
  <si>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</si>
  <si>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</si>
  <si>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</si>
  <si>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</si>
  <si>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</si>
  <si>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</si>
  <si>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</si>
  <si>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</si>
  <si>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</si>
  <si>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</si>
  <si>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</si>
  <si>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</si>
  <si>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</si>
  <si>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</si>
  <si>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</si>
  <si>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</si>
  <si>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</si>
  <si>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</si>
  <si>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</si>
  <si>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</si>
  <si>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</si>
  <si>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</si>
  <si>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</si>
  <si>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</si>
  <si>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</si>
  <si>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</si>
  <si>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</si>
  <si>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</si>
  <si>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</si>
  <si>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</si>
  <si>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</si>
  <si>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</si>
  <si>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</si>
  <si>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</si>
  <si>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</si>
  <si>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</si>
  <si>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</si>
  <si>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</si>
  <si>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</si>
  <si>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</si>
  <si>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</si>
  <si>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</si>
  <si>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</si>
  <si>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</si>
  <si>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</si>
  <si>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</si>
  <si>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</si>
  <si>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</si>
  <si>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</si>
  <si>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</si>
  <si>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</si>
  <si>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</si>
  <si>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</si>
  <si>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</si>
  <si>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</si>
  <si>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</si>
  <si>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</si>
  <si>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</si>
  <si>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</si>
  <si>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</si>
  <si>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</si>
  <si>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</si>
  <si>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</si>
  <si>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</si>
  <si>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</si>
  <si>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</si>
  <si>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</si>
  <si>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</si>
  <si>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</si>
  <si>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</si>
  <si>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</si>
  <si>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</si>
  <si>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</si>
  <si>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</si>
  <si>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</si>
  <si>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</si>
  <si>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</si>
  <si>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</si>
  <si>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</si>
  <si>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</si>
  <si>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</si>
  <si>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</si>
  <si>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</si>
  <si>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</si>
  <si>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</si>
  <si>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</si>
  <si>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</si>
  <si>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</si>
  <si>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</si>
  <si>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</si>
  <si>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</si>
  <si>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</si>
  <si>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</si>
  <si>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</si>
  <si>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</si>
  <si>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</si>
  <si>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</si>
  <si>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</si>
  <si>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</si>
  <si>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</si>
  <si>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</si>
  <si>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</si>
  <si>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</si>
  <si>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</si>
  <si>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</si>
  <si>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</si>
  <si>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</si>
  <si>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</si>
  <si>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</si>
  <si>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</si>
  <si>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</si>
  <si>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</si>
  <si>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</si>
  <si>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</si>
  <si>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</si>
  <si>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</si>
  <si>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</si>
  <si>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</si>
  <si>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</si>
  <si>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</si>
  <si>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</si>
  <si>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</si>
  <si>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</si>
  <si>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</si>
  <si>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</si>
  <si>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</si>
  <si>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</si>
  <si>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</si>
  <si>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</si>
  <si>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</si>
  <si>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</si>
  <si>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</si>
  <si>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</si>
  <si>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</si>
  <si>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</si>
  <si>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</si>
  <si>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</si>
  <si>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</si>
  <si>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</si>
  <si>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</si>
  <si>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</si>
  <si>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</si>
  <si>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</si>
  <si>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</si>
  <si>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</si>
  <si>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</si>
  <si>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</si>
  <si>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</si>
  <si>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</si>
  <si>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</si>
  <si>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</si>
  <si>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</si>
  <si>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</si>
  <si>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</si>
  <si>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</si>
  <si>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</si>
  <si>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</si>
  <si>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</si>
  <si>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</si>
  <si>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</si>
  <si>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</si>
  <si>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</si>
  <si>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</si>
  <si>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</si>
  <si>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</si>
  <si>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</si>
  <si>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</si>
  <si>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</si>
  <si>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</si>
  <si>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</si>
  <si>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</si>
  <si>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</si>
  <si>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</si>
  <si>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</si>
  <si>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</si>
  <si>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</si>
  <si>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</si>
  <si>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</si>
  <si>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</si>
  <si>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</si>
  <si>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</si>
  <si>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</si>
  <si>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</si>
  <si>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</si>
  <si>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</si>
  <si>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</si>
  <si>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</si>
  <si>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</si>
  <si>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</si>
  <si>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</si>
  <si>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</si>
  <si>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</si>
  <si>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</si>
  <si>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</si>
  <si>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</si>
  <si>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</si>
  <si>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</si>
  <si>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</si>
  <si>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</si>
  <si>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</si>
  <si>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</si>
  <si>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</si>
  <si>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</si>
  <si>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</si>
  <si>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</si>
  <si>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</si>
  <si>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</si>
  <si>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</si>
  <si>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</si>
  <si>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</si>
  <si>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</si>
  <si>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</si>
  <si>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</si>
  <si>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</si>
  <si>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</si>
  <si>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</si>
  <si>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</si>
  <si>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</si>
  <si>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</si>
  <si>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</si>
  <si>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</si>
  <si>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</si>
  <si>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</si>
  <si>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</si>
  <si>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</si>
  <si>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</si>
  <si>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</si>
  <si>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</si>
  <si>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</si>
  <si>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</si>
  <si>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</si>
  <si>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</si>
  <si>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</si>
  <si>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</si>
  <si>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</si>
  <si>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</si>
  <si>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</si>
  <si>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</si>
  <si>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</si>
  <si>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</si>
  <si>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</si>
  <si>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</si>
  <si>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</si>
  <si>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</si>
  <si>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</si>
  <si>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</si>
  <si>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</si>
  <si>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</si>
  <si>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</si>
  <si>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</si>
  <si>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</si>
  <si>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</si>
  <si>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</si>
  <si>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</si>
  <si>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</si>
  <si>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</si>
  <si>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</si>
  <si>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</si>
  <si>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</si>
  <si>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</si>
  <si>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</si>
  <si>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</si>
  <si>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</si>
  <si>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</si>
  <si>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</si>
  <si>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</si>
  <si>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</si>
  <si>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</si>
  <si>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</si>
  <si>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</si>
  <si>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</si>
  <si>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</si>
  <si>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</si>
  <si>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</si>
  <si>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</si>
  <si>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</si>
  <si>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</si>
  <si>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</si>
  <si>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</si>
  <si>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</si>
  <si>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</si>
  <si>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</si>
  <si>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</si>
  <si>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</si>
  <si>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</si>
  <si>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</si>
  <si>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</si>
  <si>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</si>
  <si>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</si>
  <si>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</si>
  <si>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</si>
  <si>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</si>
  <si>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</si>
  <si>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</si>
  <si>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</si>
  <si>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</si>
  <si>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</si>
  <si>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</si>
  <si>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</si>
  <si>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</si>
  <si>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</si>
  <si>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</si>
  <si>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</si>
  <si>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</si>
  <si>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</si>
  <si>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</si>
  <si>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</si>
  <si>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</si>
  <si>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</si>
  <si>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</si>
  <si>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</si>
  <si>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</si>
  <si>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</si>
  <si>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</si>
  <si>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</si>
  <si>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</si>
  <si>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</si>
  <si>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</si>
  <si>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</si>
  <si>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</si>
  <si>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</si>
  <si>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</si>
  <si>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</si>
  <si>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</si>
  <si>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</si>
  <si>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</si>
  <si>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</si>
  <si>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</si>
  <si>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</si>
  <si>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</si>
  <si>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</si>
  <si>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</si>
  <si>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</si>
  <si>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</si>
  <si>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</si>
  <si>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</si>
  <si>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</si>
  <si>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</si>
  <si>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</si>
  <si>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</si>
  <si>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</si>
  <si>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</si>
  <si>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</si>
  <si>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</si>
  <si>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</si>
  <si>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</si>
  <si>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</si>
  <si>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</si>
  <si>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</si>
  <si>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</si>
  <si>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</si>
  <si>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</si>
  <si>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</si>
  <si>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</si>
  <si>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</si>
  <si>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</si>
  <si>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</si>
  <si>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</si>
  <si>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</si>
  <si>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</si>
  <si>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</si>
  <si>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</si>
  <si>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</si>
  <si>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</si>
  <si>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</si>
  <si>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</si>
  <si>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</si>
  <si>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</si>
  <si>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</si>
  <si>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</si>
  <si>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</si>
  <si>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</si>
  <si>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</si>
  <si>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</si>
  <si>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</si>
  <si>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</si>
  <si>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</si>
  <si>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</si>
  <si>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</si>
  <si>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</si>
  <si>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</si>
  <si>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</si>
  <si>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</si>
  <si>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</si>
  <si>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</si>
  <si>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</si>
  <si>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</si>
  <si>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</si>
  <si>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</si>
  <si>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</si>
  <si>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</si>
  <si>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</si>
  <si>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</si>
  <si>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</si>
  <si>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</si>
  <si>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</si>
  <si>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</si>
  <si>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</si>
  <si>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</si>
  <si>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</si>
  <si>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</si>
  <si>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</si>
  <si>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</si>
  <si>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</si>
  <si>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</si>
  <si>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</si>
  <si>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</si>
  <si>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</si>
  <si>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</si>
  <si>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</si>
  <si>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</si>
  <si>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</si>
  <si>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</si>
  <si>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</si>
  <si>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</si>
  <si>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</si>
  <si>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</si>
  <si>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</si>
  <si>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</si>
  <si>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</si>
  <si>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</si>
  <si>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</si>
  <si>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</si>
  <si>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</si>
  <si>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</si>
  <si>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</si>
  <si>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</si>
  <si>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</si>
  <si>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</si>
  <si>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</si>
  <si>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</si>
  <si>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</si>
  <si>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</si>
  <si>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</si>
  <si>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</si>
  <si>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</si>
  <si>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</si>
  <si>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</si>
  <si>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</si>
  <si>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</si>
  <si>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</si>
  <si>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</si>
  <si>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</si>
  <si>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</si>
  <si>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</si>
  <si>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</si>
  <si>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</si>
  <si>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</si>
  <si>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</si>
  <si>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</si>
  <si>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</si>
  <si>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</si>
  <si>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</si>
  <si>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</si>
  <si>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</si>
  <si>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</si>
  <si>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</si>
  <si>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</si>
  <si>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</si>
  <si>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</si>
  <si>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</si>
  <si>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</si>
  <si>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</si>
  <si>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</si>
  <si>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</si>
  <si>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</si>
  <si>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</si>
  <si>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</si>
  <si>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</si>
  <si>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</si>
  <si>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</si>
  <si>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</si>
  <si>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</si>
  <si>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</si>
  <si>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</si>
  <si>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</si>
  <si>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</si>
  <si>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</si>
  <si>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</si>
  <si>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</si>
  <si>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</si>
  <si>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</si>
  <si>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</si>
  <si>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</si>
  <si>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</si>
  <si>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</si>
  <si>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</si>
  <si>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</si>
  <si>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</si>
  <si>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</si>
  <si>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</si>
  <si>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</si>
  <si>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</si>
  <si>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</si>
  <si>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</si>
  <si>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</si>
  <si>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</si>
  <si>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</si>
  <si>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</si>
  <si>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</si>
  <si>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</si>
  <si>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</si>
  <si>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</si>
  <si>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</si>
  <si>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</si>
  <si>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</si>
  <si>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</si>
  <si>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</si>
  <si>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</si>
  <si>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</si>
  <si>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</si>
  <si>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</si>
  <si>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</si>
  <si>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</si>
  <si>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</si>
  <si>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</si>
  <si>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</si>
  <si>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</si>
  <si>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</si>
  <si>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</si>
  <si>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</si>
  <si>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</si>
  <si>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</si>
  <si>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</si>
  <si>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</si>
  <si>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</si>
  <si>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</si>
  <si>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</si>
  <si>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</si>
  <si>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</si>
  <si>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</si>
  <si>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</si>
  <si>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</si>
  <si>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</si>
  <si>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</si>
  <si>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</si>
  <si>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</si>
  <si>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</si>
  <si>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</si>
  <si>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</si>
  <si>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</si>
  <si>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</si>
  <si>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</si>
  <si>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</si>
  <si>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</si>
  <si>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</si>
  <si>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</si>
  <si>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</si>
  <si>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</si>
  <si>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</si>
  <si>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</si>
  <si>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</si>
  <si>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</si>
  <si>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</si>
  <si>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</si>
  <si>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</si>
  <si>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</si>
  <si>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</si>
  <si>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</si>
  <si>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</si>
  <si>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</si>
  <si>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</si>
  <si>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</si>
  <si>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</si>
  <si>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</si>
  <si>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</si>
  <si>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</si>
  <si>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</si>
  <si>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</si>
  <si>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</si>
  <si>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</si>
  <si>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</si>
  <si>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</si>
  <si>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</si>
  <si>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</si>
  <si>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</si>
  <si>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</si>
  <si>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</si>
  <si>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</si>
  <si>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</si>
  <si>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</si>
  <si>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</si>
  <si>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</si>
  <si>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</si>
  <si>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</si>
  <si>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</si>
  <si>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</si>
  <si>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</si>
  <si>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</si>
  <si>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</si>
  <si>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</si>
  <si>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</si>
  <si>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</si>
  <si>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</si>
  <si>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</si>
  <si>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</si>
  <si>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</si>
  <si>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</si>
  <si>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</si>
  <si>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</si>
  <si>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</si>
  <si>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</si>
  <si>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</si>
  <si>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</si>
  <si>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</si>
  <si>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</si>
  <si>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</si>
  <si>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</si>
  <si>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</si>
  <si>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</si>
  <si>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</si>
  <si>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</si>
  <si>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</si>
  <si>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</si>
  <si>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</si>
  <si>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</si>
  <si>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</si>
  <si>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</si>
  <si>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</si>
  <si>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</si>
  <si>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</si>
  <si>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</si>
  <si>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</si>
  <si>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</si>
  <si>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</si>
  <si>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</si>
  <si>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</si>
  <si>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</si>
  <si>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</si>
  <si>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</si>
  <si>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</si>
  <si>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</si>
  <si>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</si>
  <si>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</si>
  <si>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</si>
  <si>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</si>
  <si>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</si>
  <si>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</si>
  <si>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</si>
  <si>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</si>
  <si>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</si>
  <si>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</si>
  <si>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</si>
  <si>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</si>
  <si>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</si>
  <si>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</si>
  <si>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</si>
  <si>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</si>
  <si>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</si>
  <si>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</si>
  <si>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</si>
  <si>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</si>
  <si>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</si>
  <si>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</si>
  <si>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</si>
  <si>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</si>
  <si>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</si>
  <si>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</si>
  <si>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</si>
  <si>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</si>
  <si>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</si>
  <si>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</si>
  <si>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</si>
  <si>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</si>
  <si>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</si>
  <si>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</si>
  <si>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</si>
  <si>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</si>
  <si>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</si>
  <si>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</si>
  <si>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</si>
  <si>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</si>
  <si>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</si>
  <si>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</si>
  <si>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</si>
  <si>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</si>
  <si>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</si>
  <si>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</si>
  <si>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</si>
  <si>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</si>
  <si>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</si>
  <si>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</si>
  <si>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</si>
  <si>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</si>
  <si>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</si>
  <si>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</si>
  <si>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</si>
  <si>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</si>
  <si>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</si>
  <si>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</si>
  <si>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</si>
  <si>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</si>
  <si>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</si>
  <si>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</si>
  <si>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</si>
  <si>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</si>
  <si>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</si>
  <si>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</si>
  <si>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</si>
  <si>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</si>
  <si>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</si>
  <si>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</si>
  <si>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</si>
  <si>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</si>
  <si>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</si>
  <si>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</si>
  <si>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</si>
  <si>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</si>
  <si>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</si>
  <si>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</si>
  <si>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</si>
  <si>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</si>
  <si>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</si>
  <si>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</si>
  <si>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</si>
  <si>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</si>
  <si>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</si>
  <si>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</si>
  <si>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</si>
  <si>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</si>
  <si>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</si>
  <si>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</si>
  <si>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</si>
  <si>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</si>
  <si>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</si>
  <si>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</si>
  <si>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</si>
  <si>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</si>
  <si>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</si>
  <si>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</si>
  <si>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</si>
  <si>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</si>
  <si>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</si>
  <si>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</si>
  <si>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</si>
  <si>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</si>
  <si>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</si>
  <si>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</si>
  <si>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</si>
  <si>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</si>
  <si>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</si>
  <si>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</si>
  <si>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</si>
  <si>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</si>
  <si>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</si>
  <si>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</si>
  <si>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</si>
  <si>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</si>
  <si>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</si>
  <si>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</si>
  <si>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</si>
  <si>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</si>
  <si>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</si>
  <si>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</si>
  <si>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</si>
  <si>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</si>
  <si>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</si>
  <si>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</si>
  <si>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</si>
  <si>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</si>
  <si>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</si>
  <si>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</si>
  <si>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</si>
  <si>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</si>
  <si>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</si>
  <si>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</si>
  <si>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</si>
  <si>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</si>
  <si>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</si>
  <si>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</si>
  <si>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</si>
  <si>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</si>
  <si>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</si>
  <si>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</si>
  <si>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</si>
  <si>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</si>
  <si>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</si>
  <si>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</si>
  <si>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</si>
  <si>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</si>
  <si>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</si>
  <si>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</si>
  <si>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</si>
  <si>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</si>
  <si>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</si>
  <si>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</si>
  <si>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</si>
  <si>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</si>
  <si>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</si>
  <si>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</si>
  <si>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</si>
  <si>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</si>
  <si>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</si>
  <si>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</si>
  <si>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</si>
  <si>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</si>
  <si>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</si>
  <si>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</si>
  <si>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</si>
  <si>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</si>
  <si>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</si>
  <si>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</si>
  <si>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</si>
  <si>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</si>
  <si>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</si>
  <si>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</si>
  <si>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</si>
  <si>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</si>
  <si>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</si>
  <si>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</si>
  <si>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</si>
  <si>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</si>
  <si>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</si>
  <si>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</si>
  <si>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</si>
  <si>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</si>
  <si>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</si>
  <si>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</si>
  <si>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</si>
  <si>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</si>
  <si>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</si>
  <si>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</si>
  <si>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</si>
  <si>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</si>
  <si>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</si>
  <si>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</si>
  <si>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</si>
  <si>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</si>
  <si>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</si>
  <si>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</si>
  <si>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</si>
  <si>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</si>
  <si>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</si>
  <si>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</si>
  <si>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</si>
  <si>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</si>
  <si>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</si>
  <si>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</si>
  <si>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</si>
  <si>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</si>
  <si>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</si>
  <si>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</si>
  <si>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</si>
  <si>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</si>
  <si>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</si>
  <si>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</si>
  <si>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</si>
  <si>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</si>
  <si>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</si>
  <si>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</si>
  <si>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</si>
  <si>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</si>
  <si>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</si>
  <si>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</si>
  <si>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</si>
  <si>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</si>
  <si>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</si>
  <si>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</si>
  <si>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</si>
  <si>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</si>
  <si>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</si>
  <si>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</si>
  <si>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</si>
  <si>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</si>
  <si>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</si>
  <si>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</si>
  <si>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</si>
  <si>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</si>
  <si>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</si>
  <si>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</si>
  <si>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</si>
  <si>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</si>
  <si>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</si>
  <si>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</si>
  <si>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</si>
  <si>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</si>
  <si>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</si>
  <si>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</si>
  <si>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</si>
  <si>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</si>
  <si>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</si>
  <si>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</si>
  <si>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</si>
  <si>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</si>
  <si>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</si>
  <si>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</si>
  <si>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</si>
  <si>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</si>
  <si>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</si>
  <si>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</si>
  <si>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</si>
  <si>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</si>
  <si>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</si>
  <si>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</si>
  <si>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</si>
  <si>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</si>
  <si>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</si>
  <si>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</si>
  <si>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</si>
  <si>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</si>
  <si>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</si>
  <si>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</si>
  <si>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</si>
  <si>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</si>
  <si>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</si>
  <si>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</si>
  <si>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</si>
  <si>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</si>
  <si>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</si>
  <si>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</si>
  <si>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</si>
  <si>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</si>
  <si>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</si>
  <si>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</si>
  <si>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</si>
  <si>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</si>
  <si>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</si>
  <si>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</si>
  <si>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</si>
  <si>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</si>
  <si>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</si>
  <si>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</si>
  <si>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</si>
  <si>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</si>
  <si>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</si>
  <si>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</si>
  <si>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</si>
  <si>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</si>
  <si>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</si>
  <si>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</si>
  <si>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</si>
  <si>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</si>
  <si>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</si>
  <si>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</si>
  <si>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</si>
  <si>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</si>
  <si>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</si>
  <si>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</si>
  <si>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</si>
  <si>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</si>
  <si>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</si>
  <si>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</si>
  <si>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</si>
  <si>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</si>
  <si>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</si>
  <si>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</si>
  <si>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</si>
  <si>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</si>
  <si>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</si>
  <si>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</si>
  <si>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</si>
  <si>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</si>
  <si>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</si>
  <si>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</si>
  <si>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</si>
  <si>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</si>
  <si>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</si>
  <si>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</si>
  <si>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</si>
  <si>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</si>
  <si>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</si>
  <si>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</si>
  <si>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</si>
  <si>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</si>
  <si>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</si>
  <si>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</si>
  <si>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</si>
  <si>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</si>
  <si>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</si>
  <si>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</si>
  <si>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</si>
  <si>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</si>
  <si>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</si>
  <si>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</si>
  <si>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</si>
  <si>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</si>
  <si>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</si>
  <si>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</si>
  <si>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</si>
  <si>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</si>
  <si>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</si>
  <si>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</si>
  <si>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</si>
  <si>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</si>
  <si>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</si>
  <si>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</si>
  <si>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</si>
  <si>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</si>
  <si>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</si>
  <si>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</si>
  <si>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</si>
  <si>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</si>
  <si>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</si>
  <si>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</si>
  <si>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</si>
  <si>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</si>
  <si>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</si>
  <si>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</si>
  <si>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</si>
  <si>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</si>
  <si>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</si>
  <si>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</si>
  <si>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</si>
  <si>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</si>
  <si>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</si>
  <si>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</si>
  <si>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</si>
  <si>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</si>
  <si>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</si>
  <si>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</si>
  <si>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</si>
  <si>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</si>
  <si>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</si>
  <si>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</si>
  <si>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</si>
  <si>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</si>
  <si>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</si>
  <si>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</si>
  <si>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</si>
  <si>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</si>
  <si>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</si>
  <si>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</si>
  <si>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</si>
  <si>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</si>
  <si>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</si>
  <si>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</si>
  <si>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</si>
  <si>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</si>
  <si>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</si>
  <si>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</si>
  <si>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</si>
  <si>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</si>
  <si>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</si>
  <si>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</si>
  <si>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</si>
  <si>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</si>
  <si>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</si>
  <si>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</si>
  <si>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</si>
  <si>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</si>
  <si>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</si>
  <si>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</si>
  <si>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</si>
  <si>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</si>
  <si>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</si>
  <si>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</si>
  <si>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</si>
  <si>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</si>
  <si>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</si>
  <si>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</si>
  <si>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</si>
  <si>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</si>
  <si>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</si>
  <si>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</si>
  <si>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</si>
  <si>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</si>
  <si>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</si>
  <si>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</si>
  <si>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</si>
  <si>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</si>
  <si>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</si>
  <si>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</si>
  <si>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</si>
  <si>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</si>
  <si>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</si>
  <si>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</si>
  <si>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</si>
  <si>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</si>
  <si>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</si>
  <si>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</si>
  <si>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</si>
  <si>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</si>
  <si>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</si>
  <si>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</si>
  <si>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</si>
  <si>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</si>
  <si>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</si>
  <si>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</si>
  <si>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</si>
  <si>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</si>
  <si>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</si>
  <si>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</si>
  <si>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</si>
  <si>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</si>
  <si>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</si>
  <si>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</si>
  <si>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</si>
  <si>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</si>
  <si>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</si>
  <si>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</si>
  <si>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</si>
  <si>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</si>
  <si>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</si>
  <si>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</si>
  <si>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</si>
  <si>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</si>
  <si>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</si>
  <si>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</si>
  <si>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</si>
  <si>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</si>
  <si>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</si>
  <si>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</si>
  <si>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</si>
  <si>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</si>
  <si>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</si>
  <si>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</si>
  <si>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</si>
  <si>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</si>
  <si>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</si>
  <si>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</si>
  <si>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</si>
  <si>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</si>
  <si>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</si>
  <si>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</si>
  <si>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</si>
  <si>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</si>
  <si>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</si>
  <si>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</si>
  <si>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</si>
  <si>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</si>
  <si>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</si>
  <si>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</si>
  <si>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</si>
  <si>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</si>
  <si>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</si>
  <si>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</si>
  <si>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</si>
  <si>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</si>
  <si>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</si>
  <si>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</si>
  <si>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</si>
  <si>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</si>
  <si>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</si>
  <si>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</si>
  <si>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</si>
  <si>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</si>
  <si>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</si>
  <si>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</si>
  <si>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</si>
  <si>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</si>
  <si>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</si>
  <si>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</si>
  <si>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</si>
  <si>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</si>
  <si>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</si>
  <si>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</si>
  <si>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</si>
  <si>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</si>
  <si>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</si>
  <si>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</si>
  <si>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</si>
  <si>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</si>
  <si>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</si>
  <si>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</si>
  <si>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</si>
  <si>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</si>
  <si>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</si>
  <si>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</si>
  <si>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</si>
  <si>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</si>
  <si>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</si>
  <si>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</si>
  <si>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</si>
  <si>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</si>
  <si>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</si>
  <si>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</si>
  <si>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</si>
  <si>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</si>
  <si>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</si>
  <si>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</si>
  <si>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</si>
  <si>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</si>
  <si>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</si>
  <si>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</si>
  <si>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</si>
  <si>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</si>
  <si>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</si>
  <si>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</si>
  <si>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</si>
  <si>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</si>
  <si>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</si>
  <si>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</si>
  <si>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</si>
  <si>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</si>
  <si>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</si>
  <si>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</si>
  <si>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</si>
  <si>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</si>
  <si>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</si>
  <si>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</si>
  <si>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</si>
  <si>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</si>
  <si>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</si>
  <si>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</si>
  <si>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</si>
  <si>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</si>
  <si>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</si>
  <si>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</si>
  <si>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</si>
  <si>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</si>
  <si>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</si>
  <si>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</si>
  <si>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</si>
  <si>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</si>
  <si>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</si>
  <si>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</si>
  <si>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</si>
  <si>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</si>
  <si>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</si>
  <si>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</si>
  <si>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</si>
  <si>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</si>
  <si>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</si>
  <si>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</si>
  <si>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</si>
  <si>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</si>
  <si>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</si>
  <si>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</si>
  <si>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</si>
  <si>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</si>
  <si>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</si>
  <si>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</si>
  <si>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</si>
  <si>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</si>
  <si>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</si>
  <si>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</si>
  <si>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</si>
  <si>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</si>
  <si>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</si>
  <si>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</si>
  <si>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</si>
  <si>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</si>
  <si>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</si>
  <si>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</si>
  <si>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</si>
  <si>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</si>
  <si>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</si>
  <si>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</si>
  <si>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</si>
  <si>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</si>
  <si>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</si>
  <si>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</si>
  <si>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</si>
  <si>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</si>
  <si>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</si>
  <si>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</si>
  <si>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</si>
  <si>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</si>
  <si>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</si>
  <si>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</si>
  <si>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</si>
  <si>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</si>
  <si>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</si>
  <si>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</si>
  <si>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</si>
  <si>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</si>
  <si>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</si>
  <si>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</si>
  <si>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</si>
  <si>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</si>
  <si>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</si>
  <si>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</si>
  <si>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</si>
  <si>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</si>
  <si>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</si>
  <si>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</si>
  <si>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</si>
  <si>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</si>
  <si>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</si>
  <si>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</si>
  <si>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</si>
  <si>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</si>
  <si>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</si>
  <si>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</si>
  <si>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</si>
  <si>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</si>
  <si>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April 2028 Index Fund(G)-Direct Plan</t>
  </si>
  <si>
    <t>IDFC CRISIL IBX Gilt April 2028 Index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</si>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</sst>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432</v>
      </c>
      <c r="D3" s="141"/>
      <c r="E3" s="142"/>
      <c r="G3" s="140" t="s">
        <v>433</v>
      </c>
      <c r="H3" s="141"/>
      <c r="I3" s="142"/>
      <c r="K3" s="140" t="s">
        <v>434</v>
      </c>
      <c r="L3" s="141"/>
      <c r="M3" s="142"/>
      <c r="O3" s="140" t="s">
        <v>435</v>
      </c>
      <c r="P3" s="141"/>
      <c r="Q3" s="142"/>
      <c r="S3" s="140" t="s">
        <v>1590</v>
      </c>
      <c r="T3" s="141"/>
      <c r="U3" s="142"/>
      <c r="W3" s="140" t="s">
        <v>1591</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436</v>
      </c>
      <c r="D7" s="141"/>
      <c r="E7" s="142"/>
      <c r="F7" s="15"/>
      <c r="G7" s="140" t="s">
        <v>437</v>
      </c>
      <c r="H7" s="141"/>
      <c r="I7" s="142"/>
      <c r="J7" s="15"/>
      <c r="K7" s="140" t="s">
        <v>438</v>
      </c>
      <c r="L7" s="141"/>
      <c r="M7" s="142"/>
      <c r="N7" s="15"/>
      <c r="O7" s="140" t="s">
        <v>439</v>
      </c>
      <c r="P7" s="141"/>
      <c r="Q7" s="142"/>
      <c r="R7" s="15"/>
      <c r="S7" s="140" t="s">
        <v>440</v>
      </c>
      <c r="T7" s="141"/>
      <c r="U7" s="142"/>
      <c r="V7" s="15"/>
      <c r="W7" s="140" t="s">
        <v>441</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444</v>
      </c>
      <c r="L11" s="141"/>
      <c r="M11" s="142"/>
      <c r="O11" s="140" t="s">
        <v>445</v>
      </c>
      <c r="P11" s="141"/>
      <c r="Q11" s="142"/>
      <c r="R11" s="15"/>
      <c r="S11" s="140" t="s">
        <v>442</v>
      </c>
      <c r="T11" s="141"/>
      <c r="U11" s="142"/>
      <c r="W11" s="140" t="s">
        <v>443</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1579</v>
      </c>
      <c r="L15" s="141"/>
      <c r="M15" s="142"/>
      <c r="O15" s="140" t="s">
        <v>1580</v>
      </c>
      <c r="P15" s="141"/>
      <c r="Q15" s="142"/>
      <c r="S15" s="140" t="s">
        <v>1446</v>
      </c>
      <c r="T15" s="141"/>
      <c r="U15" s="142"/>
      <c r="W15" s="140" t="s">
        <v>1447</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448</v>
      </c>
      <c r="D19" s="128"/>
      <c r="E19" s="129"/>
      <c r="G19" s="127" t="s">
        <v>449</v>
      </c>
      <c r="H19" s="128"/>
      <c r="I19" s="129"/>
      <c r="K19" s="127" t="s">
        <v>450</v>
      </c>
      <c r="L19" s="128"/>
      <c r="M19" s="129"/>
      <c r="O19" s="127" t="s">
        <v>451</v>
      </c>
      <c r="P19" s="128"/>
      <c r="Q19" s="129"/>
      <c r="S19" s="127" t="s">
        <v>453</v>
      </c>
      <c r="T19" s="128"/>
      <c r="U19" s="129"/>
      <c r="W19" s="127" t="s">
        <v>452</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1444</v>
      </c>
      <c r="D23" s="128"/>
      <c r="E23" s="129"/>
      <c r="G23" s="127" t="s">
        <v>1445</v>
      </c>
      <c r="H23" s="128"/>
      <c r="I23" s="129"/>
      <c r="K23" s="134" t="s">
        <v>446</v>
      </c>
      <c r="L23" s="135"/>
      <c r="M23" s="136"/>
      <c r="O23" s="134" t="s">
        <v>447</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1397</v>
      </c>
      <c r="D27" s="135"/>
      <c r="E27" s="136"/>
      <c r="G27" s="134" t="s">
        <v>1398</v>
      </c>
      <c r="H27" s="135"/>
      <c r="I27" s="136"/>
      <c r="K27" s="134" t="s">
        <v>456</v>
      </c>
      <c r="L27" s="135"/>
      <c r="M27" s="136"/>
      <c r="O27" s="134" t="s">
        <v>457</v>
      </c>
      <c r="P27" s="135"/>
      <c r="Q27" s="136"/>
      <c r="S27" s="134" t="s">
        <v>458</v>
      </c>
      <c r="T27" s="135"/>
      <c r="U27" s="136"/>
      <c r="W27" s="134" t="s">
        <v>459</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461</v>
      </c>
      <c r="D31" s="135"/>
      <c r="E31" s="136"/>
      <c r="G31" s="134" t="s">
        <v>460</v>
      </c>
      <c r="H31" s="135"/>
      <c r="I31" s="136"/>
      <c r="K31" s="134" t="s">
        <v>462</v>
      </c>
      <c r="L31" s="135"/>
      <c r="M31" s="136"/>
      <c r="O31" s="134" t="s">
        <v>463</v>
      </c>
      <c r="P31" s="135"/>
      <c r="Q31" s="136"/>
      <c r="S31" s="134" t="s">
        <v>464</v>
      </c>
      <c r="T31" s="135"/>
      <c r="U31" s="136"/>
      <c r="W31" s="134" t="s">
        <v>465</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466</v>
      </c>
      <c r="D35" s="135"/>
      <c r="E35" s="136"/>
      <c r="G35" s="134" t="s">
        <v>467</v>
      </c>
      <c r="H35" s="135"/>
      <c r="I35" s="136"/>
      <c r="K35" s="134" t="s">
        <v>338</v>
      </c>
      <c r="L35" s="135"/>
      <c r="M35" s="136"/>
      <c r="O35" s="134" t="s">
        <v>339</v>
      </c>
      <c r="P35" s="135"/>
      <c r="Q35" s="136"/>
      <c r="S35" s="134" t="s">
        <v>468</v>
      </c>
      <c r="T35" s="135"/>
      <c r="U35" s="136"/>
      <c r="W35" s="134" t="s">
        <v>469</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1436</v>
      </c>
      <c r="D39" s="135"/>
      <c r="E39" s="136"/>
      <c r="G39" s="134" t="s">
        <v>1437</v>
      </c>
      <c r="H39" s="135"/>
      <c r="I39" s="136"/>
      <c r="K39" s="134" t="s">
        <v>1395</v>
      </c>
      <c r="L39" s="135"/>
      <c r="M39" s="136"/>
      <c r="O39" s="134" t="s">
        <v>1396</v>
      </c>
      <c r="P39" s="135"/>
      <c r="Q39" s="136"/>
      <c r="S39" s="146" t="s">
        <v>454</v>
      </c>
      <c r="T39" s="147"/>
      <c r="U39" s="148"/>
      <c r="W39" s="146" t="s">
        <v>455</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44988</v>
      </c>
      <c r="C8" s="60">
        <f>VLOOKUP($A8,'Return Data'!$B$7:$R$2292,4,0)</f>
        <v>1133.43</v>
      </c>
      <c r="D8" s="60">
        <f>VLOOKUP($A8,'Return Data'!$B$7:$R$2292,10,0)</f>
        <v>-4.3324999999999996</v>
      </c>
      <c r="E8" s="61">
        <f t="shared" ref="E8:E37" si="0">RANK(D8,D$8:D$37,0)</f>
        <v>22</v>
      </c>
      <c r="F8" s="60">
        <f>VLOOKUP($A8,'Return Data'!$B$7:$R$2292,11,0)</f>
        <v>-2.1251000000000002</v>
      </c>
      <c r="G8" s="61">
        <f t="shared" ref="G8:G37" si="1">RANK(F8,F$8:F$37,0)</f>
        <v>28</v>
      </c>
      <c r="H8" s="60">
        <f>VLOOKUP($A8,'Return Data'!$B$7:$R$2292,12,0)</f>
        <v>3.0615999999999999</v>
      </c>
      <c r="I8" s="61">
        <f t="shared" ref="I8:I37" si="2">RANK(H8,H$8:H$37,0)</f>
        <v>28</v>
      </c>
      <c r="J8" s="60">
        <f>VLOOKUP($A8,'Return Data'!$B$7:$R$2292,13,0)</f>
        <v>-1.3199000000000001</v>
      </c>
      <c r="K8" s="61">
        <f t="shared" ref="K8:K37" si="3">RANK(J8,J$8:J$37,0)</f>
        <v>30</v>
      </c>
      <c r="L8" s="60">
        <f>VLOOKUP($A8,'Return Data'!$B$7:$R$2292,17,0)</f>
        <v>6.0209999999999999</v>
      </c>
      <c r="M8" s="61">
        <f t="shared" ref="M8:M37" si="4">RANK(L8,L$8:L$37,0)</f>
        <v>26</v>
      </c>
      <c r="N8" s="60">
        <f>VLOOKUP($A8,'Return Data'!$B$7:$R$2292,14,0)</f>
        <v>13.503299999999999</v>
      </c>
      <c r="O8" s="61">
        <f t="shared" ref="O8:O37" si="5">RANK(N8,N$8:N$37,0)</f>
        <v>18</v>
      </c>
      <c r="P8" s="60">
        <f>VLOOKUP($A8,'Return Data'!$B$7:$R$2292,15,0)</f>
        <v>7.6012000000000004</v>
      </c>
      <c r="Q8" s="61">
        <f>RANK(P8,P$8:P$37,0)</f>
        <v>22</v>
      </c>
      <c r="R8" s="60">
        <f>VLOOKUP($A8,'Return Data'!$B$7:$R$2292,16,0)</f>
        <v>12.279</v>
      </c>
      <c r="S8" s="62">
        <f t="shared" ref="S8:S37" si="6">RANK(R8,R$8:R$37,0)</f>
        <v>16</v>
      </c>
    </row>
    <row r="9" spans="1:20" x14ac:dyDescent="0.3">
      <c r="A9" s="58" t="s">
        <v>474</v>
      </c>
      <c r="B9" s="59">
        <f>VLOOKUP($A9,'Return Data'!$B$7:$R$2292,3,0)</f>
        <v>44988</v>
      </c>
      <c r="C9" s="60">
        <f>VLOOKUP($A9,'Return Data'!$B$7:$R$2292,4,0)</f>
        <v>15.6</v>
      </c>
      <c r="D9" s="60">
        <f>VLOOKUP($A9,'Return Data'!$B$7:$R$2292,10,0)</f>
        <v>-5.2823000000000002</v>
      </c>
      <c r="E9" s="61">
        <f t="shared" si="0"/>
        <v>28</v>
      </c>
      <c r="F9" s="60">
        <f>VLOOKUP($A9,'Return Data'!$B$7:$R$2292,11,0)</f>
        <v>-3.9409000000000001</v>
      </c>
      <c r="G9" s="61">
        <f t="shared" si="1"/>
        <v>30</v>
      </c>
      <c r="H9" s="60">
        <f>VLOOKUP($A9,'Return Data'!$B$7:$R$2292,12,0)</f>
        <v>2.4967000000000001</v>
      </c>
      <c r="I9" s="61">
        <f t="shared" si="2"/>
        <v>30</v>
      </c>
      <c r="J9" s="60">
        <f>VLOOKUP($A9,'Return Data'!$B$7:$R$2292,13,0)</f>
        <v>-6.4100000000000004E-2</v>
      </c>
      <c r="K9" s="61">
        <f t="shared" si="3"/>
        <v>29</v>
      </c>
      <c r="L9" s="60">
        <f>VLOOKUP($A9,'Return Data'!$B$7:$R$2292,17,0)</f>
        <v>5.673</v>
      </c>
      <c r="M9" s="61">
        <f t="shared" si="4"/>
        <v>28</v>
      </c>
      <c r="N9" s="60">
        <f>VLOOKUP($A9,'Return Data'!$B$7:$R$2292,14,0)</f>
        <v>11.4796</v>
      </c>
      <c r="O9" s="61">
        <f t="shared" si="5"/>
        <v>28</v>
      </c>
      <c r="P9" s="60"/>
      <c r="Q9" s="61"/>
      <c r="R9" s="60">
        <f>VLOOKUP($A9,'Return Data'!$B$7:$R$2292,16,0)</f>
        <v>10.2265</v>
      </c>
      <c r="S9" s="62">
        <f t="shared" si="6"/>
        <v>26</v>
      </c>
    </row>
    <row r="10" spans="1:20" x14ac:dyDescent="0.3">
      <c r="A10" s="58" t="s">
        <v>1934</v>
      </c>
      <c r="B10" s="59">
        <f>VLOOKUP($A10,'Return Data'!$B$7:$R$2292,3,0)</f>
        <v>44988</v>
      </c>
      <c r="C10" s="60">
        <f>VLOOKUP($A10,'Return Data'!$B$7:$R$2292,4,0)</f>
        <v>24.13</v>
      </c>
      <c r="D10" s="60">
        <f>VLOOKUP($A10,'Return Data'!$B$7:$R$2292,10,0)</f>
        <v>-2.8974000000000002</v>
      </c>
      <c r="E10" s="61">
        <f t="shared" si="0"/>
        <v>8</v>
      </c>
      <c r="F10" s="60">
        <f>VLOOKUP($A10,'Return Data'!$B$7:$R$2292,11,0)</f>
        <v>0.96230000000000004</v>
      </c>
      <c r="G10" s="61">
        <f t="shared" si="1"/>
        <v>15</v>
      </c>
      <c r="H10" s="60">
        <f>VLOOKUP($A10,'Return Data'!$B$7:$R$2292,12,0)</f>
        <v>9.1361000000000008</v>
      </c>
      <c r="I10" s="61">
        <f t="shared" si="2"/>
        <v>6</v>
      </c>
      <c r="J10" s="60">
        <f>VLOOKUP($A10,'Return Data'!$B$7:$R$2292,13,0)</f>
        <v>4.8219000000000003</v>
      </c>
      <c r="K10" s="61">
        <f t="shared" si="3"/>
        <v>24</v>
      </c>
      <c r="L10" s="60">
        <f>VLOOKUP($A10,'Return Data'!$B$7:$R$2292,17,0)</f>
        <v>16.332999999999998</v>
      </c>
      <c r="M10" s="61">
        <f t="shared" si="4"/>
        <v>3</v>
      </c>
      <c r="N10" s="60">
        <f>VLOOKUP($A10,'Return Data'!$B$7:$R$2292,14,0)</f>
        <v>22.149000000000001</v>
      </c>
      <c r="O10" s="61">
        <f t="shared" si="5"/>
        <v>4</v>
      </c>
      <c r="P10" s="60">
        <f>VLOOKUP($A10,'Return Data'!$B$7:$R$2292,15,0)</f>
        <v>10.643599999999999</v>
      </c>
      <c r="Q10" s="61">
        <f t="shared" ref="Q10:Q20" si="7">RANK(P10,P$8:P$37,0)</f>
        <v>12</v>
      </c>
      <c r="R10" s="60">
        <f>VLOOKUP($A10,'Return Data'!$B$7:$R$2292,16,0)</f>
        <v>14.2277</v>
      </c>
      <c r="S10" s="62">
        <f t="shared" si="6"/>
        <v>5</v>
      </c>
    </row>
    <row r="11" spans="1:20" x14ac:dyDescent="0.3">
      <c r="A11" s="58" t="s">
        <v>1878</v>
      </c>
      <c r="B11" s="59">
        <f>VLOOKUP($A11,'Return Data'!$B$7:$R$2292,3,0)</f>
        <v>44988</v>
      </c>
      <c r="C11" s="60">
        <f>VLOOKUP($A11,'Return Data'!$B$7:$R$2292,4,0)</f>
        <v>20.499600000000001</v>
      </c>
      <c r="D11" s="60">
        <f>VLOOKUP($A11,'Return Data'!$B$7:$R$2292,10,0)</f>
        <v>-4.22</v>
      </c>
      <c r="E11" s="61">
        <f t="shared" si="0"/>
        <v>21</v>
      </c>
      <c r="F11" s="60">
        <f>VLOOKUP($A11,'Return Data'!$B$7:$R$2292,11,0)</f>
        <v>1.1008</v>
      </c>
      <c r="G11" s="61">
        <f t="shared" si="1"/>
        <v>14</v>
      </c>
      <c r="H11" s="60">
        <f>VLOOKUP($A11,'Return Data'!$B$7:$R$2292,12,0)</f>
        <v>7.4115000000000002</v>
      </c>
      <c r="I11" s="61">
        <f t="shared" si="2"/>
        <v>18</v>
      </c>
      <c r="J11" s="60">
        <f>VLOOKUP($A11,'Return Data'!$B$7:$R$2292,13,0)</f>
        <v>7.8552</v>
      </c>
      <c r="K11" s="61">
        <f t="shared" si="3"/>
        <v>16</v>
      </c>
      <c r="L11" s="60">
        <f>VLOOKUP($A11,'Return Data'!$B$7:$R$2292,17,0)</f>
        <v>8.3886000000000003</v>
      </c>
      <c r="M11" s="61">
        <f t="shared" si="4"/>
        <v>15</v>
      </c>
      <c r="N11" s="60">
        <f>VLOOKUP($A11,'Return Data'!$B$7:$R$2292,14,0)</f>
        <v>14.7867</v>
      </c>
      <c r="O11" s="61">
        <f t="shared" si="5"/>
        <v>15</v>
      </c>
      <c r="P11" s="60">
        <f>VLOOKUP($A11,'Return Data'!$B$7:$R$2292,15,0)</f>
        <v>13.258699999999999</v>
      </c>
      <c r="Q11" s="61">
        <f t="shared" si="7"/>
        <v>3</v>
      </c>
      <c r="R11" s="60">
        <f>VLOOKUP($A11,'Return Data'!$B$7:$R$2292,16,0)</f>
        <v>12.9216</v>
      </c>
      <c r="S11" s="62">
        <f t="shared" si="6"/>
        <v>14</v>
      </c>
    </row>
    <row r="12" spans="1:20" x14ac:dyDescent="0.3">
      <c r="A12" s="58" t="s">
        <v>478</v>
      </c>
      <c r="B12" s="59">
        <f>VLOOKUP($A12,'Return Data'!$B$7:$R$2292,3,0)</f>
        <v>44988</v>
      </c>
      <c r="C12" s="60">
        <f>VLOOKUP($A12,'Return Data'!$B$7:$R$2292,4,0)</f>
        <v>271.39</v>
      </c>
      <c r="D12" s="60">
        <f>VLOOKUP($A12,'Return Data'!$B$7:$R$2292,10,0)</f>
        <v>-3.677</v>
      </c>
      <c r="E12" s="61">
        <f t="shared" si="0"/>
        <v>12</v>
      </c>
      <c r="F12" s="60">
        <f>VLOOKUP($A12,'Return Data'!$B$7:$R$2292,11,0)</f>
        <v>0.38469999999999999</v>
      </c>
      <c r="G12" s="61">
        <f t="shared" si="1"/>
        <v>17</v>
      </c>
      <c r="H12" s="60">
        <f>VLOOKUP($A12,'Return Data'!$B$7:$R$2292,12,0)</f>
        <v>7.6816000000000004</v>
      </c>
      <c r="I12" s="61">
        <f t="shared" si="2"/>
        <v>17</v>
      </c>
      <c r="J12" s="60">
        <f>VLOOKUP($A12,'Return Data'!$B$7:$R$2292,13,0)</f>
        <v>6.1360999999999999</v>
      </c>
      <c r="K12" s="61">
        <f t="shared" si="3"/>
        <v>22</v>
      </c>
      <c r="L12" s="60">
        <f>VLOOKUP($A12,'Return Data'!$B$7:$R$2292,17,0)</f>
        <v>8.2710000000000008</v>
      </c>
      <c r="M12" s="61">
        <f t="shared" si="4"/>
        <v>16</v>
      </c>
      <c r="N12" s="60">
        <f>VLOOKUP($A12,'Return Data'!$B$7:$R$2292,14,0)</f>
        <v>14.407500000000001</v>
      </c>
      <c r="O12" s="61">
        <f t="shared" si="5"/>
        <v>16</v>
      </c>
      <c r="P12" s="60">
        <f>VLOOKUP($A12,'Return Data'!$B$7:$R$2292,15,0)</f>
        <v>12.2828</v>
      </c>
      <c r="Q12" s="61">
        <f t="shared" si="7"/>
        <v>6</v>
      </c>
      <c r="R12" s="60">
        <f>VLOOKUP($A12,'Return Data'!$B$7:$R$2292,16,0)</f>
        <v>13.9842</v>
      </c>
      <c r="S12" s="62">
        <f t="shared" si="6"/>
        <v>7</v>
      </c>
    </row>
    <row r="13" spans="1:20" x14ac:dyDescent="0.3">
      <c r="A13" s="58" t="s">
        <v>480</v>
      </c>
      <c r="B13" s="59">
        <f>VLOOKUP($A13,'Return Data'!$B$7:$R$2292,3,0)</f>
        <v>44988</v>
      </c>
      <c r="C13" s="60">
        <f>VLOOKUP($A13,'Return Data'!$B$7:$R$2292,4,0)</f>
        <v>252.76599999999999</v>
      </c>
      <c r="D13" s="60">
        <f>VLOOKUP($A13,'Return Data'!$B$7:$R$2292,10,0)</f>
        <v>-2.6183000000000001</v>
      </c>
      <c r="E13" s="61">
        <f t="shared" si="0"/>
        <v>6</v>
      </c>
      <c r="F13" s="60">
        <f>VLOOKUP($A13,'Return Data'!$B$7:$R$2292,11,0)</f>
        <v>0.1593</v>
      </c>
      <c r="G13" s="61">
        <f t="shared" si="1"/>
        <v>18</v>
      </c>
      <c r="H13" s="60">
        <f>VLOOKUP($A13,'Return Data'!$B$7:$R$2292,12,0)</f>
        <v>8.2754999999999992</v>
      </c>
      <c r="I13" s="61">
        <f t="shared" si="2"/>
        <v>12</v>
      </c>
      <c r="J13" s="60">
        <f>VLOOKUP($A13,'Return Data'!$B$7:$R$2292,13,0)</f>
        <v>5.9219999999999997</v>
      </c>
      <c r="K13" s="61">
        <f t="shared" si="3"/>
        <v>23</v>
      </c>
      <c r="L13" s="60">
        <f>VLOOKUP($A13,'Return Data'!$B$7:$R$2292,17,0)</f>
        <v>6.7796000000000003</v>
      </c>
      <c r="M13" s="61">
        <f t="shared" si="4"/>
        <v>22</v>
      </c>
      <c r="N13" s="60">
        <f>VLOOKUP($A13,'Return Data'!$B$7:$R$2292,14,0)</f>
        <v>12.492100000000001</v>
      </c>
      <c r="O13" s="61">
        <f t="shared" si="5"/>
        <v>20</v>
      </c>
      <c r="P13" s="60">
        <f>VLOOKUP($A13,'Return Data'!$B$7:$R$2292,15,0)</f>
        <v>10.813700000000001</v>
      </c>
      <c r="Q13" s="61">
        <f t="shared" si="7"/>
        <v>10</v>
      </c>
      <c r="R13" s="60">
        <f>VLOOKUP($A13,'Return Data'!$B$7:$R$2292,16,0)</f>
        <v>13.094900000000001</v>
      </c>
      <c r="S13" s="62">
        <f t="shared" si="6"/>
        <v>11</v>
      </c>
    </row>
    <row r="14" spans="1:20" x14ac:dyDescent="0.3">
      <c r="A14" s="58" t="s">
        <v>482</v>
      </c>
      <c r="B14" s="59">
        <f>VLOOKUP($A14,'Return Data'!$B$7:$R$2292,3,0)</f>
        <v>44988</v>
      </c>
      <c r="C14" s="60">
        <f>VLOOKUP($A14,'Return Data'!$B$7:$R$2292,4,0)</f>
        <v>44.85</v>
      </c>
      <c r="D14" s="60">
        <f>VLOOKUP($A14,'Return Data'!$B$7:$R$2292,10,0)</f>
        <v>-2.0528</v>
      </c>
      <c r="E14" s="61">
        <f t="shared" si="0"/>
        <v>3</v>
      </c>
      <c r="F14" s="60">
        <f>VLOOKUP($A14,'Return Data'!$B$7:$R$2292,11,0)</f>
        <v>4.1086</v>
      </c>
      <c r="G14" s="61">
        <f t="shared" si="1"/>
        <v>3</v>
      </c>
      <c r="H14" s="60">
        <f>VLOOKUP($A14,'Return Data'!$B$7:$R$2292,12,0)</f>
        <v>10.7681</v>
      </c>
      <c r="I14" s="61">
        <f t="shared" si="2"/>
        <v>3</v>
      </c>
      <c r="J14" s="60">
        <f>VLOOKUP($A14,'Return Data'!$B$7:$R$2292,13,0)</f>
        <v>11.6227</v>
      </c>
      <c r="K14" s="61">
        <f t="shared" si="3"/>
        <v>4</v>
      </c>
      <c r="L14" s="60">
        <f>VLOOKUP($A14,'Return Data'!$B$7:$R$2292,17,0)</f>
        <v>13.0549</v>
      </c>
      <c r="M14" s="61">
        <f t="shared" si="4"/>
        <v>4</v>
      </c>
      <c r="N14" s="60">
        <f>VLOOKUP($A14,'Return Data'!$B$7:$R$2292,14,0)</f>
        <v>17.595099999999999</v>
      </c>
      <c r="O14" s="61">
        <f t="shared" si="5"/>
        <v>9</v>
      </c>
      <c r="P14" s="60">
        <f>VLOOKUP($A14,'Return Data'!$B$7:$R$2292,15,0)</f>
        <v>12.685600000000001</v>
      </c>
      <c r="Q14" s="61">
        <f t="shared" si="7"/>
        <v>5</v>
      </c>
      <c r="R14" s="60">
        <f>VLOOKUP($A14,'Return Data'!$B$7:$R$2292,16,0)</f>
        <v>13.079700000000001</v>
      </c>
      <c r="S14" s="62">
        <f t="shared" si="6"/>
        <v>12</v>
      </c>
    </row>
    <row r="15" spans="1:20" x14ac:dyDescent="0.3">
      <c r="A15" s="58" t="s">
        <v>485</v>
      </c>
      <c r="B15" s="59">
        <f>VLOOKUP($A15,'Return Data'!$B$7:$R$2292,3,0)</f>
        <v>44988</v>
      </c>
      <c r="C15" s="60">
        <f>VLOOKUP($A15,'Return Data'!$B$7:$R$2292,4,0)</f>
        <v>200.0043</v>
      </c>
      <c r="D15" s="60">
        <f>VLOOKUP($A15,'Return Data'!$B$7:$R$2292,10,0)</f>
        <v>-4.4634999999999998</v>
      </c>
      <c r="E15" s="61">
        <f t="shared" si="0"/>
        <v>23</v>
      </c>
      <c r="F15" s="60">
        <f>VLOOKUP($A15,'Return Data'!$B$7:$R$2292,11,0)</f>
        <v>1.4944999999999999</v>
      </c>
      <c r="G15" s="61">
        <f t="shared" si="1"/>
        <v>11</v>
      </c>
      <c r="H15" s="60">
        <f>VLOOKUP($A15,'Return Data'!$B$7:$R$2292,12,0)</f>
        <v>8.1892999999999994</v>
      </c>
      <c r="I15" s="61">
        <f t="shared" si="2"/>
        <v>13</v>
      </c>
      <c r="J15" s="60">
        <f>VLOOKUP($A15,'Return Data'!$B$7:$R$2292,13,0)</f>
        <v>8.8102</v>
      </c>
      <c r="K15" s="61">
        <f t="shared" si="3"/>
        <v>11</v>
      </c>
      <c r="L15" s="60">
        <f>VLOOKUP($A15,'Return Data'!$B$7:$R$2292,17,0)</f>
        <v>8.0048999999999992</v>
      </c>
      <c r="M15" s="61">
        <f t="shared" si="4"/>
        <v>19</v>
      </c>
      <c r="N15" s="60">
        <f>VLOOKUP($A15,'Return Data'!$B$7:$R$2292,14,0)</f>
        <v>15.3108</v>
      </c>
      <c r="O15" s="61">
        <f t="shared" si="5"/>
        <v>14</v>
      </c>
      <c r="P15" s="60">
        <f>VLOOKUP($A15,'Return Data'!$B$7:$R$2292,15,0)</f>
        <v>10.6738</v>
      </c>
      <c r="Q15" s="61">
        <f t="shared" si="7"/>
        <v>11</v>
      </c>
      <c r="R15" s="60">
        <f>VLOOKUP($A15,'Return Data'!$B$7:$R$2292,16,0)</f>
        <v>13.500400000000001</v>
      </c>
      <c r="S15" s="62">
        <f t="shared" si="6"/>
        <v>8</v>
      </c>
    </row>
    <row r="16" spans="1:20" x14ac:dyDescent="0.3">
      <c r="A16" s="58" t="s">
        <v>487</v>
      </c>
      <c r="B16" s="59">
        <f>VLOOKUP($A16,'Return Data'!$B$7:$R$2292,3,0)</f>
        <v>44988</v>
      </c>
      <c r="C16" s="60">
        <f>VLOOKUP($A16,'Return Data'!$B$7:$R$2292,4,0)</f>
        <v>90.739000000000004</v>
      </c>
      <c r="D16" s="60">
        <f>VLOOKUP($A16,'Return Data'!$B$7:$R$2292,10,0)</f>
        <v>-2.1227999999999998</v>
      </c>
      <c r="E16" s="61">
        <f t="shared" si="0"/>
        <v>5</v>
      </c>
      <c r="F16" s="60">
        <f>VLOOKUP($A16,'Return Data'!$B$7:$R$2292,11,0)</f>
        <v>3.3227000000000002</v>
      </c>
      <c r="G16" s="61">
        <f t="shared" si="1"/>
        <v>5</v>
      </c>
      <c r="H16" s="60">
        <f>VLOOKUP($A16,'Return Data'!$B$7:$R$2292,12,0)</f>
        <v>10.921099999999999</v>
      </c>
      <c r="I16" s="61">
        <f t="shared" si="2"/>
        <v>2</v>
      </c>
      <c r="J16" s="60">
        <f>VLOOKUP($A16,'Return Data'!$B$7:$R$2292,13,0)</f>
        <v>11.326599999999999</v>
      </c>
      <c r="K16" s="61">
        <f t="shared" si="3"/>
        <v>5</v>
      </c>
      <c r="L16" s="60">
        <f>VLOOKUP($A16,'Return Data'!$B$7:$R$2292,17,0)</f>
        <v>11.0632</v>
      </c>
      <c r="M16" s="61">
        <f t="shared" si="4"/>
        <v>9</v>
      </c>
      <c r="N16" s="60">
        <f>VLOOKUP($A16,'Return Data'!$B$7:$R$2292,14,0)</f>
        <v>17.8172</v>
      </c>
      <c r="O16" s="61">
        <f t="shared" si="5"/>
        <v>8</v>
      </c>
      <c r="P16" s="60">
        <f>VLOOKUP($A16,'Return Data'!$B$7:$R$2292,15,0)</f>
        <v>11.250299999999999</v>
      </c>
      <c r="Q16" s="61">
        <f t="shared" si="7"/>
        <v>8</v>
      </c>
      <c r="R16" s="60">
        <f>VLOOKUP($A16,'Return Data'!$B$7:$R$2292,16,0)</f>
        <v>14.9177</v>
      </c>
      <c r="S16" s="62">
        <f t="shared" si="6"/>
        <v>4</v>
      </c>
    </row>
    <row r="17" spans="1:19" x14ac:dyDescent="0.3">
      <c r="A17" s="102" t="s">
        <v>1985</v>
      </c>
      <c r="B17" s="59">
        <f>VLOOKUP($A17,'Return Data'!$B$7:$R$2292,3,0)</f>
        <v>44988</v>
      </c>
      <c r="C17" s="60">
        <f>VLOOKUP($A17,'Return Data'!$B$7:$R$2292,4,0)</f>
        <v>40.020600000000002</v>
      </c>
      <c r="D17" s="60">
        <f>VLOOKUP($A17,'Return Data'!$B$7:$R$2292,10,0)</f>
        <v>-3.2728000000000002</v>
      </c>
      <c r="E17" s="61">
        <f t="shared" si="0"/>
        <v>11</v>
      </c>
      <c r="F17" s="60">
        <f>VLOOKUP($A17,'Return Data'!$B$7:$R$2292,11,0)</f>
        <v>-0.38929999999999998</v>
      </c>
      <c r="G17" s="61">
        <f t="shared" si="1"/>
        <v>22</v>
      </c>
      <c r="H17" s="60">
        <f>VLOOKUP($A17,'Return Data'!$B$7:$R$2292,12,0)</f>
        <v>5.9810999999999996</v>
      </c>
      <c r="I17" s="61">
        <f t="shared" si="2"/>
        <v>24</v>
      </c>
      <c r="J17" s="60">
        <f>VLOOKUP($A17,'Return Data'!$B$7:$R$2292,13,0)</f>
        <v>2.8834</v>
      </c>
      <c r="K17" s="61">
        <f t="shared" si="3"/>
        <v>26</v>
      </c>
      <c r="L17" s="60">
        <f>VLOOKUP($A17,'Return Data'!$B$7:$R$2292,17,0)</f>
        <v>5.5919999999999996</v>
      </c>
      <c r="M17" s="61">
        <f t="shared" si="4"/>
        <v>29</v>
      </c>
      <c r="N17" s="60">
        <f>VLOOKUP($A17,'Return Data'!$B$7:$R$2292,14,0)</f>
        <v>12.009</v>
      </c>
      <c r="O17" s="61">
        <f t="shared" si="5"/>
        <v>24</v>
      </c>
      <c r="P17" s="60">
        <f>VLOOKUP($A17,'Return Data'!$B$7:$R$2292,15,0)</f>
        <v>7.8784999999999998</v>
      </c>
      <c r="Q17" s="61">
        <f t="shared" si="7"/>
        <v>21</v>
      </c>
      <c r="R17" s="60">
        <f>VLOOKUP($A17,'Return Data'!$B$7:$R$2292,16,0)</f>
        <v>13.0063</v>
      </c>
      <c r="S17" s="62">
        <f t="shared" si="6"/>
        <v>13</v>
      </c>
    </row>
    <row r="18" spans="1:19" x14ac:dyDescent="0.3">
      <c r="A18" s="58" t="s">
        <v>491</v>
      </c>
      <c r="B18" s="59">
        <f>VLOOKUP($A18,'Return Data'!$B$7:$R$2292,3,0)</f>
        <v>44988</v>
      </c>
      <c r="C18" s="60">
        <f>VLOOKUP($A18,'Return Data'!$B$7:$R$2292,4,0)</f>
        <v>263.95</v>
      </c>
      <c r="D18" s="60">
        <f>VLOOKUP($A18,'Return Data'!$B$7:$R$2292,10,0)</f>
        <v>-1.9501999999999999</v>
      </c>
      <c r="E18" s="61">
        <f t="shared" si="0"/>
        <v>2</v>
      </c>
      <c r="F18" s="60">
        <f>VLOOKUP($A18,'Return Data'!$B$7:$R$2292,11,0)</f>
        <v>4.3074000000000003</v>
      </c>
      <c r="G18" s="61">
        <f t="shared" si="1"/>
        <v>2</v>
      </c>
      <c r="H18" s="60">
        <f>VLOOKUP($A18,'Return Data'!$B$7:$R$2292,12,0)</f>
        <v>9.7003000000000004</v>
      </c>
      <c r="I18" s="61">
        <f t="shared" si="2"/>
        <v>4</v>
      </c>
      <c r="J18" s="60">
        <f>VLOOKUP($A18,'Return Data'!$B$7:$R$2292,13,0)</f>
        <v>10.8009</v>
      </c>
      <c r="K18" s="61">
        <f t="shared" si="3"/>
        <v>6</v>
      </c>
      <c r="L18" s="60">
        <f>VLOOKUP($A18,'Return Data'!$B$7:$R$2292,17,0)</f>
        <v>17.353200000000001</v>
      </c>
      <c r="M18" s="61">
        <f t="shared" si="4"/>
        <v>2</v>
      </c>
      <c r="N18" s="60">
        <f>VLOOKUP($A18,'Return Data'!$B$7:$R$2292,14,0)</f>
        <v>22.885300000000001</v>
      </c>
      <c r="O18" s="61">
        <f t="shared" si="5"/>
        <v>2</v>
      </c>
      <c r="P18" s="60">
        <f>VLOOKUP($A18,'Return Data'!$B$7:$R$2292,15,0)</f>
        <v>14.2796</v>
      </c>
      <c r="Q18" s="61">
        <f t="shared" si="7"/>
        <v>2</v>
      </c>
      <c r="R18" s="60">
        <f>VLOOKUP($A18,'Return Data'!$B$7:$R$2292,16,0)</f>
        <v>16.429099999999998</v>
      </c>
      <c r="S18" s="62">
        <f t="shared" si="6"/>
        <v>3</v>
      </c>
    </row>
    <row r="19" spans="1:19" x14ac:dyDescent="0.3">
      <c r="A19" s="58" t="s">
        <v>493</v>
      </c>
      <c r="B19" s="59">
        <f>VLOOKUP($A19,'Return Data'!$B$7:$R$2292,3,0)</f>
        <v>44988</v>
      </c>
      <c r="C19" s="60">
        <f>VLOOKUP($A19,'Return Data'!$B$7:$R$2292,4,0)</f>
        <v>16.9802</v>
      </c>
      <c r="D19" s="60">
        <f>VLOOKUP($A19,'Return Data'!$B$7:$R$2292,10,0)</f>
        <v>-4.5354000000000001</v>
      </c>
      <c r="E19" s="61">
        <f t="shared" si="0"/>
        <v>24</v>
      </c>
      <c r="F19" s="60">
        <f>VLOOKUP($A19,'Return Data'!$B$7:$R$2292,11,0)</f>
        <v>-0.35680000000000001</v>
      </c>
      <c r="G19" s="61">
        <f t="shared" si="1"/>
        <v>21</v>
      </c>
      <c r="H19" s="60">
        <f>VLOOKUP($A19,'Return Data'!$B$7:$R$2292,12,0)</f>
        <v>5.5917000000000003</v>
      </c>
      <c r="I19" s="61">
        <f t="shared" si="2"/>
        <v>25</v>
      </c>
      <c r="J19" s="60">
        <f>VLOOKUP($A19,'Return Data'!$B$7:$R$2292,13,0)</f>
        <v>2.6415999999999999</v>
      </c>
      <c r="K19" s="61">
        <f t="shared" si="3"/>
        <v>27</v>
      </c>
      <c r="L19" s="60">
        <f>VLOOKUP($A19,'Return Data'!$B$7:$R$2292,17,0)</f>
        <v>6.2408000000000001</v>
      </c>
      <c r="M19" s="61">
        <f t="shared" si="4"/>
        <v>25</v>
      </c>
      <c r="N19" s="60">
        <f>VLOOKUP($A19,'Return Data'!$B$7:$R$2292,14,0)</f>
        <v>12.112299999999999</v>
      </c>
      <c r="O19" s="61">
        <f t="shared" si="5"/>
        <v>22</v>
      </c>
      <c r="P19" s="60">
        <f>VLOOKUP($A19,'Return Data'!$B$7:$R$2292,15,0)</f>
        <v>6.8872</v>
      </c>
      <c r="Q19" s="61">
        <f t="shared" si="7"/>
        <v>23</v>
      </c>
      <c r="R19" s="60">
        <f>VLOOKUP($A19,'Return Data'!$B$7:$R$2292,16,0)</f>
        <v>8.6828000000000003</v>
      </c>
      <c r="S19" s="62">
        <f t="shared" si="6"/>
        <v>30</v>
      </c>
    </row>
    <row r="20" spans="1:19" x14ac:dyDescent="0.3">
      <c r="A20" s="58" t="s">
        <v>494</v>
      </c>
      <c r="B20" s="59">
        <f>VLOOKUP($A20,'Return Data'!$B$7:$R$2292,3,0)</f>
        <v>44988</v>
      </c>
      <c r="C20" s="60">
        <f>VLOOKUP($A20,'Return Data'!$B$7:$R$2292,4,0)</f>
        <v>18.562999999999999</v>
      </c>
      <c r="D20" s="60">
        <f>VLOOKUP($A20,'Return Data'!$B$7:$R$2292,10,0)</f>
        <v>-3.8087</v>
      </c>
      <c r="E20" s="61">
        <f t="shared" si="0"/>
        <v>16</v>
      </c>
      <c r="F20" s="60">
        <f>VLOOKUP($A20,'Return Data'!$B$7:$R$2292,11,0)</f>
        <v>-0.29010000000000002</v>
      </c>
      <c r="G20" s="61">
        <f t="shared" si="1"/>
        <v>20</v>
      </c>
      <c r="H20" s="60">
        <f>VLOOKUP($A20,'Return Data'!$B$7:$R$2292,12,0)</f>
        <v>6.6226000000000003</v>
      </c>
      <c r="I20" s="61">
        <f t="shared" si="2"/>
        <v>22</v>
      </c>
      <c r="J20" s="60">
        <f>VLOOKUP($A20,'Return Data'!$B$7:$R$2292,13,0)</f>
        <v>6.5003000000000002</v>
      </c>
      <c r="K20" s="61">
        <f t="shared" si="3"/>
        <v>21</v>
      </c>
      <c r="L20" s="60">
        <f>VLOOKUP($A20,'Return Data'!$B$7:$R$2292,17,0)</f>
        <v>9.2242999999999995</v>
      </c>
      <c r="M20" s="61">
        <f t="shared" si="4"/>
        <v>13</v>
      </c>
      <c r="N20" s="60">
        <f>VLOOKUP($A20,'Return Data'!$B$7:$R$2292,14,0)</f>
        <v>15.5564</v>
      </c>
      <c r="O20" s="61">
        <f t="shared" si="5"/>
        <v>11</v>
      </c>
      <c r="P20" s="60">
        <f>VLOOKUP($A20,'Return Data'!$B$7:$R$2292,15,0)</f>
        <v>9.66</v>
      </c>
      <c r="Q20" s="61">
        <f t="shared" si="7"/>
        <v>15</v>
      </c>
      <c r="R20" s="60">
        <f>VLOOKUP($A20,'Return Data'!$B$7:$R$2292,16,0)</f>
        <v>10.5359</v>
      </c>
      <c r="S20" s="62">
        <f t="shared" si="6"/>
        <v>24</v>
      </c>
    </row>
    <row r="21" spans="1:19" x14ac:dyDescent="0.3">
      <c r="A21" s="58" t="s">
        <v>496</v>
      </c>
      <c r="B21" s="59">
        <f>VLOOKUP($A21,'Return Data'!$B$7:$R$2292,3,0)</f>
        <v>44988</v>
      </c>
      <c r="C21" s="60">
        <f>VLOOKUP($A21,'Return Data'!$B$7:$R$2292,4,0)</f>
        <v>16.139199999999999</v>
      </c>
      <c r="D21" s="60">
        <f>VLOOKUP($A21,'Return Data'!$B$7:$R$2292,10,0)</f>
        <v>-4.0321999999999996</v>
      </c>
      <c r="E21" s="61">
        <f t="shared" si="0"/>
        <v>19</v>
      </c>
      <c r="F21" s="60">
        <f>VLOOKUP($A21,'Return Data'!$B$7:$R$2292,11,0)</f>
        <v>2.141</v>
      </c>
      <c r="G21" s="61">
        <f t="shared" si="1"/>
        <v>8</v>
      </c>
      <c r="H21" s="60">
        <f>VLOOKUP($A21,'Return Data'!$B$7:$R$2292,12,0)</f>
        <v>7.9249000000000001</v>
      </c>
      <c r="I21" s="61">
        <f t="shared" si="2"/>
        <v>15</v>
      </c>
      <c r="J21" s="60">
        <f>VLOOKUP($A21,'Return Data'!$B$7:$R$2292,13,0)</f>
        <v>8.6989999999999998</v>
      </c>
      <c r="K21" s="61">
        <f t="shared" si="3"/>
        <v>12</v>
      </c>
      <c r="L21" s="60">
        <f>VLOOKUP($A21,'Return Data'!$B$7:$R$2292,17,0)</f>
        <v>8.0548999999999999</v>
      </c>
      <c r="M21" s="61">
        <f t="shared" si="4"/>
        <v>18</v>
      </c>
      <c r="N21" s="60">
        <f>VLOOKUP($A21,'Return Data'!$B$7:$R$2292,14,0)</f>
        <v>13.825100000000001</v>
      </c>
      <c r="O21" s="61">
        <f t="shared" si="5"/>
        <v>17</v>
      </c>
      <c r="P21" s="60"/>
      <c r="Q21" s="61"/>
      <c r="R21" s="60">
        <f>VLOOKUP($A21,'Return Data'!$B$7:$R$2292,16,0)</f>
        <v>12.0053</v>
      </c>
      <c r="S21" s="62">
        <f t="shared" si="6"/>
        <v>19</v>
      </c>
    </row>
    <row r="22" spans="1:19" x14ac:dyDescent="0.3">
      <c r="A22" s="58" t="s">
        <v>498</v>
      </c>
      <c r="B22" s="59">
        <f>VLOOKUP($A22,'Return Data'!$B$7:$R$2292,3,0)</f>
        <v>44988</v>
      </c>
      <c r="C22" s="60">
        <f>VLOOKUP($A22,'Return Data'!$B$7:$R$2292,4,0)</f>
        <v>15.335900000000001</v>
      </c>
      <c r="D22" s="60">
        <f>VLOOKUP($A22,'Return Data'!$B$7:$R$2292,10,0)</f>
        <v>-4.2092999999999998</v>
      </c>
      <c r="E22" s="61">
        <f t="shared" si="0"/>
        <v>20</v>
      </c>
      <c r="F22" s="60">
        <f>VLOOKUP($A22,'Return Data'!$B$7:$R$2292,11,0)</f>
        <v>-2.6700000000000002E-2</v>
      </c>
      <c r="G22" s="61">
        <f t="shared" si="1"/>
        <v>19</v>
      </c>
      <c r="H22" s="60">
        <f>VLOOKUP($A22,'Return Data'!$B$7:$R$2292,12,0)</f>
        <v>6.9912000000000001</v>
      </c>
      <c r="I22" s="61">
        <f t="shared" si="2"/>
        <v>19</v>
      </c>
      <c r="J22" s="60">
        <f>VLOOKUP($A22,'Return Data'!$B$7:$R$2292,13,0)</f>
        <v>6.7394999999999996</v>
      </c>
      <c r="K22" s="61">
        <f t="shared" si="3"/>
        <v>17</v>
      </c>
      <c r="L22" s="60">
        <f>VLOOKUP($A22,'Return Data'!$B$7:$R$2292,17,0)</f>
        <v>6.6683000000000003</v>
      </c>
      <c r="M22" s="61">
        <f t="shared" si="4"/>
        <v>23</v>
      </c>
      <c r="N22" s="60">
        <f>VLOOKUP($A22,'Return Data'!$B$7:$R$2292,14,0)</f>
        <v>10.9429</v>
      </c>
      <c r="O22" s="61">
        <f t="shared" si="5"/>
        <v>29</v>
      </c>
      <c r="P22" s="60"/>
      <c r="Q22" s="61"/>
      <c r="R22" s="60">
        <f>VLOOKUP($A22,'Return Data'!$B$7:$R$2292,16,0)</f>
        <v>9.5745000000000005</v>
      </c>
      <c r="S22" s="62">
        <f t="shared" si="6"/>
        <v>28</v>
      </c>
    </row>
    <row r="23" spans="1:19" x14ac:dyDescent="0.3">
      <c r="A23" s="58" t="s">
        <v>501</v>
      </c>
      <c r="B23" s="59">
        <f>VLOOKUP($A23,'Return Data'!$B$7:$R$2292,3,0)</f>
        <v>44988</v>
      </c>
      <c r="C23" s="60">
        <f>VLOOKUP($A23,'Return Data'!$B$7:$R$2292,4,0)</f>
        <v>80.129000000000005</v>
      </c>
      <c r="D23" s="60">
        <f>VLOOKUP($A23,'Return Data'!$B$7:$R$2292,10,0)</f>
        <v>-1.5259</v>
      </c>
      <c r="E23" s="61">
        <f t="shared" si="0"/>
        <v>1</v>
      </c>
      <c r="F23" s="60">
        <f>VLOOKUP($A23,'Return Data'!$B$7:$R$2292,11,0)</f>
        <v>5.8380999999999998</v>
      </c>
      <c r="G23" s="61">
        <f t="shared" si="1"/>
        <v>1</v>
      </c>
      <c r="H23" s="60">
        <f>VLOOKUP($A23,'Return Data'!$B$7:$R$2292,12,0)</f>
        <v>14.7212</v>
      </c>
      <c r="I23" s="61">
        <f t="shared" si="2"/>
        <v>1</v>
      </c>
      <c r="J23" s="60">
        <f>VLOOKUP($A23,'Return Data'!$B$7:$R$2292,13,0)</f>
        <v>15.019500000000001</v>
      </c>
      <c r="K23" s="61">
        <f t="shared" si="3"/>
        <v>1</v>
      </c>
      <c r="L23" s="60">
        <f>VLOOKUP($A23,'Return Data'!$B$7:$R$2292,17,0)</f>
        <v>11.196300000000001</v>
      </c>
      <c r="M23" s="61">
        <f t="shared" si="4"/>
        <v>8</v>
      </c>
      <c r="N23" s="60">
        <f>VLOOKUP($A23,'Return Data'!$B$7:$R$2292,14,0)</f>
        <v>22.465699999999998</v>
      </c>
      <c r="O23" s="61">
        <f t="shared" si="5"/>
        <v>3</v>
      </c>
      <c r="P23" s="60">
        <f>VLOOKUP($A23,'Return Data'!$B$7:$R$2292,15,0)</f>
        <v>11.2441</v>
      </c>
      <c r="Q23" s="61">
        <f>RANK(P23,P$8:P$37,0)</f>
        <v>9</v>
      </c>
      <c r="R23" s="60">
        <f>VLOOKUP($A23,'Return Data'!$B$7:$R$2292,16,0)</f>
        <v>12.1302</v>
      </c>
      <c r="S23" s="62">
        <f t="shared" si="6"/>
        <v>18</v>
      </c>
    </row>
    <row r="24" spans="1:19" x14ac:dyDescent="0.3">
      <c r="A24" s="108" t="s">
        <v>1638</v>
      </c>
      <c r="B24" s="59">
        <f>VLOOKUP($A24,'Return Data'!$B$7:$R$2292,3,0)</f>
        <v>44988</v>
      </c>
      <c r="C24" s="60">
        <f>VLOOKUP($A24,'Return Data'!$B$7:$R$2292,4,0)</f>
        <v>47.021000000000001</v>
      </c>
      <c r="D24" s="60">
        <f>VLOOKUP($A24,'Return Data'!$B$7:$R$2292,10,0)</f>
        <v>-2.6459999999999999</v>
      </c>
      <c r="E24" s="61">
        <f t="shared" si="0"/>
        <v>7</v>
      </c>
      <c r="F24" s="60">
        <f>VLOOKUP($A24,'Return Data'!$B$7:$R$2292,11,0)</f>
        <v>1.2053</v>
      </c>
      <c r="G24" s="61">
        <f t="shared" si="1"/>
        <v>12</v>
      </c>
      <c r="H24" s="60">
        <f>VLOOKUP($A24,'Return Data'!$B$7:$R$2292,12,0)</f>
        <v>8.5309000000000008</v>
      </c>
      <c r="I24" s="61">
        <f t="shared" si="2"/>
        <v>11</v>
      </c>
      <c r="J24" s="60">
        <f>VLOOKUP($A24,'Return Data'!$B$7:$R$2292,13,0)</f>
        <v>9.9366000000000003</v>
      </c>
      <c r="K24" s="61">
        <f t="shared" si="3"/>
        <v>9</v>
      </c>
      <c r="L24" s="60">
        <f>VLOOKUP($A24,'Return Data'!$B$7:$R$2292,17,0)</f>
        <v>11.2456</v>
      </c>
      <c r="M24" s="61">
        <f t="shared" si="4"/>
        <v>7</v>
      </c>
      <c r="N24" s="60">
        <f>VLOOKUP($A24,'Return Data'!$B$7:$R$2292,14,0)</f>
        <v>18.408899999999999</v>
      </c>
      <c r="O24" s="61">
        <f t="shared" si="5"/>
        <v>5</v>
      </c>
      <c r="P24" s="60">
        <f>VLOOKUP($A24,'Return Data'!$B$7:$R$2292,15,0)</f>
        <v>12.741199999999999</v>
      </c>
      <c r="Q24" s="61">
        <f>RANK(P24,P$8:P$37,0)</f>
        <v>4</v>
      </c>
      <c r="R24" s="60">
        <f>VLOOKUP($A24,'Return Data'!$B$7:$R$2292,16,0)</f>
        <v>12.2608</v>
      </c>
      <c r="S24" s="62">
        <f t="shared" si="6"/>
        <v>17</v>
      </c>
    </row>
    <row r="25" spans="1:19" x14ac:dyDescent="0.3">
      <c r="A25" s="58" t="s">
        <v>503</v>
      </c>
      <c r="B25" s="59">
        <f>VLOOKUP($A25,'Return Data'!$B$7:$R$2292,3,0)</f>
        <v>44988</v>
      </c>
      <c r="C25" s="60">
        <f>VLOOKUP($A25,'Return Data'!$B$7:$R$2292,4,0)</f>
        <v>149.1002</v>
      </c>
      <c r="D25" s="60">
        <f>VLOOKUP($A25,'Return Data'!$B$7:$R$2292,10,0)</f>
        <v>-3.7504</v>
      </c>
      <c r="E25" s="61">
        <f t="shared" si="0"/>
        <v>14</v>
      </c>
      <c r="F25" s="60">
        <f>VLOOKUP($A25,'Return Data'!$B$7:$R$2292,11,0)</f>
        <v>-0.47970000000000002</v>
      </c>
      <c r="G25" s="61">
        <f t="shared" si="1"/>
        <v>23</v>
      </c>
      <c r="H25" s="60">
        <f>VLOOKUP($A25,'Return Data'!$B$7:$R$2292,12,0)</f>
        <v>4.7965999999999998</v>
      </c>
      <c r="I25" s="61">
        <f t="shared" si="2"/>
        <v>27</v>
      </c>
      <c r="J25" s="60">
        <f>VLOOKUP($A25,'Return Data'!$B$7:$R$2292,13,0)</f>
        <v>4.0095999999999998</v>
      </c>
      <c r="K25" s="61">
        <f t="shared" si="3"/>
        <v>25</v>
      </c>
      <c r="L25" s="60">
        <f>VLOOKUP($A25,'Return Data'!$B$7:$R$2292,17,0)</f>
        <v>5.2149000000000001</v>
      </c>
      <c r="M25" s="61">
        <f t="shared" si="4"/>
        <v>30</v>
      </c>
      <c r="N25" s="60">
        <f>VLOOKUP($A25,'Return Data'!$B$7:$R$2292,14,0)</f>
        <v>8.9189000000000007</v>
      </c>
      <c r="O25" s="61">
        <f t="shared" si="5"/>
        <v>30</v>
      </c>
      <c r="P25" s="60">
        <f>VLOOKUP($A25,'Return Data'!$B$7:$R$2292,15,0)</f>
        <v>8.0814000000000004</v>
      </c>
      <c r="Q25" s="61">
        <f>RANK(P25,P$8:P$37,0)</f>
        <v>20</v>
      </c>
      <c r="R25" s="60">
        <f>VLOOKUP($A25,'Return Data'!$B$7:$R$2292,16,0)</f>
        <v>9.3818000000000001</v>
      </c>
      <c r="S25" s="62">
        <f t="shared" si="6"/>
        <v>29</v>
      </c>
    </row>
    <row r="26" spans="1:19" x14ac:dyDescent="0.3">
      <c r="A26" s="58" t="s">
        <v>2048</v>
      </c>
      <c r="B26" s="59">
        <f>VLOOKUP($A26,'Return Data'!$B$7:$R$2292,3,0)</f>
        <v>44988</v>
      </c>
      <c r="C26" s="60">
        <f>VLOOKUP($A26,'Return Data'!$B$7:$R$2292,4,0)</f>
        <v>18.412700000000001</v>
      </c>
      <c r="D26" s="60">
        <f>VLOOKUP($A26,'Return Data'!$B$7:$R$2292,10,0)</f>
        <v>-3.9434</v>
      </c>
      <c r="E26" s="61">
        <f t="shared" si="0"/>
        <v>17</v>
      </c>
      <c r="F26" s="60">
        <f>VLOOKUP($A26,'Return Data'!$B$7:$R$2292,11,0)</f>
        <v>1.1036999999999999</v>
      </c>
      <c r="G26" s="61">
        <f t="shared" si="1"/>
        <v>13</v>
      </c>
      <c r="H26" s="60">
        <f>VLOOKUP($A26,'Return Data'!$B$7:$R$2292,12,0)</f>
        <v>8.9611999999999998</v>
      </c>
      <c r="I26" s="61">
        <f t="shared" si="2"/>
        <v>9</v>
      </c>
      <c r="J26" s="60">
        <f>VLOOKUP($A26,'Return Data'!$B$7:$R$2292,13,0)</f>
        <v>8.0779999999999994</v>
      </c>
      <c r="K26" s="61">
        <f t="shared" si="3"/>
        <v>15</v>
      </c>
      <c r="L26" s="60">
        <f>VLOOKUP($A26,'Return Data'!$B$7:$R$2292,17,0)</f>
        <v>12.076000000000001</v>
      </c>
      <c r="M26" s="61">
        <f t="shared" si="4"/>
        <v>5</v>
      </c>
      <c r="N26" s="60">
        <f>VLOOKUP($A26,'Return Data'!$B$7:$R$2292,14,0)</f>
        <v>18.1906</v>
      </c>
      <c r="O26" s="61">
        <f t="shared" si="5"/>
        <v>7</v>
      </c>
      <c r="P26" s="60"/>
      <c r="Q26" s="61"/>
      <c r="R26" s="60">
        <f>VLOOKUP($A26,'Return Data'!$B$7:$R$2292,16,0)</f>
        <v>18.3431</v>
      </c>
      <c r="S26" s="62">
        <f t="shared" si="6"/>
        <v>1</v>
      </c>
    </row>
    <row r="27" spans="1:19" x14ac:dyDescent="0.3">
      <c r="A27" s="58" t="s">
        <v>505</v>
      </c>
      <c r="B27" s="59">
        <f>VLOOKUP($A27,'Return Data'!$B$7:$R$2292,3,0)</f>
        <v>44988</v>
      </c>
      <c r="C27" s="60">
        <f>VLOOKUP($A27,'Return Data'!$B$7:$R$2292,4,0)</f>
        <v>24.954000000000001</v>
      </c>
      <c r="D27" s="60">
        <f>VLOOKUP($A27,'Return Data'!$B$7:$R$2292,10,0)</f>
        <v>-4.0008999999999997</v>
      </c>
      <c r="E27" s="61">
        <f t="shared" si="0"/>
        <v>18</v>
      </c>
      <c r="F27" s="60">
        <f>VLOOKUP($A27,'Return Data'!$B$7:$R$2292,11,0)</f>
        <v>0.70220000000000005</v>
      </c>
      <c r="G27" s="61">
        <f t="shared" si="1"/>
        <v>16</v>
      </c>
      <c r="H27" s="60">
        <f>VLOOKUP($A27,'Return Data'!$B$7:$R$2292,12,0)</f>
        <v>6.8373999999999997</v>
      </c>
      <c r="I27" s="61">
        <f t="shared" si="2"/>
        <v>21</v>
      </c>
      <c r="J27" s="60">
        <f>VLOOKUP($A27,'Return Data'!$B$7:$R$2292,13,0)</f>
        <v>6.7367999999999997</v>
      </c>
      <c r="K27" s="61">
        <f t="shared" si="3"/>
        <v>18</v>
      </c>
      <c r="L27" s="60">
        <f>VLOOKUP($A27,'Return Data'!$B$7:$R$2292,17,0)</f>
        <v>8.2380999999999993</v>
      </c>
      <c r="M27" s="61">
        <f t="shared" si="4"/>
        <v>17</v>
      </c>
      <c r="N27" s="60">
        <f>VLOOKUP($A27,'Return Data'!$B$7:$R$2292,14,0)</f>
        <v>15.330500000000001</v>
      </c>
      <c r="O27" s="61">
        <f t="shared" si="5"/>
        <v>13</v>
      </c>
      <c r="P27" s="60">
        <f>VLOOKUP($A27,'Return Data'!$B$7:$R$2292,15,0)</f>
        <v>11.972200000000001</v>
      </c>
      <c r="Q27" s="61">
        <f>RANK(P27,P$8:P$37,0)</f>
        <v>7</v>
      </c>
      <c r="R27" s="60">
        <f>VLOOKUP($A27,'Return Data'!$B$7:$R$2292,16,0)</f>
        <v>12.786</v>
      </c>
      <c r="S27" s="62">
        <f t="shared" si="6"/>
        <v>15</v>
      </c>
    </row>
    <row r="28" spans="1:19" x14ac:dyDescent="0.3">
      <c r="A28" s="58" t="s">
        <v>507</v>
      </c>
      <c r="B28" s="59">
        <f>VLOOKUP($A28,'Return Data'!$B$7:$R$2292,3,0)</f>
        <v>44988</v>
      </c>
      <c r="C28" s="60">
        <f>VLOOKUP($A28,'Return Data'!$B$7:$R$2292,4,0)</f>
        <v>16.332899999999999</v>
      </c>
      <c r="D28" s="60">
        <f>VLOOKUP($A28,'Return Data'!$B$7:$R$2292,10,0)</f>
        <v>-4.6443000000000003</v>
      </c>
      <c r="E28" s="61">
        <f t="shared" si="0"/>
        <v>26</v>
      </c>
      <c r="F28" s="60">
        <f>VLOOKUP($A28,'Return Data'!$B$7:$R$2292,11,0)</f>
        <v>-1.1498999999999999</v>
      </c>
      <c r="G28" s="61">
        <f t="shared" si="1"/>
        <v>26</v>
      </c>
      <c r="H28" s="60">
        <f>VLOOKUP($A28,'Return Data'!$B$7:$R$2292,12,0)</f>
        <v>6.9278000000000004</v>
      </c>
      <c r="I28" s="61">
        <f t="shared" si="2"/>
        <v>20</v>
      </c>
      <c r="J28" s="60">
        <f>VLOOKUP($A28,'Return Data'!$B$7:$R$2292,13,0)</f>
        <v>9.4456000000000007</v>
      </c>
      <c r="K28" s="61">
        <f t="shared" si="3"/>
        <v>10</v>
      </c>
      <c r="L28" s="60">
        <f>VLOOKUP($A28,'Return Data'!$B$7:$R$2292,17,0)</f>
        <v>5.7346000000000004</v>
      </c>
      <c r="M28" s="61">
        <f t="shared" si="4"/>
        <v>27</v>
      </c>
      <c r="N28" s="60">
        <f>VLOOKUP($A28,'Return Data'!$B$7:$R$2292,14,0)</f>
        <v>11.987</v>
      </c>
      <c r="O28" s="61">
        <f t="shared" si="5"/>
        <v>25</v>
      </c>
      <c r="P28" s="60"/>
      <c r="Q28" s="61"/>
      <c r="R28" s="60">
        <f>VLOOKUP($A28,'Return Data'!$B$7:$R$2292,16,0)</f>
        <v>11.6044</v>
      </c>
      <c r="S28" s="62">
        <f t="shared" si="6"/>
        <v>21</v>
      </c>
    </row>
    <row r="29" spans="1:19" x14ac:dyDescent="0.3">
      <c r="A29" s="58" t="s">
        <v>1787</v>
      </c>
      <c r="B29" s="59">
        <f>VLOOKUP($A29,'Return Data'!$B$7:$R$2292,3,0)</f>
        <v>44988</v>
      </c>
      <c r="C29" s="60">
        <f>VLOOKUP($A29,'Return Data'!$B$7:$R$2292,4,0)</f>
        <v>15.765499999999999</v>
      </c>
      <c r="D29" s="60">
        <f>VLOOKUP($A29,'Return Data'!$B$7:$R$2292,10,0)</f>
        <v>-3.2446999999999999</v>
      </c>
      <c r="E29" s="61">
        <f t="shared" si="0"/>
        <v>10</v>
      </c>
      <c r="F29" s="60">
        <f>VLOOKUP($A29,'Return Data'!$B$7:$R$2292,11,0)</f>
        <v>2.3681000000000001</v>
      </c>
      <c r="G29" s="61">
        <f t="shared" si="1"/>
        <v>7</v>
      </c>
      <c r="H29" s="60">
        <f>VLOOKUP($A29,'Return Data'!$B$7:$R$2292,12,0)</f>
        <v>7.6914999999999996</v>
      </c>
      <c r="I29" s="61">
        <f t="shared" si="2"/>
        <v>16</v>
      </c>
      <c r="J29" s="60">
        <f>VLOOKUP($A29,'Return Data'!$B$7:$R$2292,13,0)</f>
        <v>8.3859999999999992</v>
      </c>
      <c r="K29" s="61">
        <f t="shared" si="3"/>
        <v>13</v>
      </c>
      <c r="L29" s="60">
        <f>VLOOKUP($A29,'Return Data'!$B$7:$R$2292,17,0)</f>
        <v>9.6196999999999999</v>
      </c>
      <c r="M29" s="61">
        <f t="shared" si="4"/>
        <v>12</v>
      </c>
      <c r="N29" s="60">
        <f>VLOOKUP($A29,'Return Data'!$B$7:$R$2292,14,0)</f>
        <v>12.303000000000001</v>
      </c>
      <c r="O29" s="61">
        <f t="shared" si="5"/>
        <v>21</v>
      </c>
      <c r="P29" s="60"/>
      <c r="Q29" s="61"/>
      <c r="R29" s="60">
        <f>VLOOKUP($A29,'Return Data'!$B$7:$R$2292,16,0)</f>
        <v>9.8541000000000007</v>
      </c>
      <c r="S29" s="62">
        <f t="shared" si="6"/>
        <v>27</v>
      </c>
    </row>
    <row r="30" spans="1:19" x14ac:dyDescent="0.3">
      <c r="A30" s="58" t="s">
        <v>510</v>
      </c>
      <c r="B30" s="59">
        <f>VLOOKUP($A30,'Return Data'!$B$7:$R$2292,3,0)</f>
        <v>44988</v>
      </c>
      <c r="C30" s="60">
        <f>VLOOKUP($A30,'Return Data'!$B$7:$R$2292,4,0)</f>
        <v>76.534000000000006</v>
      </c>
      <c r="D30" s="60">
        <f>VLOOKUP($A30,'Return Data'!$B$7:$R$2292,10,0)</f>
        <v>-3.7216999999999998</v>
      </c>
      <c r="E30" s="61">
        <f t="shared" si="0"/>
        <v>13</v>
      </c>
      <c r="F30" s="60">
        <f>VLOOKUP($A30,'Return Data'!$B$7:$R$2292,11,0)</f>
        <v>2.5503</v>
      </c>
      <c r="G30" s="61">
        <f t="shared" si="1"/>
        <v>6</v>
      </c>
      <c r="H30" s="60">
        <f>VLOOKUP($A30,'Return Data'!$B$7:$R$2292,12,0)</f>
        <v>9.0031999999999996</v>
      </c>
      <c r="I30" s="61">
        <f t="shared" si="2"/>
        <v>7</v>
      </c>
      <c r="J30" s="60">
        <f>VLOOKUP($A30,'Return Data'!$B$7:$R$2292,13,0)</f>
        <v>10.1798</v>
      </c>
      <c r="K30" s="61">
        <f t="shared" si="3"/>
        <v>7</v>
      </c>
      <c r="L30" s="60">
        <f>VLOOKUP($A30,'Return Data'!$B$7:$R$2292,17,0)</f>
        <v>10.2751</v>
      </c>
      <c r="M30" s="61">
        <f t="shared" si="4"/>
        <v>10</v>
      </c>
      <c r="N30" s="60">
        <f>VLOOKUP($A30,'Return Data'!$B$7:$R$2292,14,0)</f>
        <v>11.6942</v>
      </c>
      <c r="O30" s="61">
        <f t="shared" si="5"/>
        <v>26</v>
      </c>
      <c r="P30" s="60">
        <f>VLOOKUP($A30,'Return Data'!$B$7:$R$2292,15,0)</f>
        <v>5.7275999999999998</v>
      </c>
      <c r="Q30" s="61">
        <f t="shared" ref="Q30:Q37" si="8">RANK(P30,P$8:P$37,0)</f>
        <v>24</v>
      </c>
      <c r="R30" s="60">
        <f>VLOOKUP($A30,'Return Data'!$B$7:$R$2292,16,0)</f>
        <v>11.287000000000001</v>
      </c>
      <c r="S30" s="62">
        <f t="shared" si="6"/>
        <v>22</v>
      </c>
    </row>
    <row r="31" spans="1:19" x14ac:dyDescent="0.3">
      <c r="A31" s="58" t="s">
        <v>516</v>
      </c>
      <c r="B31" s="59">
        <f>VLOOKUP($A31,'Return Data'!$B$7:$R$2292,3,0)</f>
        <v>44988</v>
      </c>
      <c r="C31" s="60">
        <f>VLOOKUP($A31,'Return Data'!$B$7:$R$2292,4,0)</f>
        <v>107.65</v>
      </c>
      <c r="D31" s="60">
        <f>VLOOKUP($A31,'Return Data'!$B$7:$R$2292,10,0)</f>
        <v>-2.0918999999999999</v>
      </c>
      <c r="E31" s="61">
        <f t="shared" si="0"/>
        <v>4</v>
      </c>
      <c r="F31" s="60">
        <f>VLOOKUP($A31,'Return Data'!$B$7:$R$2292,11,0)</f>
        <v>3.7890000000000001</v>
      </c>
      <c r="G31" s="61">
        <f t="shared" si="1"/>
        <v>4</v>
      </c>
      <c r="H31" s="60">
        <f>VLOOKUP($A31,'Return Data'!$B$7:$R$2292,12,0)</f>
        <v>8.9574999999999996</v>
      </c>
      <c r="I31" s="61">
        <f t="shared" si="2"/>
        <v>10</v>
      </c>
      <c r="J31" s="60">
        <f>VLOOKUP($A31,'Return Data'!$B$7:$R$2292,13,0)</f>
        <v>8.3216000000000001</v>
      </c>
      <c r="K31" s="61">
        <f t="shared" si="3"/>
        <v>14</v>
      </c>
      <c r="L31" s="60">
        <f>VLOOKUP($A31,'Return Data'!$B$7:$R$2292,17,0)</f>
        <v>6.782</v>
      </c>
      <c r="M31" s="61">
        <f t="shared" si="4"/>
        <v>21</v>
      </c>
      <c r="N31" s="60">
        <f>VLOOKUP($A31,'Return Data'!$B$7:$R$2292,14,0)</f>
        <v>12.8072</v>
      </c>
      <c r="O31" s="61">
        <f t="shared" si="5"/>
        <v>19</v>
      </c>
      <c r="P31" s="60">
        <f>VLOOKUP($A31,'Return Data'!$B$7:$R$2292,15,0)</f>
        <v>8.7083999999999993</v>
      </c>
      <c r="Q31" s="61">
        <f t="shared" si="8"/>
        <v>19</v>
      </c>
      <c r="R31" s="60">
        <f>VLOOKUP($A31,'Return Data'!$B$7:$R$2292,16,0)</f>
        <v>11.107799999999999</v>
      </c>
      <c r="S31" s="62">
        <f t="shared" si="6"/>
        <v>23</v>
      </c>
    </row>
    <row r="32" spans="1:19" x14ac:dyDescent="0.3">
      <c r="A32" s="58" t="s">
        <v>518</v>
      </c>
      <c r="B32" s="59">
        <f>VLOOKUP($A32,'Return Data'!$B$7:$R$2292,3,0)</f>
        <v>44988</v>
      </c>
      <c r="C32" s="60">
        <f>VLOOKUP($A32,'Return Data'!$B$7:$R$2292,4,0)</f>
        <v>309.12580000000003</v>
      </c>
      <c r="D32" s="60">
        <f>VLOOKUP($A32,'Return Data'!$B$7:$R$2292,10,0)</f>
        <v>-7.8071000000000002</v>
      </c>
      <c r="E32" s="61">
        <f t="shared" si="0"/>
        <v>30</v>
      </c>
      <c r="F32" s="60">
        <f>VLOOKUP($A32,'Return Data'!$B$7:$R$2292,11,0)</f>
        <v>-2.2808000000000002</v>
      </c>
      <c r="G32" s="61">
        <f t="shared" si="1"/>
        <v>29</v>
      </c>
      <c r="H32" s="60">
        <f>VLOOKUP($A32,'Return Data'!$B$7:$R$2292,12,0)</f>
        <v>8.1396999999999995</v>
      </c>
      <c r="I32" s="61">
        <f t="shared" si="2"/>
        <v>14</v>
      </c>
      <c r="J32" s="60">
        <f>VLOOKUP($A32,'Return Data'!$B$7:$R$2292,13,0)</f>
        <v>13.595000000000001</v>
      </c>
      <c r="K32" s="61">
        <f t="shared" si="3"/>
        <v>2</v>
      </c>
      <c r="L32" s="60">
        <f>VLOOKUP($A32,'Return Data'!$B$7:$R$2292,17,0)</f>
        <v>20.921600000000002</v>
      </c>
      <c r="M32" s="61">
        <f t="shared" si="4"/>
        <v>1</v>
      </c>
      <c r="N32" s="60">
        <f>VLOOKUP($A32,'Return Data'!$B$7:$R$2292,14,0)</f>
        <v>30.233799999999999</v>
      </c>
      <c r="O32" s="61">
        <f t="shared" si="5"/>
        <v>1</v>
      </c>
      <c r="P32" s="60">
        <f>VLOOKUP($A32,'Return Data'!$B$7:$R$2292,15,0)</f>
        <v>18.825900000000001</v>
      </c>
      <c r="Q32" s="61">
        <f t="shared" si="8"/>
        <v>1</v>
      </c>
      <c r="R32" s="60">
        <f>VLOOKUP($A32,'Return Data'!$B$7:$R$2292,16,0)</f>
        <v>16.863499999999998</v>
      </c>
      <c r="S32" s="62">
        <f t="shared" si="6"/>
        <v>2</v>
      </c>
    </row>
    <row r="33" spans="1:19" x14ac:dyDescent="0.3">
      <c r="A33" s="58" t="s">
        <v>1642</v>
      </c>
      <c r="B33" s="59">
        <f>VLOOKUP($A33,'Return Data'!$B$7:$R$2292,3,0)</f>
        <v>44988</v>
      </c>
      <c r="C33" s="60">
        <f>VLOOKUP($A33,'Return Data'!$B$7:$R$2292,4,0)</f>
        <v>216.9408</v>
      </c>
      <c r="D33" s="60">
        <f>VLOOKUP($A33,'Return Data'!$B$7:$R$2292,10,0)</f>
        <v>-5.6361999999999997</v>
      </c>
      <c r="E33" s="61">
        <f t="shared" si="0"/>
        <v>29</v>
      </c>
      <c r="F33" s="60">
        <f>VLOOKUP($A33,'Return Data'!$B$7:$R$2292,11,0)</f>
        <v>-2.0724999999999998</v>
      </c>
      <c r="G33" s="61">
        <f t="shared" si="1"/>
        <v>27</v>
      </c>
      <c r="H33" s="60">
        <f>VLOOKUP($A33,'Return Data'!$B$7:$R$2292,12,0)</f>
        <v>2.8828</v>
      </c>
      <c r="I33" s="61">
        <f t="shared" si="2"/>
        <v>29</v>
      </c>
      <c r="J33" s="60">
        <f>VLOOKUP($A33,'Return Data'!$B$7:$R$2292,13,0)</f>
        <v>2.1655000000000002</v>
      </c>
      <c r="K33" s="61">
        <f t="shared" si="3"/>
        <v>28</v>
      </c>
      <c r="L33" s="60">
        <f>VLOOKUP($A33,'Return Data'!$B$7:$R$2292,17,0)</f>
        <v>6.9286000000000003</v>
      </c>
      <c r="M33" s="61">
        <f t="shared" si="4"/>
        <v>20</v>
      </c>
      <c r="N33" s="60">
        <f>VLOOKUP($A33,'Return Data'!$B$7:$R$2292,14,0)</f>
        <v>12.0616</v>
      </c>
      <c r="O33" s="61">
        <f t="shared" si="5"/>
        <v>23</v>
      </c>
      <c r="P33" s="60">
        <f>VLOOKUP($A33,'Return Data'!$B$7:$R$2292,15,0)</f>
        <v>10.6408</v>
      </c>
      <c r="Q33" s="61">
        <f t="shared" si="8"/>
        <v>13</v>
      </c>
      <c r="R33" s="60">
        <f>VLOOKUP($A33,'Return Data'!$B$7:$R$2292,16,0)</f>
        <v>14.096399999999999</v>
      </c>
      <c r="S33" s="62">
        <f t="shared" si="6"/>
        <v>6</v>
      </c>
    </row>
    <row r="34" spans="1:19" x14ac:dyDescent="0.3">
      <c r="A34" s="58" t="s">
        <v>519</v>
      </c>
      <c r="B34" s="59">
        <f>VLOOKUP($A34,'Return Data'!$B$7:$R$2292,3,0)</f>
        <v>44988</v>
      </c>
      <c r="C34" s="60">
        <f>VLOOKUP($A34,'Return Data'!$B$7:$R$2292,4,0)</f>
        <v>25.073499999999999</v>
      </c>
      <c r="D34" s="60">
        <f>VLOOKUP($A34,'Return Data'!$B$7:$R$2292,10,0)</f>
        <v>-4.6222000000000003</v>
      </c>
      <c r="E34" s="61">
        <f t="shared" si="0"/>
        <v>25</v>
      </c>
      <c r="F34" s="60">
        <f>VLOOKUP($A34,'Return Data'!$B$7:$R$2292,11,0)</f>
        <v>-1.0981000000000001</v>
      </c>
      <c r="G34" s="61">
        <f t="shared" si="1"/>
        <v>25</v>
      </c>
      <c r="H34" s="60">
        <f>VLOOKUP($A34,'Return Data'!$B$7:$R$2292,12,0)</f>
        <v>5.0321999999999996</v>
      </c>
      <c r="I34" s="61">
        <f t="shared" si="2"/>
        <v>26</v>
      </c>
      <c r="J34" s="60">
        <f>VLOOKUP($A34,'Return Data'!$B$7:$R$2292,13,0)</f>
        <v>6.5904999999999996</v>
      </c>
      <c r="K34" s="61">
        <f t="shared" si="3"/>
        <v>19</v>
      </c>
      <c r="L34" s="60">
        <f>VLOOKUP($A34,'Return Data'!$B$7:$R$2292,17,0)</f>
        <v>6.4212999999999996</v>
      </c>
      <c r="M34" s="61">
        <f t="shared" si="4"/>
        <v>24</v>
      </c>
      <c r="N34" s="60">
        <f>VLOOKUP($A34,'Return Data'!$B$7:$R$2292,14,0)</f>
        <v>11.688800000000001</v>
      </c>
      <c r="O34" s="61">
        <f t="shared" si="5"/>
        <v>27</v>
      </c>
      <c r="P34" s="60">
        <f>VLOOKUP($A34,'Return Data'!$B$7:$R$2292,15,0)</f>
        <v>9.0018999999999991</v>
      </c>
      <c r="Q34" s="61">
        <f t="shared" si="8"/>
        <v>18</v>
      </c>
      <c r="R34" s="60">
        <f>VLOOKUP($A34,'Return Data'!$B$7:$R$2292,16,0)</f>
        <v>10.462300000000001</v>
      </c>
      <c r="S34" s="62">
        <f t="shared" si="6"/>
        <v>25</v>
      </c>
    </row>
    <row r="35" spans="1:19" x14ac:dyDescent="0.3">
      <c r="A35" s="58" t="s">
        <v>1822</v>
      </c>
      <c r="B35" s="59">
        <f>VLOOKUP($A35,'Return Data'!$B$7:$R$2292,3,0)</f>
        <v>44988</v>
      </c>
      <c r="C35" s="60">
        <f>VLOOKUP($A35,'Return Data'!$B$7:$R$2292,4,0)</f>
        <v>124.6769</v>
      </c>
      <c r="D35" s="60">
        <f>VLOOKUP($A35,'Return Data'!$B$7:$R$2292,10,0)</f>
        <v>-5.1543000000000001</v>
      </c>
      <c r="E35" s="61">
        <f t="shared" si="0"/>
        <v>27</v>
      </c>
      <c r="F35" s="60">
        <f>VLOOKUP($A35,'Return Data'!$B$7:$R$2292,11,0)</f>
        <v>-0.78480000000000005</v>
      </c>
      <c r="G35" s="61">
        <f t="shared" si="1"/>
        <v>24</v>
      </c>
      <c r="H35" s="60">
        <f>VLOOKUP($A35,'Return Data'!$B$7:$R$2292,12,0)</f>
        <v>6.6066000000000003</v>
      </c>
      <c r="I35" s="61">
        <f t="shared" si="2"/>
        <v>23</v>
      </c>
      <c r="J35" s="60">
        <f>VLOOKUP($A35,'Return Data'!$B$7:$R$2292,13,0)</f>
        <v>6.5106999999999999</v>
      </c>
      <c r="K35" s="61">
        <f t="shared" si="3"/>
        <v>20</v>
      </c>
      <c r="L35" s="60">
        <f>VLOOKUP($A35,'Return Data'!$B$7:$R$2292,17,0)</f>
        <v>8.8901000000000003</v>
      </c>
      <c r="M35" s="61">
        <f t="shared" si="4"/>
        <v>14</v>
      </c>
      <c r="N35" s="60">
        <f>VLOOKUP($A35,'Return Data'!$B$7:$R$2292,14,0)</f>
        <v>15.332599999999999</v>
      </c>
      <c r="O35" s="61">
        <f t="shared" si="5"/>
        <v>12</v>
      </c>
      <c r="P35" s="60">
        <f>VLOOKUP($A35,'Return Data'!$B$7:$R$2292,15,0)</f>
        <v>9.6161999999999992</v>
      </c>
      <c r="Q35" s="61">
        <f t="shared" si="8"/>
        <v>17</v>
      </c>
      <c r="R35" s="60">
        <f>VLOOKUP($A35,'Return Data'!$B$7:$R$2292,16,0)</f>
        <v>13.484500000000001</v>
      </c>
      <c r="S35" s="62">
        <f t="shared" si="6"/>
        <v>9</v>
      </c>
    </row>
    <row r="36" spans="1:19" x14ac:dyDescent="0.3">
      <c r="A36" s="58" t="s">
        <v>523</v>
      </c>
      <c r="B36" s="59">
        <f>VLOOKUP($A36,'Return Data'!$B$7:$R$2292,3,0)</f>
        <v>44988</v>
      </c>
      <c r="C36" s="60">
        <f>VLOOKUP($A36,'Return Data'!$B$7:$R$2292,4,0)</f>
        <v>348.80590000000001</v>
      </c>
      <c r="D36" s="60">
        <f>VLOOKUP($A36,'Return Data'!$B$7:$R$2292,10,0)</f>
        <v>-3.7728999999999999</v>
      </c>
      <c r="E36" s="61">
        <f t="shared" si="0"/>
        <v>15</v>
      </c>
      <c r="F36" s="60">
        <f>VLOOKUP($A36,'Return Data'!$B$7:$R$2292,11,0)</f>
        <v>2.0758999999999999</v>
      </c>
      <c r="G36" s="61">
        <f t="shared" si="1"/>
        <v>9</v>
      </c>
      <c r="H36" s="60">
        <f>VLOOKUP($A36,'Return Data'!$B$7:$R$2292,12,0)</f>
        <v>9.6852999999999998</v>
      </c>
      <c r="I36" s="61">
        <f t="shared" si="2"/>
        <v>5</v>
      </c>
      <c r="J36" s="60">
        <f>VLOOKUP($A36,'Return Data'!$B$7:$R$2292,13,0)</f>
        <v>11.7507</v>
      </c>
      <c r="K36" s="61">
        <f t="shared" si="3"/>
        <v>3</v>
      </c>
      <c r="L36" s="60">
        <f>VLOOKUP($A36,'Return Data'!$B$7:$R$2292,17,0)</f>
        <v>10.013999999999999</v>
      </c>
      <c r="M36" s="61">
        <f t="shared" si="4"/>
        <v>11</v>
      </c>
      <c r="N36" s="60">
        <f>VLOOKUP($A36,'Return Data'!$B$7:$R$2292,14,0)</f>
        <v>15.9909</v>
      </c>
      <c r="O36" s="61">
        <f t="shared" si="5"/>
        <v>10</v>
      </c>
      <c r="P36" s="60">
        <f>VLOOKUP($A36,'Return Data'!$B$7:$R$2292,15,0)</f>
        <v>10.352499999999999</v>
      </c>
      <c r="Q36" s="61">
        <f t="shared" si="8"/>
        <v>14</v>
      </c>
      <c r="R36" s="60">
        <f>VLOOKUP($A36,'Return Data'!$B$7:$R$2292,16,0)</f>
        <v>13.1562</v>
      </c>
      <c r="S36" s="62">
        <f t="shared" si="6"/>
        <v>10</v>
      </c>
    </row>
    <row r="37" spans="1:19" x14ac:dyDescent="0.3">
      <c r="A37" s="58" t="s">
        <v>525</v>
      </c>
      <c r="B37" s="59">
        <f>VLOOKUP($A37,'Return Data'!$B$7:$R$2292,3,0)</f>
        <v>44988</v>
      </c>
      <c r="C37" s="60">
        <f>VLOOKUP($A37,'Return Data'!$B$7:$R$2292,4,0)</f>
        <v>275.45170000000002</v>
      </c>
      <c r="D37" s="60">
        <f>VLOOKUP($A37,'Return Data'!$B$7:$R$2292,10,0)</f>
        <v>-2.9184000000000001</v>
      </c>
      <c r="E37" s="61">
        <f t="shared" si="0"/>
        <v>9</v>
      </c>
      <c r="F37" s="60">
        <f>VLOOKUP($A37,'Return Data'!$B$7:$R$2292,11,0)</f>
        <v>1.6236999999999999</v>
      </c>
      <c r="G37" s="61">
        <f t="shared" si="1"/>
        <v>10</v>
      </c>
      <c r="H37" s="60">
        <f>VLOOKUP($A37,'Return Data'!$B$7:$R$2292,12,0)</f>
        <v>8.9948999999999995</v>
      </c>
      <c r="I37" s="61">
        <f t="shared" si="2"/>
        <v>8</v>
      </c>
      <c r="J37" s="60">
        <f>VLOOKUP($A37,'Return Data'!$B$7:$R$2292,13,0)</f>
        <v>9.9952000000000005</v>
      </c>
      <c r="K37" s="61">
        <f t="shared" si="3"/>
        <v>8</v>
      </c>
      <c r="L37" s="60">
        <f>VLOOKUP($A37,'Return Data'!$B$7:$R$2292,17,0)</f>
        <v>11.384</v>
      </c>
      <c r="M37" s="61">
        <f t="shared" si="4"/>
        <v>6</v>
      </c>
      <c r="N37" s="60">
        <f>VLOOKUP($A37,'Return Data'!$B$7:$R$2292,14,0)</f>
        <v>18.373200000000001</v>
      </c>
      <c r="O37" s="61">
        <f t="shared" si="5"/>
        <v>6</v>
      </c>
      <c r="P37" s="60">
        <f>VLOOKUP($A37,'Return Data'!$B$7:$R$2292,15,0)</f>
        <v>9.6586999999999996</v>
      </c>
      <c r="Q37" s="61">
        <f t="shared" si="8"/>
        <v>16</v>
      </c>
      <c r="R37" s="60">
        <f>VLOOKUP($A37,'Return Data'!$B$7:$R$2292,16,0)</f>
        <v>11.8505</v>
      </c>
      <c r="S37" s="62">
        <f t="shared" si="6"/>
        <v>20</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-3.7651833333333347</v>
      </c>
      <c r="E39" s="69"/>
      <c r="F39" s="70">
        <f>AVERAGE(F8:F37)</f>
        <v>0.80809666666666702</v>
      </c>
      <c r="G39" s="69"/>
      <c r="H39" s="70">
        <f>AVERAGE(H8:H37)</f>
        <v>7.6174033333333337</v>
      </c>
      <c r="I39" s="69"/>
      <c r="J39" s="70">
        <f>AVERAGE(J8:J37)</f>
        <v>7.4698833333333328</v>
      </c>
      <c r="K39" s="69"/>
      <c r="L39" s="70">
        <f>AVERAGE(L8:L37)</f>
        <v>9.3888200000000026</v>
      </c>
      <c r="M39" s="69"/>
      <c r="N39" s="70">
        <f>AVERAGE(N8:N37)</f>
        <v>15.421973333333337</v>
      </c>
      <c r="O39" s="69"/>
      <c r="P39" s="70">
        <f>AVERAGE(P8:P37)</f>
        <v>10.603579166666666</v>
      </c>
      <c r="Q39" s="69"/>
      <c r="R39" s="70">
        <f>AVERAGE(R8:R37)</f>
        <v>12.571140000000003</v>
      </c>
      <c r="S39" s="71"/>
    </row>
    <row r="40" spans="1:19" x14ac:dyDescent="0.3">
      <c r="A40" s="68" t="s">
        <v>28</v>
      </c>
      <c r="B40" s="69"/>
      <c r="C40" s="69"/>
      <c r="D40" s="70">
        <f>MIN(D8:D37)</f>
        <v>-7.8071000000000002</v>
      </c>
      <c r="E40" s="69"/>
      <c r="F40" s="70">
        <f>MIN(F8:F37)</f>
        <v>-3.9409000000000001</v>
      </c>
      <c r="G40" s="69"/>
      <c r="H40" s="70">
        <f>MIN(H8:H37)</f>
        <v>2.4967000000000001</v>
      </c>
      <c r="I40" s="69"/>
      <c r="J40" s="70">
        <f>MIN(J8:J37)</f>
        <v>-1.3199000000000001</v>
      </c>
      <c r="K40" s="69"/>
      <c r="L40" s="70">
        <f>MIN(L8:L37)</f>
        <v>5.2149000000000001</v>
      </c>
      <c r="M40" s="69"/>
      <c r="N40" s="70">
        <f>MIN(N8:N37)</f>
        <v>8.9189000000000007</v>
      </c>
      <c r="O40" s="69"/>
      <c r="P40" s="70">
        <f>MIN(P8:P37)</f>
        <v>5.7275999999999998</v>
      </c>
      <c r="Q40" s="69"/>
      <c r="R40" s="70">
        <f>MIN(R8:R37)</f>
        <v>8.6828000000000003</v>
      </c>
      <c r="S40" s="71"/>
    </row>
    <row r="41" spans="1:19" ht="15" thickBot="1" x14ac:dyDescent="0.35">
      <c r="A41" s="72" t="s">
        <v>29</v>
      </c>
      <c r="B41" s="73"/>
      <c r="C41" s="73"/>
      <c r="D41" s="74">
        <f>MAX(D8:D37)</f>
        <v>-1.5259</v>
      </c>
      <c r="E41" s="73"/>
      <c r="F41" s="74">
        <f>MAX(F8:F37)</f>
        <v>5.8380999999999998</v>
      </c>
      <c r="G41" s="73"/>
      <c r="H41" s="74">
        <f>MAX(H8:H37)</f>
        <v>14.7212</v>
      </c>
      <c r="I41" s="73"/>
      <c r="J41" s="74">
        <f>MAX(J8:J37)</f>
        <v>15.019500000000001</v>
      </c>
      <c r="K41" s="73"/>
      <c r="L41" s="74">
        <f>MAX(L8:L37)</f>
        <v>20.921600000000002</v>
      </c>
      <c r="M41" s="73"/>
      <c r="N41" s="74">
        <f>MAX(N8:N37)</f>
        <v>30.233799999999999</v>
      </c>
      <c r="O41" s="73"/>
      <c r="P41" s="74">
        <f>MAX(P8:P37)</f>
        <v>18.825900000000001</v>
      </c>
      <c r="Q41" s="73"/>
      <c r="R41" s="74">
        <f>MAX(R8:R37)</f>
        <v>18.3431</v>
      </c>
      <c r="S41" s="75"/>
    </row>
    <row r="42" spans="1:19" x14ac:dyDescent="0.3">
      <c r="A42" s="99" t="s">
        <v>428</v>
      </c>
    </row>
    <row r="43" spans="1:19" x14ac:dyDescent="0.3">
      <c r="A43" s="14" t="s">
        <v>340</v>
      </c>
    </row>
  </sheetData>
  <sheetProtection algorithmName="SHA-512" hashValue="eotc5JUsjAVphV0CUFx7vSMjDJSJjRR5mW48IouazUswZcTK9cmJlaud4o1hJWaBbKvezyG5XEFrVk5HMMdmcQ==" saltValue="lRT5TVg7Vam6RV1wYT18e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44988</v>
      </c>
      <c r="C8" s="60">
        <f>VLOOKUP($A8,'Return Data'!$B$7:$R$2292,4,0)</f>
        <v>1030.76</v>
      </c>
      <c r="D8" s="60">
        <f>VLOOKUP($A8,'Return Data'!$B$7:$R$2292,10,0)</f>
        <v>-4.5309999999999997</v>
      </c>
      <c r="E8" s="61">
        <f t="shared" ref="E8:E37" si="0">RANK(D8,D$8:D$37,0)</f>
        <v>20</v>
      </c>
      <c r="F8" s="60">
        <f>VLOOKUP($A8,'Return Data'!$B$7:$R$2292,11,0)</f>
        <v>-2.5045999999999999</v>
      </c>
      <c r="G8" s="61">
        <f t="shared" ref="G8:G37" si="1">RANK(F8,F$8:F$37,0)</f>
        <v>28</v>
      </c>
      <c r="H8" s="60">
        <f>VLOOKUP($A8,'Return Data'!$B$7:$R$2292,12,0)</f>
        <v>2.4571999999999998</v>
      </c>
      <c r="I8" s="61">
        <f t="shared" ref="I8:I37" si="2">RANK(H8,H$8:H$37,0)</f>
        <v>28</v>
      </c>
      <c r="J8" s="60">
        <f>VLOOKUP($A8,'Return Data'!$B$7:$R$2292,13,0)</f>
        <v>-2.1027999999999998</v>
      </c>
      <c r="K8" s="61">
        <f t="shared" ref="K8:K37" si="3">RANK(J8,J$8:J$37,0)</f>
        <v>30</v>
      </c>
      <c r="L8" s="60">
        <f>VLOOKUP($A8,'Return Data'!$B$7:$R$2292,17,0)</f>
        <v>5.1925999999999997</v>
      </c>
      <c r="M8" s="61">
        <f t="shared" ref="M8:M37" si="4">RANK(L8,L$8:L$37,0)</f>
        <v>23</v>
      </c>
      <c r="N8" s="60">
        <f>VLOOKUP($A8,'Return Data'!$B$7:$R$2292,14,0)</f>
        <v>12.6145</v>
      </c>
      <c r="O8" s="61">
        <f t="shared" ref="O8:O37" si="5">RANK(N8,N$8:N$37,0)</f>
        <v>17</v>
      </c>
      <c r="P8" s="60">
        <f>VLOOKUP($A8,'Return Data'!$B$7:$R$2292,15,0)</f>
        <v>6.7060000000000004</v>
      </c>
      <c r="Q8" s="61">
        <f>RANK(P8,P$8:P$37,0)</f>
        <v>22</v>
      </c>
      <c r="R8" s="60">
        <f>VLOOKUP($A8,'Return Data'!$B$7:$R$2292,16,0)</f>
        <v>17.9511</v>
      </c>
      <c r="S8" s="62">
        <f t="shared" ref="S8:S37" si="6">RANK(R8,R$8:R$37,0)</f>
        <v>1</v>
      </c>
    </row>
    <row r="9" spans="1:20" x14ac:dyDescent="0.3">
      <c r="A9" s="58" t="s">
        <v>475</v>
      </c>
      <c r="B9" s="59">
        <f>VLOOKUP($A9,'Return Data'!$B$7:$R$2292,3,0)</f>
        <v>44988</v>
      </c>
      <c r="C9" s="60">
        <f>VLOOKUP($A9,'Return Data'!$B$7:$R$2292,4,0)</f>
        <v>14.61</v>
      </c>
      <c r="D9" s="60">
        <f>VLOOKUP($A9,'Return Data'!$B$7:$R$2292,10,0)</f>
        <v>-5.6201999999999996</v>
      </c>
      <c r="E9" s="61">
        <f t="shared" si="0"/>
        <v>28</v>
      </c>
      <c r="F9" s="60">
        <f>VLOOKUP($A9,'Return Data'!$B$7:$R$2292,11,0)</f>
        <v>-4.5098000000000003</v>
      </c>
      <c r="G9" s="61">
        <f t="shared" si="1"/>
        <v>30</v>
      </c>
      <c r="H9" s="60">
        <f>VLOOKUP($A9,'Return Data'!$B$7:$R$2292,12,0)</f>
        <v>1.5287999999999999</v>
      </c>
      <c r="I9" s="61">
        <f t="shared" si="2"/>
        <v>30</v>
      </c>
      <c r="J9" s="60">
        <f>VLOOKUP($A9,'Return Data'!$B$7:$R$2292,13,0)</f>
        <v>-1.3504</v>
      </c>
      <c r="K9" s="61">
        <f t="shared" si="3"/>
        <v>29</v>
      </c>
      <c r="L9" s="60">
        <f>VLOOKUP($A9,'Return Data'!$B$7:$R$2292,17,0)</f>
        <v>4.2618999999999998</v>
      </c>
      <c r="M9" s="61">
        <f t="shared" si="4"/>
        <v>28</v>
      </c>
      <c r="N9" s="60">
        <f>VLOOKUP($A9,'Return Data'!$B$7:$R$2292,14,0)</f>
        <v>9.9556000000000004</v>
      </c>
      <c r="O9" s="61">
        <f t="shared" si="5"/>
        <v>28</v>
      </c>
      <c r="P9" s="60"/>
      <c r="Q9" s="61"/>
      <c r="R9" s="60">
        <f>VLOOKUP($A9,'Return Data'!$B$7:$R$2292,16,0)</f>
        <v>8.6554000000000002</v>
      </c>
      <c r="S9" s="62">
        <f t="shared" si="6"/>
        <v>26</v>
      </c>
    </row>
    <row r="10" spans="1:20" x14ac:dyDescent="0.3">
      <c r="A10" s="58" t="s">
        <v>1935</v>
      </c>
      <c r="B10" s="59">
        <f>VLOOKUP($A10,'Return Data'!$B$7:$R$2292,3,0)</f>
        <v>44988</v>
      </c>
      <c r="C10" s="60">
        <f>VLOOKUP($A10,'Return Data'!$B$7:$R$2292,4,0)</f>
        <v>22.75</v>
      </c>
      <c r="D10" s="60">
        <f>VLOOKUP($A10,'Return Data'!$B$7:$R$2292,10,0)</f>
        <v>-3.1503000000000001</v>
      </c>
      <c r="E10" s="61">
        <f t="shared" si="0"/>
        <v>9</v>
      </c>
      <c r="F10" s="60">
        <f>VLOOKUP($A10,'Return Data'!$B$7:$R$2292,11,0)</f>
        <v>0.4415</v>
      </c>
      <c r="G10" s="61">
        <f t="shared" si="1"/>
        <v>13</v>
      </c>
      <c r="H10" s="60">
        <f>VLOOKUP($A10,'Return Data'!$B$7:$R$2292,12,0)</f>
        <v>8.2818000000000005</v>
      </c>
      <c r="I10" s="61">
        <f t="shared" si="2"/>
        <v>8</v>
      </c>
      <c r="J10" s="60">
        <f>VLOOKUP($A10,'Return Data'!$B$7:$R$2292,13,0)</f>
        <v>3.7391999999999999</v>
      </c>
      <c r="K10" s="61">
        <f t="shared" si="3"/>
        <v>24</v>
      </c>
      <c r="L10" s="60">
        <f>VLOOKUP($A10,'Return Data'!$B$7:$R$2292,17,0)</f>
        <v>15.2423</v>
      </c>
      <c r="M10" s="61">
        <f t="shared" si="4"/>
        <v>3</v>
      </c>
      <c r="N10" s="60">
        <f>VLOOKUP($A10,'Return Data'!$B$7:$R$2292,14,0)</f>
        <v>21.036999999999999</v>
      </c>
      <c r="O10" s="61">
        <f t="shared" si="5"/>
        <v>4</v>
      </c>
      <c r="P10" s="60">
        <f>VLOOKUP($A10,'Return Data'!$B$7:$R$2292,15,0)</f>
        <v>9.6530000000000005</v>
      </c>
      <c r="Q10" s="61">
        <f t="shared" ref="Q10:Q20" si="7">RANK(P10,P$8:P$37,0)</f>
        <v>11</v>
      </c>
      <c r="R10" s="60">
        <f>VLOOKUP($A10,'Return Data'!$B$7:$R$2292,16,0)</f>
        <v>13.2163</v>
      </c>
      <c r="S10" s="62">
        <f t="shared" si="6"/>
        <v>9</v>
      </c>
    </row>
    <row r="11" spans="1:20" x14ac:dyDescent="0.3">
      <c r="A11" s="58" t="s">
        <v>1879</v>
      </c>
      <c r="B11" s="59">
        <f>VLOOKUP($A11,'Return Data'!$B$7:$R$2292,3,0)</f>
        <v>44988</v>
      </c>
      <c r="C11" s="60">
        <f>VLOOKUP($A11,'Return Data'!$B$7:$R$2292,4,0)</f>
        <v>18.639099999999999</v>
      </c>
      <c r="D11" s="60">
        <f>VLOOKUP($A11,'Return Data'!$B$7:$R$2292,10,0)</f>
        <v>-4.6105</v>
      </c>
      <c r="E11" s="61">
        <f t="shared" si="0"/>
        <v>22</v>
      </c>
      <c r="F11" s="60">
        <f>VLOOKUP($A11,'Return Data'!$B$7:$R$2292,11,0)</f>
        <v>0.28079999999999999</v>
      </c>
      <c r="G11" s="61">
        <f t="shared" si="1"/>
        <v>14</v>
      </c>
      <c r="H11" s="60">
        <f>VLOOKUP($A11,'Return Data'!$B$7:$R$2292,12,0)</f>
        <v>6.0776000000000003</v>
      </c>
      <c r="I11" s="61">
        <f t="shared" si="2"/>
        <v>18</v>
      </c>
      <c r="J11" s="60">
        <f>VLOOKUP($A11,'Return Data'!$B$7:$R$2292,13,0)</f>
        <v>6.0720999999999998</v>
      </c>
      <c r="K11" s="61">
        <f t="shared" si="3"/>
        <v>15</v>
      </c>
      <c r="L11" s="60">
        <f>VLOOKUP($A11,'Return Data'!$B$7:$R$2292,17,0)</f>
        <v>6.5603999999999996</v>
      </c>
      <c r="M11" s="61">
        <f t="shared" si="4"/>
        <v>18</v>
      </c>
      <c r="N11" s="60">
        <f>VLOOKUP($A11,'Return Data'!$B$7:$R$2292,14,0)</f>
        <v>12.882199999999999</v>
      </c>
      <c r="O11" s="61">
        <f t="shared" si="5"/>
        <v>16</v>
      </c>
      <c r="P11" s="60">
        <f>VLOOKUP($A11,'Return Data'!$B$7:$R$2292,15,0)</f>
        <v>11.450699999999999</v>
      </c>
      <c r="Q11" s="61">
        <f t="shared" si="7"/>
        <v>3</v>
      </c>
      <c r="R11" s="60">
        <f>VLOOKUP($A11,'Return Data'!$B$7:$R$2292,16,0)</f>
        <v>11.1173</v>
      </c>
      <c r="S11" s="62">
        <f t="shared" si="6"/>
        <v>17</v>
      </c>
    </row>
    <row r="12" spans="1:20" x14ac:dyDescent="0.3">
      <c r="A12" s="58" t="s">
        <v>479</v>
      </c>
      <c r="B12" s="59">
        <f>VLOOKUP($A12,'Return Data'!$B$7:$R$2292,3,0)</f>
        <v>44988</v>
      </c>
      <c r="C12" s="60">
        <f>VLOOKUP($A12,'Return Data'!$B$7:$R$2292,4,0)</f>
        <v>246.44</v>
      </c>
      <c r="D12" s="60">
        <f>VLOOKUP($A12,'Return Data'!$B$7:$R$2292,10,0)</f>
        <v>-3.9557000000000002</v>
      </c>
      <c r="E12" s="61">
        <f t="shared" si="0"/>
        <v>13</v>
      </c>
      <c r="F12" s="60">
        <f>VLOOKUP($A12,'Return Data'!$B$7:$R$2292,11,0)</f>
        <v>-0.20649999999999999</v>
      </c>
      <c r="G12" s="61">
        <f t="shared" si="1"/>
        <v>17</v>
      </c>
      <c r="H12" s="60">
        <f>VLOOKUP($A12,'Return Data'!$B$7:$R$2292,12,0)</f>
        <v>6.7209000000000003</v>
      </c>
      <c r="I12" s="61">
        <f t="shared" si="2"/>
        <v>16</v>
      </c>
      <c r="J12" s="60">
        <f>VLOOKUP($A12,'Return Data'!$B$7:$R$2292,13,0)</f>
        <v>4.8547000000000002</v>
      </c>
      <c r="K12" s="61">
        <f t="shared" si="3"/>
        <v>22</v>
      </c>
      <c r="L12" s="60">
        <f>VLOOKUP($A12,'Return Data'!$B$7:$R$2292,17,0)</f>
        <v>6.9504000000000001</v>
      </c>
      <c r="M12" s="61">
        <f t="shared" si="4"/>
        <v>15</v>
      </c>
      <c r="N12" s="60">
        <f>VLOOKUP($A12,'Return Data'!$B$7:$R$2292,14,0)</f>
        <v>13.0497</v>
      </c>
      <c r="O12" s="61">
        <f t="shared" si="5"/>
        <v>15</v>
      </c>
      <c r="P12" s="60">
        <f>VLOOKUP($A12,'Return Data'!$B$7:$R$2292,15,0)</f>
        <v>10.937099999999999</v>
      </c>
      <c r="Q12" s="61">
        <f t="shared" si="7"/>
        <v>5</v>
      </c>
      <c r="R12" s="60">
        <f>VLOOKUP($A12,'Return Data'!$B$7:$R$2292,16,0)</f>
        <v>11.2331</v>
      </c>
      <c r="S12" s="62">
        <f t="shared" si="6"/>
        <v>15</v>
      </c>
    </row>
    <row r="13" spans="1:20" x14ac:dyDescent="0.3">
      <c r="A13" s="58" t="s">
        <v>481</v>
      </c>
      <c r="B13" s="59">
        <f>VLOOKUP($A13,'Return Data'!$B$7:$R$2292,3,0)</f>
        <v>44988</v>
      </c>
      <c r="C13" s="60">
        <f>VLOOKUP($A13,'Return Data'!$B$7:$R$2292,4,0)</f>
        <v>230.43</v>
      </c>
      <c r="D13" s="60">
        <f>VLOOKUP($A13,'Return Data'!$B$7:$R$2292,10,0)</f>
        <v>-2.8660000000000001</v>
      </c>
      <c r="E13" s="61">
        <f t="shared" si="0"/>
        <v>6</v>
      </c>
      <c r="F13" s="60">
        <f>VLOOKUP($A13,'Return Data'!$B$7:$R$2292,11,0)</f>
        <v>-0.35849999999999999</v>
      </c>
      <c r="G13" s="61">
        <f t="shared" si="1"/>
        <v>18</v>
      </c>
      <c r="H13" s="60">
        <f>VLOOKUP($A13,'Return Data'!$B$7:$R$2292,12,0)</f>
        <v>7.4310999999999998</v>
      </c>
      <c r="I13" s="61">
        <f t="shared" si="2"/>
        <v>10</v>
      </c>
      <c r="J13" s="60">
        <f>VLOOKUP($A13,'Return Data'!$B$7:$R$2292,13,0)</f>
        <v>4.82</v>
      </c>
      <c r="K13" s="61">
        <f t="shared" si="3"/>
        <v>23</v>
      </c>
      <c r="L13" s="60">
        <f>VLOOKUP($A13,'Return Data'!$B$7:$R$2292,17,0)</f>
        <v>5.6848000000000001</v>
      </c>
      <c r="M13" s="61">
        <f t="shared" si="4"/>
        <v>21</v>
      </c>
      <c r="N13" s="60">
        <f>VLOOKUP($A13,'Return Data'!$B$7:$R$2292,14,0)</f>
        <v>11.351900000000001</v>
      </c>
      <c r="O13" s="61">
        <f t="shared" si="5"/>
        <v>19</v>
      </c>
      <c r="P13" s="60">
        <f>VLOOKUP($A13,'Return Data'!$B$7:$R$2292,15,0)</f>
        <v>9.6959</v>
      </c>
      <c r="Q13" s="61">
        <f t="shared" si="7"/>
        <v>10</v>
      </c>
      <c r="R13" s="60">
        <f>VLOOKUP($A13,'Return Data'!$B$7:$R$2292,16,0)</f>
        <v>14.100899999999999</v>
      </c>
      <c r="S13" s="62">
        <f t="shared" si="6"/>
        <v>7</v>
      </c>
    </row>
    <row r="14" spans="1:20" x14ac:dyDescent="0.3">
      <c r="A14" s="58" t="s">
        <v>483</v>
      </c>
      <c r="B14" s="59">
        <f>VLOOKUP($A14,'Return Data'!$B$7:$R$2292,3,0)</f>
        <v>44988</v>
      </c>
      <c r="C14" s="60">
        <f>VLOOKUP($A14,'Return Data'!$B$7:$R$2292,4,0)</f>
        <v>40.53</v>
      </c>
      <c r="D14" s="60">
        <f>VLOOKUP($A14,'Return Data'!$B$7:$R$2292,10,0)</f>
        <v>-2.5253000000000001</v>
      </c>
      <c r="E14" s="61">
        <f t="shared" si="0"/>
        <v>5</v>
      </c>
      <c r="F14" s="60">
        <f>VLOOKUP($A14,'Return Data'!$B$7:$R$2292,11,0)</f>
        <v>3.0773000000000001</v>
      </c>
      <c r="G14" s="61">
        <f t="shared" si="1"/>
        <v>3</v>
      </c>
      <c r="H14" s="60">
        <f>VLOOKUP($A14,'Return Data'!$B$7:$R$2292,12,0)</f>
        <v>9.157</v>
      </c>
      <c r="I14" s="61">
        <f t="shared" si="2"/>
        <v>4</v>
      </c>
      <c r="J14" s="60">
        <f>VLOOKUP($A14,'Return Data'!$B$7:$R$2292,13,0)</f>
        <v>9.4222000000000001</v>
      </c>
      <c r="K14" s="61">
        <f t="shared" si="3"/>
        <v>6</v>
      </c>
      <c r="L14" s="60">
        <f>VLOOKUP($A14,'Return Data'!$B$7:$R$2292,17,0)</f>
        <v>10.907400000000001</v>
      </c>
      <c r="M14" s="61">
        <f t="shared" si="4"/>
        <v>4</v>
      </c>
      <c r="N14" s="60">
        <f>VLOOKUP($A14,'Return Data'!$B$7:$R$2292,14,0)</f>
        <v>15.4481</v>
      </c>
      <c r="O14" s="61">
        <f t="shared" si="5"/>
        <v>9</v>
      </c>
      <c r="P14" s="60">
        <f>VLOOKUP($A14,'Return Data'!$B$7:$R$2292,15,0)</f>
        <v>10.891500000000001</v>
      </c>
      <c r="Q14" s="61">
        <f t="shared" si="7"/>
        <v>6</v>
      </c>
      <c r="R14" s="60">
        <f>VLOOKUP($A14,'Return Data'!$B$7:$R$2292,16,0)</f>
        <v>10.8658</v>
      </c>
      <c r="S14" s="62">
        <f t="shared" si="6"/>
        <v>20</v>
      </c>
    </row>
    <row r="15" spans="1:20" x14ac:dyDescent="0.3">
      <c r="A15" s="58" t="s">
        <v>484</v>
      </c>
      <c r="B15" s="59">
        <f>VLOOKUP($A15,'Return Data'!$B$7:$R$2292,3,0)</f>
        <v>44988</v>
      </c>
      <c r="C15" s="60">
        <f>VLOOKUP($A15,'Return Data'!$B$7:$R$2292,4,0)</f>
        <v>179.54259999999999</v>
      </c>
      <c r="D15" s="60">
        <f>VLOOKUP($A15,'Return Data'!$B$7:$R$2292,10,0)</f>
        <v>-4.7058999999999997</v>
      </c>
      <c r="E15" s="61">
        <f t="shared" si="0"/>
        <v>23</v>
      </c>
      <c r="F15" s="60">
        <f>VLOOKUP($A15,'Return Data'!$B$7:$R$2292,11,0)</f>
        <v>0.98799999999999999</v>
      </c>
      <c r="G15" s="61">
        <f t="shared" si="1"/>
        <v>11</v>
      </c>
      <c r="H15" s="60">
        <f>VLOOKUP($A15,'Return Data'!$B$7:$R$2292,12,0)</f>
        <v>7.3834999999999997</v>
      </c>
      <c r="I15" s="61">
        <f t="shared" si="2"/>
        <v>12</v>
      </c>
      <c r="J15" s="60">
        <f>VLOOKUP($A15,'Return Data'!$B$7:$R$2292,13,0)</f>
        <v>7.7331000000000003</v>
      </c>
      <c r="K15" s="61">
        <f t="shared" si="3"/>
        <v>11</v>
      </c>
      <c r="L15" s="60">
        <f>VLOOKUP($A15,'Return Data'!$B$7:$R$2292,17,0)</f>
        <v>6.9313000000000002</v>
      </c>
      <c r="M15" s="61">
        <f t="shared" si="4"/>
        <v>16</v>
      </c>
      <c r="N15" s="60">
        <f>VLOOKUP($A15,'Return Data'!$B$7:$R$2292,14,0)</f>
        <v>14.1655</v>
      </c>
      <c r="O15" s="61">
        <f t="shared" si="5"/>
        <v>11</v>
      </c>
      <c r="P15" s="60">
        <f>VLOOKUP($A15,'Return Data'!$B$7:$R$2292,15,0)</f>
        <v>9.5195000000000007</v>
      </c>
      <c r="Q15" s="61">
        <f t="shared" si="7"/>
        <v>12</v>
      </c>
      <c r="R15" s="60">
        <f>VLOOKUP($A15,'Return Data'!$B$7:$R$2292,16,0)</f>
        <v>13.2288</v>
      </c>
      <c r="S15" s="62">
        <f t="shared" si="6"/>
        <v>8</v>
      </c>
    </row>
    <row r="16" spans="1:20" x14ac:dyDescent="0.3">
      <c r="A16" s="58" t="s">
        <v>486</v>
      </c>
      <c r="B16" s="59">
        <f>VLOOKUP($A16,'Return Data'!$B$7:$R$2292,3,0)</f>
        <v>44988</v>
      </c>
      <c r="C16" s="60">
        <f>VLOOKUP($A16,'Return Data'!$B$7:$R$2292,4,0)</f>
        <v>84.99</v>
      </c>
      <c r="D16" s="60">
        <f>VLOOKUP($A16,'Return Data'!$B$7:$R$2292,10,0)</f>
        <v>-2.2823000000000002</v>
      </c>
      <c r="E16" s="61">
        <f t="shared" si="0"/>
        <v>3</v>
      </c>
      <c r="F16" s="60">
        <f>VLOOKUP($A16,'Return Data'!$B$7:$R$2292,11,0)</f>
        <v>2.9832000000000001</v>
      </c>
      <c r="G16" s="61">
        <f t="shared" si="1"/>
        <v>4</v>
      </c>
      <c r="H16" s="60">
        <f>VLOOKUP($A16,'Return Data'!$B$7:$R$2292,12,0)</f>
        <v>10.3752</v>
      </c>
      <c r="I16" s="61">
        <f t="shared" si="2"/>
        <v>2</v>
      </c>
      <c r="J16" s="60">
        <f>VLOOKUP($A16,'Return Data'!$B$7:$R$2292,13,0)</f>
        <v>10.6036</v>
      </c>
      <c r="K16" s="61">
        <f t="shared" si="3"/>
        <v>4</v>
      </c>
      <c r="L16" s="60">
        <f>VLOOKUP($A16,'Return Data'!$B$7:$R$2292,17,0)</f>
        <v>10.3506</v>
      </c>
      <c r="M16" s="61">
        <f t="shared" si="4"/>
        <v>6</v>
      </c>
      <c r="N16" s="60">
        <f>VLOOKUP($A16,'Return Data'!$B$7:$R$2292,14,0)</f>
        <v>17.0716</v>
      </c>
      <c r="O16" s="61">
        <f t="shared" si="5"/>
        <v>6</v>
      </c>
      <c r="P16" s="60">
        <f>VLOOKUP($A16,'Return Data'!$B$7:$R$2292,15,0)</f>
        <v>9.1483000000000008</v>
      </c>
      <c r="Q16" s="61">
        <f t="shared" si="7"/>
        <v>13</v>
      </c>
      <c r="R16" s="60">
        <f>VLOOKUP($A16,'Return Data'!$B$7:$R$2292,16,0)</f>
        <v>12.685600000000001</v>
      </c>
      <c r="S16" s="62">
        <f t="shared" si="6"/>
        <v>10</v>
      </c>
    </row>
    <row r="17" spans="1:19" x14ac:dyDescent="0.3">
      <c r="A17" s="102" t="s">
        <v>1986</v>
      </c>
      <c r="B17" s="59">
        <f>VLOOKUP($A17,'Return Data'!$B$7:$R$2292,3,0)</f>
        <v>44988</v>
      </c>
      <c r="C17" s="60">
        <f>VLOOKUP($A17,'Return Data'!$B$7:$R$2292,4,0)</f>
        <v>36.103099999999998</v>
      </c>
      <c r="D17" s="60">
        <f>VLOOKUP($A17,'Return Data'!$B$7:$R$2292,10,0)</f>
        <v>-3.5238999999999998</v>
      </c>
      <c r="E17" s="61">
        <f t="shared" si="0"/>
        <v>10</v>
      </c>
      <c r="F17" s="60">
        <f>VLOOKUP($A17,'Return Data'!$B$7:$R$2292,11,0)</f>
        <v>-0.90010000000000001</v>
      </c>
      <c r="G17" s="61">
        <f t="shared" si="1"/>
        <v>21</v>
      </c>
      <c r="H17" s="60">
        <f>VLOOKUP($A17,'Return Data'!$B$7:$R$2292,12,0)</f>
        <v>5.1710000000000003</v>
      </c>
      <c r="I17" s="61">
        <f t="shared" si="2"/>
        <v>24</v>
      </c>
      <c r="J17" s="60">
        <f>VLOOKUP($A17,'Return Data'!$B$7:$R$2292,13,0)</f>
        <v>1.8366</v>
      </c>
      <c r="K17" s="61">
        <f t="shared" si="3"/>
        <v>26</v>
      </c>
      <c r="L17" s="60">
        <f>VLOOKUP($A17,'Return Data'!$B$7:$R$2292,17,0)</f>
        <v>4.5263999999999998</v>
      </c>
      <c r="M17" s="61">
        <f t="shared" si="4"/>
        <v>27</v>
      </c>
      <c r="N17" s="60">
        <f>VLOOKUP($A17,'Return Data'!$B$7:$R$2292,14,0)</f>
        <v>10.862</v>
      </c>
      <c r="O17" s="61">
        <f t="shared" si="5"/>
        <v>23</v>
      </c>
      <c r="P17" s="60">
        <f>VLOOKUP($A17,'Return Data'!$B$7:$R$2292,15,0)</f>
        <v>6.7752999999999997</v>
      </c>
      <c r="Q17" s="61">
        <f t="shared" si="7"/>
        <v>21</v>
      </c>
      <c r="R17" s="60">
        <f>VLOOKUP($A17,'Return Data'!$B$7:$R$2292,16,0)</f>
        <v>11.2186</v>
      </c>
      <c r="S17" s="62">
        <f t="shared" si="6"/>
        <v>16</v>
      </c>
    </row>
    <row r="18" spans="1:19" x14ac:dyDescent="0.3">
      <c r="A18" s="58" t="s">
        <v>490</v>
      </c>
      <c r="B18" s="59">
        <f>VLOOKUP($A18,'Return Data'!$B$7:$R$2292,3,0)</f>
        <v>44988</v>
      </c>
      <c r="C18" s="60">
        <f>VLOOKUP($A18,'Return Data'!$B$7:$R$2292,4,0)</f>
        <v>241.24</v>
      </c>
      <c r="D18" s="60">
        <f>VLOOKUP($A18,'Return Data'!$B$7:$R$2292,10,0)</f>
        <v>-2.0901999999999998</v>
      </c>
      <c r="E18" s="61">
        <f t="shared" si="0"/>
        <v>2</v>
      </c>
      <c r="F18" s="60">
        <f>VLOOKUP($A18,'Return Data'!$B$7:$R$2292,11,0)</f>
        <v>4.0141</v>
      </c>
      <c r="G18" s="61">
        <f t="shared" si="1"/>
        <v>2</v>
      </c>
      <c r="H18" s="60">
        <f>VLOOKUP($A18,'Return Data'!$B$7:$R$2292,12,0)</f>
        <v>9.2375000000000007</v>
      </c>
      <c r="I18" s="61">
        <f t="shared" si="2"/>
        <v>3</v>
      </c>
      <c r="J18" s="60">
        <f>VLOOKUP($A18,'Return Data'!$B$7:$R$2292,13,0)</f>
        <v>10.180400000000001</v>
      </c>
      <c r="K18" s="61">
        <f t="shared" si="3"/>
        <v>5</v>
      </c>
      <c r="L18" s="60">
        <f>VLOOKUP($A18,'Return Data'!$B$7:$R$2292,17,0)</f>
        <v>16.7317</v>
      </c>
      <c r="M18" s="61">
        <f t="shared" si="4"/>
        <v>2</v>
      </c>
      <c r="N18" s="60">
        <f>VLOOKUP($A18,'Return Data'!$B$7:$R$2292,14,0)</f>
        <v>22.243600000000001</v>
      </c>
      <c r="O18" s="61">
        <f t="shared" si="5"/>
        <v>2</v>
      </c>
      <c r="P18" s="60">
        <f>VLOOKUP($A18,'Return Data'!$B$7:$R$2292,15,0)</f>
        <v>13.5343</v>
      </c>
      <c r="Q18" s="61">
        <f t="shared" si="7"/>
        <v>2</v>
      </c>
      <c r="R18" s="60">
        <f>VLOOKUP($A18,'Return Data'!$B$7:$R$2292,16,0)</f>
        <v>14.608700000000001</v>
      </c>
      <c r="S18" s="62">
        <f t="shared" si="6"/>
        <v>6</v>
      </c>
    </row>
    <row r="19" spans="1:19" x14ac:dyDescent="0.3">
      <c r="A19" s="58" t="s">
        <v>492</v>
      </c>
      <c r="B19" s="59">
        <f>VLOOKUP($A19,'Return Data'!$B$7:$R$2292,3,0)</f>
        <v>44988</v>
      </c>
      <c r="C19" s="60">
        <f>VLOOKUP($A19,'Return Data'!$B$7:$R$2292,4,0)</f>
        <v>15.635300000000001</v>
      </c>
      <c r="D19" s="60">
        <f>VLOOKUP($A19,'Return Data'!$B$7:$R$2292,10,0)</f>
        <v>-4.7464000000000004</v>
      </c>
      <c r="E19" s="61">
        <f t="shared" si="0"/>
        <v>24</v>
      </c>
      <c r="F19" s="60">
        <f>VLOOKUP($A19,'Return Data'!$B$7:$R$2292,11,0)</f>
        <v>-0.79630000000000001</v>
      </c>
      <c r="G19" s="61">
        <f t="shared" si="1"/>
        <v>19</v>
      </c>
      <c r="H19" s="60">
        <f>VLOOKUP($A19,'Return Data'!$B$7:$R$2292,12,0)</f>
        <v>4.8905000000000003</v>
      </c>
      <c r="I19" s="61">
        <f t="shared" si="2"/>
        <v>25</v>
      </c>
      <c r="J19" s="60">
        <f>VLOOKUP($A19,'Return Data'!$B$7:$R$2292,13,0)</f>
        <v>1.7724</v>
      </c>
      <c r="K19" s="61">
        <f t="shared" si="3"/>
        <v>27</v>
      </c>
      <c r="L19" s="60">
        <f>VLOOKUP($A19,'Return Data'!$B$7:$R$2292,17,0)</f>
        <v>5.3395000000000001</v>
      </c>
      <c r="M19" s="61">
        <f t="shared" si="4"/>
        <v>22</v>
      </c>
      <c r="N19" s="60">
        <f>VLOOKUP($A19,'Return Data'!$B$7:$R$2292,14,0)</f>
        <v>11.176600000000001</v>
      </c>
      <c r="O19" s="61">
        <f t="shared" si="5"/>
        <v>21</v>
      </c>
      <c r="P19" s="60">
        <f>VLOOKUP($A19,'Return Data'!$B$7:$R$2292,15,0)</f>
        <v>5.6849999999999996</v>
      </c>
      <c r="Q19" s="61">
        <f t="shared" si="7"/>
        <v>23</v>
      </c>
      <c r="R19" s="60">
        <f>VLOOKUP($A19,'Return Data'!$B$7:$R$2292,16,0)</f>
        <v>7.2816000000000001</v>
      </c>
      <c r="S19" s="62">
        <f t="shared" si="6"/>
        <v>30</v>
      </c>
    </row>
    <row r="20" spans="1:19" x14ac:dyDescent="0.3">
      <c r="A20" s="58" t="s">
        <v>495</v>
      </c>
      <c r="B20" s="59">
        <f>VLOOKUP($A20,'Return Data'!$B$7:$R$2292,3,0)</f>
        <v>44988</v>
      </c>
      <c r="C20" s="60">
        <f>VLOOKUP($A20,'Return Data'!$B$7:$R$2292,4,0)</f>
        <v>16.946999999999999</v>
      </c>
      <c r="D20" s="60">
        <f>VLOOKUP($A20,'Return Data'!$B$7:$R$2292,10,0)</f>
        <v>-4.1242000000000001</v>
      </c>
      <c r="E20" s="61">
        <f t="shared" si="0"/>
        <v>16</v>
      </c>
      <c r="F20" s="60">
        <f>VLOOKUP($A20,'Return Data'!$B$7:$R$2292,11,0)</f>
        <v>-0.92949999999999999</v>
      </c>
      <c r="G20" s="61">
        <f t="shared" si="1"/>
        <v>22</v>
      </c>
      <c r="H20" s="60">
        <f>VLOOKUP($A20,'Return Data'!$B$7:$R$2292,12,0)</f>
        <v>5.5888</v>
      </c>
      <c r="I20" s="61">
        <f t="shared" si="2"/>
        <v>23</v>
      </c>
      <c r="J20" s="60">
        <f>VLOOKUP($A20,'Return Data'!$B$7:$R$2292,13,0)</f>
        <v>5.1955</v>
      </c>
      <c r="K20" s="61">
        <f t="shared" si="3"/>
        <v>18</v>
      </c>
      <c r="L20" s="60">
        <f>VLOOKUP($A20,'Return Data'!$B$7:$R$2292,17,0)</f>
        <v>7.8491</v>
      </c>
      <c r="M20" s="61">
        <f t="shared" si="4"/>
        <v>12</v>
      </c>
      <c r="N20" s="60">
        <f>VLOOKUP($A20,'Return Data'!$B$7:$R$2292,14,0)</f>
        <v>14.095599999999999</v>
      </c>
      <c r="O20" s="61">
        <f t="shared" si="5"/>
        <v>12</v>
      </c>
      <c r="P20" s="60">
        <f>VLOOKUP($A20,'Return Data'!$B$7:$R$2292,15,0)</f>
        <v>8.1950000000000003</v>
      </c>
      <c r="Q20" s="61">
        <f t="shared" si="7"/>
        <v>17</v>
      </c>
      <c r="R20" s="60">
        <f>VLOOKUP($A20,'Return Data'!$B$7:$R$2292,16,0)</f>
        <v>8.9176000000000002</v>
      </c>
      <c r="S20" s="62">
        <f t="shared" si="6"/>
        <v>25</v>
      </c>
    </row>
    <row r="21" spans="1:19" x14ac:dyDescent="0.3">
      <c r="A21" s="58" t="s">
        <v>497</v>
      </c>
      <c r="B21" s="59">
        <f>VLOOKUP($A21,'Return Data'!$B$7:$R$2292,3,0)</f>
        <v>44988</v>
      </c>
      <c r="C21" s="60">
        <f>VLOOKUP($A21,'Return Data'!$B$7:$R$2292,4,0)</f>
        <v>14.9137</v>
      </c>
      <c r="D21" s="60">
        <f>VLOOKUP($A21,'Return Data'!$B$7:$R$2292,10,0)</f>
        <v>-4.2267999999999999</v>
      </c>
      <c r="E21" s="61">
        <f t="shared" si="0"/>
        <v>17</v>
      </c>
      <c r="F21" s="60">
        <f>VLOOKUP($A21,'Return Data'!$B$7:$R$2292,11,0)</f>
        <v>1.6626000000000001</v>
      </c>
      <c r="G21" s="61">
        <f t="shared" si="1"/>
        <v>7</v>
      </c>
      <c r="H21" s="60">
        <f>VLOOKUP($A21,'Return Data'!$B$7:$R$2292,12,0)</f>
        <v>6.9573</v>
      </c>
      <c r="I21" s="61">
        <f t="shared" si="2"/>
        <v>14</v>
      </c>
      <c r="J21" s="60">
        <f>VLOOKUP($A21,'Return Data'!$B$7:$R$2292,13,0)</f>
        <v>7.1818</v>
      </c>
      <c r="K21" s="61">
        <f t="shared" si="3"/>
        <v>12</v>
      </c>
      <c r="L21" s="60">
        <f>VLOOKUP($A21,'Return Data'!$B$7:$R$2292,17,0)</f>
        <v>6.2493999999999996</v>
      </c>
      <c r="M21" s="61">
        <f t="shared" si="4"/>
        <v>19</v>
      </c>
      <c r="N21" s="60">
        <f>VLOOKUP($A21,'Return Data'!$B$7:$R$2292,14,0)</f>
        <v>11.7995</v>
      </c>
      <c r="O21" s="61">
        <f t="shared" si="5"/>
        <v>18</v>
      </c>
      <c r="P21" s="60"/>
      <c r="Q21" s="61"/>
      <c r="R21" s="60">
        <f>VLOOKUP($A21,'Return Data'!$B$7:$R$2292,16,0)</f>
        <v>9.9298000000000002</v>
      </c>
      <c r="S21" s="62">
        <f t="shared" si="6"/>
        <v>22</v>
      </c>
    </row>
    <row r="22" spans="1:19" x14ac:dyDescent="0.3">
      <c r="A22" s="58" t="s">
        <v>499</v>
      </c>
      <c r="B22" s="59">
        <f>VLOOKUP($A22,'Return Data'!$B$7:$R$2292,3,0)</f>
        <v>44988</v>
      </c>
      <c r="C22" s="60">
        <f>VLOOKUP($A22,'Return Data'!$B$7:$R$2292,4,0)</f>
        <v>14.257400000000001</v>
      </c>
      <c r="D22" s="60">
        <f>VLOOKUP($A22,'Return Data'!$B$7:$R$2292,10,0)</f>
        <v>-4.6097999999999999</v>
      </c>
      <c r="E22" s="61">
        <f t="shared" si="0"/>
        <v>21</v>
      </c>
      <c r="F22" s="60">
        <f>VLOOKUP($A22,'Return Data'!$B$7:$R$2292,11,0)</f>
        <v>-0.86080000000000001</v>
      </c>
      <c r="G22" s="61">
        <f t="shared" si="1"/>
        <v>20</v>
      </c>
      <c r="H22" s="60">
        <f>VLOOKUP($A22,'Return Data'!$B$7:$R$2292,12,0)</f>
        <v>5.6768999999999998</v>
      </c>
      <c r="I22" s="61">
        <f t="shared" si="2"/>
        <v>21</v>
      </c>
      <c r="J22" s="60">
        <f>VLOOKUP($A22,'Return Data'!$B$7:$R$2292,13,0)</f>
        <v>5.0068000000000001</v>
      </c>
      <c r="K22" s="61">
        <f t="shared" si="3"/>
        <v>20</v>
      </c>
      <c r="L22" s="60">
        <f>VLOOKUP($A22,'Return Data'!$B$7:$R$2292,17,0)</f>
        <v>4.9382999999999999</v>
      </c>
      <c r="M22" s="61">
        <f t="shared" si="4"/>
        <v>25</v>
      </c>
      <c r="N22" s="60">
        <f>VLOOKUP($A22,'Return Data'!$B$7:$R$2292,14,0)</f>
        <v>9.1692999999999998</v>
      </c>
      <c r="O22" s="61">
        <f t="shared" si="5"/>
        <v>29</v>
      </c>
      <c r="P22" s="60"/>
      <c r="Q22" s="61"/>
      <c r="R22" s="60">
        <f>VLOOKUP($A22,'Return Data'!$B$7:$R$2292,16,0)</f>
        <v>7.8792</v>
      </c>
      <c r="S22" s="62">
        <f t="shared" si="6"/>
        <v>29</v>
      </c>
    </row>
    <row r="23" spans="1:19" x14ac:dyDescent="0.3">
      <c r="A23" s="58" t="s">
        <v>500</v>
      </c>
      <c r="B23" s="59">
        <f>VLOOKUP($A23,'Return Data'!$B$7:$R$2292,3,0)</f>
        <v>44988</v>
      </c>
      <c r="C23" s="60">
        <f>VLOOKUP($A23,'Return Data'!$B$7:$R$2292,4,0)</f>
        <v>216.603228303159</v>
      </c>
      <c r="D23" s="60">
        <f>VLOOKUP($A23,'Return Data'!$B$7:$R$2292,10,0)</f>
        <v>-1.8252999999999999</v>
      </c>
      <c r="E23" s="61">
        <f t="shared" si="0"/>
        <v>1</v>
      </c>
      <c r="F23" s="60">
        <f>VLOOKUP($A23,'Return Data'!$B$7:$R$2292,11,0)</f>
        <v>5.1977000000000002</v>
      </c>
      <c r="G23" s="61">
        <f t="shared" si="1"/>
        <v>1</v>
      </c>
      <c r="H23" s="60">
        <f>VLOOKUP($A23,'Return Data'!$B$7:$R$2292,12,0)</f>
        <v>13.747199999999999</v>
      </c>
      <c r="I23" s="61">
        <f t="shared" si="2"/>
        <v>1</v>
      </c>
      <c r="J23" s="60">
        <f>VLOOKUP($A23,'Return Data'!$B$7:$R$2292,13,0)</f>
        <v>13.8261</v>
      </c>
      <c r="K23" s="61">
        <f t="shared" si="3"/>
        <v>1</v>
      </c>
      <c r="L23" s="60">
        <f>VLOOKUP($A23,'Return Data'!$B$7:$R$2292,17,0)</f>
        <v>10.1761</v>
      </c>
      <c r="M23" s="61">
        <f t="shared" si="4"/>
        <v>7</v>
      </c>
      <c r="N23" s="60">
        <f>VLOOKUP($A23,'Return Data'!$B$7:$R$2292,14,0)</f>
        <v>21.4</v>
      </c>
      <c r="O23" s="61">
        <f t="shared" si="5"/>
        <v>3</v>
      </c>
      <c r="P23" s="60">
        <f>VLOOKUP($A23,'Return Data'!$B$7:$R$2292,15,0)</f>
        <v>10.171200000000001</v>
      </c>
      <c r="Q23" s="61">
        <f t="shared" ref="Q23:Q37" si="8">RANK(P23,P$8:P$37,0)</f>
        <v>8</v>
      </c>
      <c r="R23" s="60">
        <f>VLOOKUP($A23,'Return Data'!$B$7:$R$2292,16,0)</f>
        <v>11.636200000000001</v>
      </c>
      <c r="S23" s="62">
        <f t="shared" si="6"/>
        <v>13</v>
      </c>
    </row>
    <row r="24" spans="1:19" x14ac:dyDescent="0.3">
      <c r="A24" s="108" t="s">
        <v>1637</v>
      </c>
      <c r="B24" s="59">
        <f>VLOOKUP($A24,'Return Data'!$B$7:$R$2292,3,0)</f>
        <v>44988</v>
      </c>
      <c r="C24" s="60">
        <f>VLOOKUP($A24,'Return Data'!$B$7:$R$2292,4,0)</f>
        <v>41.33</v>
      </c>
      <c r="D24" s="60">
        <f>VLOOKUP($A24,'Return Data'!$B$7:$R$2292,10,0)</f>
        <v>-2.9903</v>
      </c>
      <c r="E24" s="61">
        <f t="shared" si="0"/>
        <v>7</v>
      </c>
      <c r="F24" s="60">
        <f>VLOOKUP($A24,'Return Data'!$B$7:$R$2292,11,0)</f>
        <v>0.49109999999999998</v>
      </c>
      <c r="G24" s="61">
        <f t="shared" si="1"/>
        <v>12</v>
      </c>
      <c r="H24" s="60">
        <f>VLOOKUP($A24,'Return Data'!$B$7:$R$2292,12,0)</f>
        <v>7.3868999999999998</v>
      </c>
      <c r="I24" s="61">
        <f t="shared" si="2"/>
        <v>11</v>
      </c>
      <c r="J24" s="60">
        <f>VLOOKUP($A24,'Return Data'!$B$7:$R$2292,13,0)</f>
        <v>8.3895</v>
      </c>
      <c r="K24" s="61">
        <f t="shared" si="3"/>
        <v>9</v>
      </c>
      <c r="L24" s="60">
        <f>VLOOKUP($A24,'Return Data'!$B$7:$R$2292,17,0)</f>
        <v>9.6937999999999995</v>
      </c>
      <c r="M24" s="61">
        <f t="shared" si="4"/>
        <v>9</v>
      </c>
      <c r="N24" s="60">
        <f>VLOOKUP($A24,'Return Data'!$B$7:$R$2292,14,0)</f>
        <v>16.7925</v>
      </c>
      <c r="O24" s="61">
        <f t="shared" si="5"/>
        <v>7</v>
      </c>
      <c r="P24" s="60">
        <f>VLOOKUP($A24,'Return Data'!$B$7:$R$2292,15,0)</f>
        <v>11.2699</v>
      </c>
      <c r="Q24" s="61">
        <f t="shared" si="8"/>
        <v>4</v>
      </c>
      <c r="R24" s="60">
        <f>VLOOKUP($A24,'Return Data'!$B$7:$R$2292,16,0)</f>
        <v>10.725099999999999</v>
      </c>
      <c r="S24" s="62">
        <f t="shared" si="6"/>
        <v>21</v>
      </c>
    </row>
    <row r="25" spans="1:19" x14ac:dyDescent="0.3">
      <c r="A25" s="58" t="s">
        <v>502</v>
      </c>
      <c r="B25" s="59">
        <f>VLOOKUP($A25,'Return Data'!$B$7:$R$2292,3,0)</f>
        <v>44988</v>
      </c>
      <c r="C25" s="60">
        <f>VLOOKUP($A25,'Return Data'!$B$7:$R$2292,4,0)</f>
        <v>134.7148</v>
      </c>
      <c r="D25" s="60">
        <f>VLOOKUP($A25,'Return Data'!$B$7:$R$2292,10,0)</f>
        <v>-4.0046999999999997</v>
      </c>
      <c r="E25" s="61">
        <f t="shared" si="0"/>
        <v>15</v>
      </c>
      <c r="F25" s="60">
        <f>VLOOKUP($A25,'Return Data'!$B$7:$R$2292,11,0)</f>
        <v>-1.0059</v>
      </c>
      <c r="G25" s="61">
        <f t="shared" si="1"/>
        <v>23</v>
      </c>
      <c r="H25" s="60">
        <f>VLOOKUP($A25,'Return Data'!$B$7:$R$2292,12,0)</f>
        <v>3.9630000000000001</v>
      </c>
      <c r="I25" s="61">
        <f t="shared" si="2"/>
        <v>26</v>
      </c>
      <c r="J25" s="60">
        <f>VLOOKUP($A25,'Return Data'!$B$7:$R$2292,13,0)</f>
        <v>2.8708999999999998</v>
      </c>
      <c r="K25" s="61">
        <f t="shared" si="3"/>
        <v>25</v>
      </c>
      <c r="L25" s="60">
        <f>VLOOKUP($A25,'Return Data'!$B$7:$R$2292,17,0)</f>
        <v>4.0019</v>
      </c>
      <c r="M25" s="61">
        <f t="shared" si="4"/>
        <v>30</v>
      </c>
      <c r="N25" s="60">
        <f>VLOOKUP($A25,'Return Data'!$B$7:$R$2292,14,0)</f>
        <v>7.6597</v>
      </c>
      <c r="O25" s="61">
        <f t="shared" si="5"/>
        <v>30</v>
      </c>
      <c r="P25" s="60">
        <f>VLOOKUP($A25,'Return Data'!$B$7:$R$2292,15,0)</f>
        <v>6.8280000000000003</v>
      </c>
      <c r="Q25" s="61">
        <f t="shared" si="8"/>
        <v>20</v>
      </c>
      <c r="R25" s="60">
        <f>VLOOKUP($A25,'Return Data'!$B$7:$R$2292,16,0)</f>
        <v>8.4144000000000005</v>
      </c>
      <c r="S25" s="62">
        <f t="shared" si="6"/>
        <v>27</v>
      </c>
    </row>
    <row r="26" spans="1:19" x14ac:dyDescent="0.3">
      <c r="A26" s="58" t="s">
        <v>2049</v>
      </c>
      <c r="B26" s="59">
        <f>VLOOKUP($A26,'Return Data'!$B$7:$R$2292,3,0)</f>
        <v>44988</v>
      </c>
      <c r="C26" s="60">
        <f>VLOOKUP($A26,'Return Data'!$B$7:$R$2292,4,0)</f>
        <v>17.180599999999998</v>
      </c>
      <c r="D26" s="60">
        <f>VLOOKUP($A26,'Return Data'!$B$7:$R$2292,10,0)</f>
        <v>-4.4119999999999999</v>
      </c>
      <c r="E26" s="61">
        <f t="shared" si="0"/>
        <v>19</v>
      </c>
      <c r="F26" s="60">
        <f>VLOOKUP($A26,'Return Data'!$B$7:$R$2292,11,0)</f>
        <v>0.106</v>
      </c>
      <c r="G26" s="61">
        <f t="shared" si="1"/>
        <v>15</v>
      </c>
      <c r="H26" s="60">
        <f>VLOOKUP($A26,'Return Data'!$B$7:$R$2292,12,0)</f>
        <v>7.3506</v>
      </c>
      <c r="I26" s="61">
        <f t="shared" si="2"/>
        <v>13</v>
      </c>
      <c r="J26" s="60">
        <f>VLOOKUP($A26,'Return Data'!$B$7:$R$2292,13,0)</f>
        <v>5.9295</v>
      </c>
      <c r="K26" s="61">
        <f t="shared" si="3"/>
        <v>16</v>
      </c>
      <c r="L26" s="60">
        <f>VLOOKUP($A26,'Return Data'!$B$7:$R$2292,17,0)</f>
        <v>9.8861000000000008</v>
      </c>
      <c r="M26" s="61">
        <f t="shared" si="4"/>
        <v>8</v>
      </c>
      <c r="N26" s="60">
        <f>VLOOKUP($A26,'Return Data'!$B$7:$R$2292,14,0)</f>
        <v>15.941700000000001</v>
      </c>
      <c r="O26" s="61">
        <f t="shared" si="5"/>
        <v>8</v>
      </c>
      <c r="P26" s="60"/>
      <c r="Q26" s="61"/>
      <c r="R26" s="60">
        <f>VLOOKUP($A26,'Return Data'!$B$7:$R$2292,16,0)</f>
        <v>16.103200000000001</v>
      </c>
      <c r="S26" s="62">
        <f t="shared" si="6"/>
        <v>3</v>
      </c>
    </row>
    <row r="27" spans="1:19" x14ac:dyDescent="0.3">
      <c r="A27" s="58" t="s">
        <v>506</v>
      </c>
      <c r="B27" s="59">
        <f>VLOOKUP($A27,'Return Data'!$B$7:$R$2292,3,0)</f>
        <v>44988</v>
      </c>
      <c r="C27" s="60">
        <f>VLOOKUP($A27,'Return Data'!$B$7:$R$2292,4,0)</f>
        <v>22.079000000000001</v>
      </c>
      <c r="D27" s="60">
        <f>VLOOKUP($A27,'Return Data'!$B$7:$R$2292,10,0)</f>
        <v>-4.3371000000000004</v>
      </c>
      <c r="E27" s="61">
        <f t="shared" si="0"/>
        <v>18</v>
      </c>
      <c r="F27" s="60">
        <f>VLOOKUP($A27,'Return Data'!$B$7:$R$2292,11,0)</f>
        <v>0</v>
      </c>
      <c r="G27" s="61">
        <f t="shared" si="1"/>
        <v>16</v>
      </c>
      <c r="H27" s="60">
        <f>VLOOKUP($A27,'Return Data'!$B$7:$R$2292,12,0)</f>
        <v>5.7271000000000001</v>
      </c>
      <c r="I27" s="61">
        <f t="shared" si="2"/>
        <v>20</v>
      </c>
      <c r="J27" s="60">
        <f>VLOOKUP($A27,'Return Data'!$B$7:$R$2292,13,0)</f>
        <v>5.2683999999999997</v>
      </c>
      <c r="K27" s="61">
        <f t="shared" si="3"/>
        <v>17</v>
      </c>
      <c r="L27" s="60">
        <f>VLOOKUP($A27,'Return Data'!$B$7:$R$2292,17,0)</f>
        <v>6.7282000000000002</v>
      </c>
      <c r="M27" s="61">
        <f t="shared" si="4"/>
        <v>17</v>
      </c>
      <c r="N27" s="60">
        <f>VLOOKUP($A27,'Return Data'!$B$7:$R$2292,14,0)</f>
        <v>13.694900000000001</v>
      </c>
      <c r="O27" s="61">
        <f t="shared" si="5"/>
        <v>14</v>
      </c>
      <c r="P27" s="60">
        <f>VLOOKUP($A27,'Return Data'!$B$7:$R$2292,15,0)</f>
        <v>10.3163</v>
      </c>
      <c r="Q27" s="61">
        <f t="shared" si="8"/>
        <v>7</v>
      </c>
      <c r="R27" s="60">
        <f>VLOOKUP($A27,'Return Data'!$B$7:$R$2292,16,0)</f>
        <v>10.984</v>
      </c>
      <c r="S27" s="62">
        <f t="shared" si="6"/>
        <v>19</v>
      </c>
    </row>
    <row r="28" spans="1:19" x14ac:dyDescent="0.3">
      <c r="A28" s="58" t="s">
        <v>508</v>
      </c>
      <c r="B28" s="59">
        <f>VLOOKUP($A28,'Return Data'!$B$7:$R$2292,3,0)</f>
        <v>44988</v>
      </c>
      <c r="C28" s="60">
        <f>VLOOKUP($A28,'Return Data'!$B$7:$R$2292,4,0)</f>
        <v>15.213100000000001</v>
      </c>
      <c r="D28" s="60">
        <f>VLOOKUP($A28,'Return Data'!$B$7:$R$2292,10,0)</f>
        <v>-4.9953000000000003</v>
      </c>
      <c r="E28" s="61">
        <f t="shared" si="0"/>
        <v>26</v>
      </c>
      <c r="F28" s="60">
        <f>VLOOKUP($A28,'Return Data'!$B$7:$R$2292,11,0)</f>
        <v>-1.8833</v>
      </c>
      <c r="G28" s="61">
        <f t="shared" si="1"/>
        <v>26</v>
      </c>
      <c r="H28" s="60">
        <f>VLOOKUP($A28,'Return Data'!$B$7:$R$2292,12,0)</f>
        <v>5.7367999999999997</v>
      </c>
      <c r="I28" s="61">
        <f t="shared" si="2"/>
        <v>19</v>
      </c>
      <c r="J28" s="60">
        <f>VLOOKUP($A28,'Return Data'!$B$7:$R$2292,13,0)</f>
        <v>7.7644000000000002</v>
      </c>
      <c r="K28" s="61">
        <f t="shared" si="3"/>
        <v>10</v>
      </c>
      <c r="L28" s="60">
        <f>VLOOKUP($A28,'Return Data'!$B$7:$R$2292,17,0)</f>
        <v>4.0949999999999998</v>
      </c>
      <c r="M28" s="61">
        <f t="shared" si="4"/>
        <v>29</v>
      </c>
      <c r="N28" s="60">
        <f>VLOOKUP($A28,'Return Data'!$B$7:$R$2292,14,0)</f>
        <v>10.191000000000001</v>
      </c>
      <c r="O28" s="61">
        <f t="shared" si="5"/>
        <v>26</v>
      </c>
      <c r="P28" s="60"/>
      <c r="Q28" s="61"/>
      <c r="R28" s="60">
        <f>VLOOKUP($A28,'Return Data'!$B$7:$R$2292,16,0)</f>
        <v>9.8445</v>
      </c>
      <c r="S28" s="62">
        <f t="shared" si="6"/>
        <v>23</v>
      </c>
    </row>
    <row r="29" spans="1:19" x14ac:dyDescent="0.3">
      <c r="A29" s="58" t="s">
        <v>1788</v>
      </c>
      <c r="B29" s="59">
        <f>VLOOKUP($A29,'Return Data'!$B$7:$R$2292,3,0)</f>
        <v>44988</v>
      </c>
      <c r="C29" s="60">
        <f>VLOOKUP($A29,'Return Data'!$B$7:$R$2292,4,0)</f>
        <v>14.457599999999999</v>
      </c>
      <c r="D29" s="60">
        <f>VLOOKUP($A29,'Return Data'!$B$7:$R$2292,10,0)</f>
        <v>-3.7033</v>
      </c>
      <c r="E29" s="61">
        <f t="shared" si="0"/>
        <v>11</v>
      </c>
      <c r="F29" s="60">
        <f>VLOOKUP($A29,'Return Data'!$B$7:$R$2292,11,0)</f>
        <v>1.3998999999999999</v>
      </c>
      <c r="G29" s="61">
        <f t="shared" si="1"/>
        <v>9</v>
      </c>
      <c r="H29" s="60">
        <f>VLOOKUP($A29,'Return Data'!$B$7:$R$2292,12,0)</f>
        <v>6.1715999999999998</v>
      </c>
      <c r="I29" s="61">
        <f t="shared" si="2"/>
        <v>17</v>
      </c>
      <c r="J29" s="60">
        <f>VLOOKUP($A29,'Return Data'!$B$7:$R$2292,13,0)</f>
        <v>6.3536000000000001</v>
      </c>
      <c r="K29" s="61">
        <f t="shared" si="3"/>
        <v>14</v>
      </c>
      <c r="L29" s="60">
        <f>VLOOKUP($A29,'Return Data'!$B$7:$R$2292,17,0)</f>
        <v>7.5754000000000001</v>
      </c>
      <c r="M29" s="61">
        <f t="shared" si="4"/>
        <v>13</v>
      </c>
      <c r="N29" s="60">
        <f>VLOOKUP($A29,'Return Data'!$B$7:$R$2292,14,0)</f>
        <v>10.2401</v>
      </c>
      <c r="O29" s="61">
        <f t="shared" si="5"/>
        <v>25</v>
      </c>
      <c r="P29" s="60"/>
      <c r="Q29" s="61"/>
      <c r="R29" s="60">
        <f>VLOOKUP($A29,'Return Data'!$B$7:$R$2292,16,0)</f>
        <v>7.9074999999999998</v>
      </c>
      <c r="S29" s="62">
        <f t="shared" si="6"/>
        <v>28</v>
      </c>
    </row>
    <row r="30" spans="1:19" x14ac:dyDescent="0.3">
      <c r="A30" s="58" t="s">
        <v>509</v>
      </c>
      <c r="B30" s="59">
        <f>VLOOKUP($A30,'Return Data'!$B$7:$R$2292,3,0)</f>
        <v>44988</v>
      </c>
      <c r="C30" s="60">
        <f>VLOOKUP($A30,'Return Data'!$B$7:$R$2292,4,0)</f>
        <v>69.22</v>
      </c>
      <c r="D30" s="60">
        <f>VLOOKUP($A30,'Return Data'!$B$7:$R$2292,10,0)</f>
        <v>-3.9087999999999998</v>
      </c>
      <c r="E30" s="61">
        <f t="shared" si="0"/>
        <v>12</v>
      </c>
      <c r="F30" s="60">
        <f>VLOOKUP($A30,'Return Data'!$B$7:$R$2292,11,0)</f>
        <v>2.1524000000000001</v>
      </c>
      <c r="G30" s="61">
        <f t="shared" si="1"/>
        <v>6</v>
      </c>
      <c r="H30" s="60">
        <f>VLOOKUP($A30,'Return Data'!$B$7:$R$2292,12,0)</f>
        <v>8.3782999999999994</v>
      </c>
      <c r="I30" s="61">
        <f t="shared" si="2"/>
        <v>7</v>
      </c>
      <c r="J30" s="60">
        <f>VLOOKUP($A30,'Return Data'!$B$7:$R$2292,13,0)</f>
        <v>9.3336000000000006</v>
      </c>
      <c r="K30" s="61">
        <f t="shared" si="3"/>
        <v>7</v>
      </c>
      <c r="L30" s="60">
        <f>VLOOKUP($A30,'Return Data'!$B$7:$R$2292,17,0)</f>
        <v>9.4289000000000005</v>
      </c>
      <c r="M30" s="61">
        <f t="shared" si="4"/>
        <v>10</v>
      </c>
      <c r="N30" s="60">
        <f>VLOOKUP($A30,'Return Data'!$B$7:$R$2292,14,0)</f>
        <v>10.832100000000001</v>
      </c>
      <c r="O30" s="61">
        <f t="shared" si="5"/>
        <v>24</v>
      </c>
      <c r="P30" s="60">
        <f>VLOOKUP($A30,'Return Data'!$B$7:$R$2292,15,0)</f>
        <v>4.8243</v>
      </c>
      <c r="Q30" s="61">
        <f t="shared" si="8"/>
        <v>24</v>
      </c>
      <c r="R30" s="60">
        <f>VLOOKUP($A30,'Return Data'!$B$7:$R$2292,16,0)</f>
        <v>11.523</v>
      </c>
      <c r="S30" s="62">
        <f t="shared" si="6"/>
        <v>14</v>
      </c>
    </row>
    <row r="31" spans="1:19" x14ac:dyDescent="0.3">
      <c r="A31" s="58" t="s">
        <v>515</v>
      </c>
      <c r="B31" s="59">
        <f>VLOOKUP($A31,'Return Data'!$B$7:$R$2292,3,0)</f>
        <v>44988</v>
      </c>
      <c r="C31" s="60">
        <f>VLOOKUP($A31,'Return Data'!$B$7:$R$2292,4,0)</f>
        <v>93.64</v>
      </c>
      <c r="D31" s="60">
        <f>VLOOKUP($A31,'Return Data'!$B$7:$R$2292,10,0)</f>
        <v>-2.5091000000000001</v>
      </c>
      <c r="E31" s="61">
        <f t="shared" si="0"/>
        <v>4</v>
      </c>
      <c r="F31" s="60">
        <f>VLOOKUP($A31,'Return Data'!$B$7:$R$2292,11,0)</f>
        <v>2.9123999999999999</v>
      </c>
      <c r="G31" s="61">
        <f t="shared" si="1"/>
        <v>5</v>
      </c>
      <c r="H31" s="60">
        <f>VLOOKUP($A31,'Return Data'!$B$7:$R$2292,12,0)</f>
        <v>7.6074000000000002</v>
      </c>
      <c r="I31" s="61">
        <f t="shared" si="2"/>
        <v>9</v>
      </c>
      <c r="J31" s="60">
        <f>VLOOKUP($A31,'Return Data'!$B$7:$R$2292,13,0)</f>
        <v>6.5544000000000002</v>
      </c>
      <c r="K31" s="61">
        <f t="shared" si="3"/>
        <v>13</v>
      </c>
      <c r="L31" s="60">
        <f>VLOOKUP($A31,'Return Data'!$B$7:$R$2292,17,0)</f>
        <v>5.0274000000000001</v>
      </c>
      <c r="M31" s="61">
        <f t="shared" si="4"/>
        <v>24</v>
      </c>
      <c r="N31" s="60">
        <f>VLOOKUP($A31,'Return Data'!$B$7:$R$2292,14,0)</f>
        <v>10.972300000000001</v>
      </c>
      <c r="O31" s="61">
        <f t="shared" si="5"/>
        <v>22</v>
      </c>
      <c r="P31" s="60">
        <f>VLOOKUP($A31,'Return Data'!$B$7:$R$2292,15,0)</f>
        <v>7.0118</v>
      </c>
      <c r="Q31" s="61">
        <f t="shared" si="8"/>
        <v>19</v>
      </c>
      <c r="R31" s="60">
        <f>VLOOKUP($A31,'Return Data'!$B$7:$R$2292,16,0)</f>
        <v>12.4351</v>
      </c>
      <c r="S31" s="62">
        <f t="shared" si="6"/>
        <v>11</v>
      </c>
    </row>
    <row r="32" spans="1:19" x14ac:dyDescent="0.3">
      <c r="A32" s="58" t="s">
        <v>517</v>
      </c>
      <c r="B32" s="59">
        <f>VLOOKUP($A32,'Return Data'!$B$7:$R$2292,3,0)</f>
        <v>44988</v>
      </c>
      <c r="C32" s="60">
        <f>VLOOKUP($A32,'Return Data'!$B$7:$R$2292,4,0)</f>
        <v>292.97770000000003</v>
      </c>
      <c r="D32" s="60">
        <f>VLOOKUP($A32,'Return Data'!$B$7:$R$2292,10,0)</f>
        <v>-8.1666000000000007</v>
      </c>
      <c r="E32" s="61">
        <f t="shared" si="0"/>
        <v>30</v>
      </c>
      <c r="F32" s="60">
        <f>VLOOKUP($A32,'Return Data'!$B$7:$R$2292,11,0)</f>
        <v>-3.0653000000000001</v>
      </c>
      <c r="G32" s="61">
        <f t="shared" si="1"/>
        <v>29</v>
      </c>
      <c r="H32" s="60">
        <f>VLOOKUP($A32,'Return Data'!$B$7:$R$2292,12,0)</f>
        <v>6.7956000000000003</v>
      </c>
      <c r="I32" s="61">
        <f t="shared" si="2"/>
        <v>15</v>
      </c>
      <c r="J32" s="60">
        <f>VLOOKUP($A32,'Return Data'!$B$7:$R$2292,13,0)</f>
        <v>11.704800000000001</v>
      </c>
      <c r="K32" s="61">
        <f t="shared" si="3"/>
        <v>2</v>
      </c>
      <c r="L32" s="60">
        <f>VLOOKUP($A32,'Return Data'!$B$7:$R$2292,17,0)</f>
        <v>19.7148</v>
      </c>
      <c r="M32" s="61">
        <f t="shared" si="4"/>
        <v>1</v>
      </c>
      <c r="N32" s="60">
        <f>VLOOKUP($A32,'Return Data'!$B$7:$R$2292,14,0)</f>
        <v>29.034300000000002</v>
      </c>
      <c r="O32" s="61">
        <f t="shared" si="5"/>
        <v>1</v>
      </c>
      <c r="P32" s="60">
        <f>VLOOKUP($A32,'Return Data'!$B$7:$R$2292,15,0)</f>
        <v>17.695900000000002</v>
      </c>
      <c r="Q32" s="61">
        <f t="shared" si="8"/>
        <v>1</v>
      </c>
      <c r="R32" s="60">
        <f>VLOOKUP($A32,'Return Data'!$B$7:$R$2292,16,0)</f>
        <v>16.6203</v>
      </c>
      <c r="S32" s="62">
        <f t="shared" si="6"/>
        <v>2</v>
      </c>
    </row>
    <row r="33" spans="1:19" x14ac:dyDescent="0.3">
      <c r="A33" s="58" t="s">
        <v>1643</v>
      </c>
      <c r="B33" s="59">
        <f>VLOOKUP($A33,'Return Data'!$B$7:$R$2292,3,0)</f>
        <v>44988</v>
      </c>
      <c r="C33" s="60">
        <f>VLOOKUP($A33,'Return Data'!$B$7:$R$2292,4,0)</f>
        <v>474.06741184810699</v>
      </c>
      <c r="D33" s="60">
        <f>VLOOKUP($A33,'Return Data'!$B$7:$R$2292,10,0)</f>
        <v>-5.7931999999999997</v>
      </c>
      <c r="E33" s="61">
        <f t="shared" si="0"/>
        <v>29</v>
      </c>
      <c r="F33" s="60">
        <f>VLOOKUP($A33,'Return Data'!$B$7:$R$2292,11,0)</f>
        <v>-2.4049</v>
      </c>
      <c r="G33" s="61">
        <f t="shared" si="1"/>
        <v>27</v>
      </c>
      <c r="H33" s="60">
        <f>VLOOKUP($A33,'Return Data'!$B$7:$R$2292,12,0)</f>
        <v>2.3637999999999999</v>
      </c>
      <c r="I33" s="61">
        <f t="shared" si="2"/>
        <v>29</v>
      </c>
      <c r="J33" s="60">
        <f>VLOOKUP($A33,'Return Data'!$B$7:$R$2292,13,0)</f>
        <v>1.4686999999999999</v>
      </c>
      <c r="K33" s="61">
        <f t="shared" si="3"/>
        <v>28</v>
      </c>
      <c r="L33" s="60">
        <f>VLOOKUP($A33,'Return Data'!$B$7:$R$2292,17,0)</f>
        <v>6.1820000000000004</v>
      </c>
      <c r="M33" s="61">
        <f t="shared" si="4"/>
        <v>20</v>
      </c>
      <c r="N33" s="60">
        <f>VLOOKUP($A33,'Return Data'!$B$7:$R$2292,14,0)</f>
        <v>11.290699999999999</v>
      </c>
      <c r="O33" s="61">
        <f t="shared" si="5"/>
        <v>20</v>
      </c>
      <c r="P33" s="60">
        <f>VLOOKUP($A33,'Return Data'!$B$7:$R$2292,15,0)</f>
        <v>9.8432999999999993</v>
      </c>
      <c r="Q33" s="61">
        <f t="shared" si="8"/>
        <v>9</v>
      </c>
      <c r="R33" s="60">
        <f>VLOOKUP($A33,'Return Data'!$B$7:$R$2292,16,0)</f>
        <v>15.2319</v>
      </c>
      <c r="S33" s="62">
        <f t="shared" si="6"/>
        <v>4</v>
      </c>
    </row>
    <row r="34" spans="1:19" x14ac:dyDescent="0.3">
      <c r="A34" s="58" t="s">
        <v>520</v>
      </c>
      <c r="B34" s="59">
        <f>VLOOKUP($A34,'Return Data'!$B$7:$R$2292,3,0)</f>
        <v>44988</v>
      </c>
      <c r="C34" s="60">
        <f>VLOOKUP($A34,'Return Data'!$B$7:$R$2292,4,0)</f>
        <v>22.7804</v>
      </c>
      <c r="D34" s="60">
        <f>VLOOKUP($A34,'Return Data'!$B$7:$R$2292,10,0)</f>
        <v>-4.9831000000000003</v>
      </c>
      <c r="E34" s="61">
        <f t="shared" si="0"/>
        <v>25</v>
      </c>
      <c r="F34" s="60">
        <f>VLOOKUP($A34,'Return Data'!$B$7:$R$2292,11,0)</f>
        <v>-1.8480000000000001</v>
      </c>
      <c r="G34" s="61">
        <f t="shared" si="1"/>
        <v>25</v>
      </c>
      <c r="H34" s="60">
        <f>VLOOKUP($A34,'Return Data'!$B$7:$R$2292,12,0)</f>
        <v>3.8451</v>
      </c>
      <c r="I34" s="61">
        <f t="shared" si="2"/>
        <v>27</v>
      </c>
      <c r="J34" s="60">
        <f>VLOOKUP($A34,'Return Data'!$B$7:$R$2292,13,0)</f>
        <v>4.9865000000000004</v>
      </c>
      <c r="K34" s="61">
        <f t="shared" si="3"/>
        <v>21</v>
      </c>
      <c r="L34" s="60">
        <f>VLOOKUP($A34,'Return Data'!$B$7:$R$2292,17,0)</f>
        <v>4.8231000000000002</v>
      </c>
      <c r="M34" s="61">
        <f t="shared" si="4"/>
        <v>26</v>
      </c>
      <c r="N34" s="60">
        <f>VLOOKUP($A34,'Return Data'!$B$7:$R$2292,14,0)</f>
        <v>10.008699999999999</v>
      </c>
      <c r="O34" s="61">
        <f t="shared" si="5"/>
        <v>27</v>
      </c>
      <c r="P34" s="60">
        <f>VLOOKUP($A34,'Return Data'!$B$7:$R$2292,15,0)</f>
        <v>7.4756999999999998</v>
      </c>
      <c r="Q34" s="61">
        <f t="shared" si="8"/>
        <v>18</v>
      </c>
      <c r="R34" s="60">
        <f>VLOOKUP($A34,'Return Data'!$B$7:$R$2292,16,0)</f>
        <v>9.3233999999999995</v>
      </c>
      <c r="S34" s="62">
        <f t="shared" si="6"/>
        <v>24</v>
      </c>
    </row>
    <row r="35" spans="1:19" x14ac:dyDescent="0.3">
      <c r="A35" s="58" t="s">
        <v>1821</v>
      </c>
      <c r="B35" s="59">
        <f>VLOOKUP($A35,'Return Data'!$B$7:$R$2292,3,0)</f>
        <v>44988</v>
      </c>
      <c r="C35" s="60">
        <f>VLOOKUP($A35,'Return Data'!$B$7:$R$2292,4,0)</f>
        <v>111.75230000000001</v>
      </c>
      <c r="D35" s="60">
        <f>VLOOKUP($A35,'Return Data'!$B$7:$R$2292,10,0)</f>
        <v>-5.4779999999999998</v>
      </c>
      <c r="E35" s="61">
        <f t="shared" si="0"/>
        <v>27</v>
      </c>
      <c r="F35" s="60">
        <f>VLOOKUP($A35,'Return Data'!$B$7:$R$2292,11,0)</f>
        <v>-1.4232</v>
      </c>
      <c r="G35" s="61">
        <f t="shared" si="1"/>
        <v>24</v>
      </c>
      <c r="H35" s="60">
        <f>VLOOKUP($A35,'Return Data'!$B$7:$R$2292,12,0)</f>
        <v>5.6055999999999999</v>
      </c>
      <c r="I35" s="61">
        <f t="shared" si="2"/>
        <v>22</v>
      </c>
      <c r="J35" s="60">
        <f>VLOOKUP($A35,'Return Data'!$B$7:$R$2292,13,0)</f>
        <v>5.1864999999999997</v>
      </c>
      <c r="K35" s="61">
        <f t="shared" si="3"/>
        <v>19</v>
      </c>
      <c r="L35" s="60">
        <f>VLOOKUP($A35,'Return Data'!$B$7:$R$2292,17,0)</f>
        <v>7.5461</v>
      </c>
      <c r="M35" s="61">
        <f t="shared" si="4"/>
        <v>14</v>
      </c>
      <c r="N35" s="60">
        <f>VLOOKUP($A35,'Return Data'!$B$7:$R$2292,14,0)</f>
        <v>13.9193</v>
      </c>
      <c r="O35" s="61">
        <f t="shared" si="5"/>
        <v>13</v>
      </c>
      <c r="P35" s="60">
        <f>VLOOKUP($A35,'Return Data'!$B$7:$R$2292,15,0)</f>
        <v>8.3172999999999995</v>
      </c>
      <c r="Q35" s="61">
        <f t="shared" si="8"/>
        <v>16</v>
      </c>
      <c r="R35" s="60">
        <f>VLOOKUP($A35,'Return Data'!$B$7:$R$2292,16,0)</f>
        <v>10.9903</v>
      </c>
      <c r="S35" s="62">
        <f t="shared" si="6"/>
        <v>18</v>
      </c>
    </row>
    <row r="36" spans="1:19" x14ac:dyDescent="0.3">
      <c r="A36" s="58" t="s">
        <v>524</v>
      </c>
      <c r="B36" s="59">
        <f>VLOOKUP($A36,'Return Data'!$B$7:$R$2292,3,0)</f>
        <v>44988</v>
      </c>
      <c r="C36" s="60">
        <f>VLOOKUP($A36,'Return Data'!$B$7:$R$2292,4,0)</f>
        <v>432.95938809100602</v>
      </c>
      <c r="D36" s="60">
        <f>VLOOKUP($A36,'Return Data'!$B$7:$R$2292,10,0)</f>
        <v>-4.0045000000000002</v>
      </c>
      <c r="E36" s="61">
        <f t="shared" si="0"/>
        <v>14</v>
      </c>
      <c r="F36" s="60">
        <f>VLOOKUP($A36,'Return Data'!$B$7:$R$2292,11,0)</f>
        <v>1.5860000000000001</v>
      </c>
      <c r="G36" s="61">
        <f t="shared" si="1"/>
        <v>8</v>
      </c>
      <c r="H36" s="60">
        <f>VLOOKUP($A36,'Return Data'!$B$7:$R$2292,12,0)</f>
        <v>8.8973999999999993</v>
      </c>
      <c r="I36" s="61">
        <f t="shared" si="2"/>
        <v>5</v>
      </c>
      <c r="J36" s="60">
        <f>VLOOKUP($A36,'Return Data'!$B$7:$R$2292,13,0)</f>
        <v>10.683999999999999</v>
      </c>
      <c r="K36" s="61">
        <f t="shared" si="3"/>
        <v>3</v>
      </c>
      <c r="L36" s="60">
        <f>VLOOKUP($A36,'Return Data'!$B$7:$R$2292,17,0)</f>
        <v>8.9726999999999997</v>
      </c>
      <c r="M36" s="61">
        <f t="shared" si="4"/>
        <v>11</v>
      </c>
      <c r="N36" s="60">
        <f>VLOOKUP($A36,'Return Data'!$B$7:$R$2292,14,0)</f>
        <v>14.855399999999999</v>
      </c>
      <c r="O36" s="61">
        <f t="shared" si="5"/>
        <v>10</v>
      </c>
      <c r="P36" s="60">
        <f>VLOOKUP($A36,'Return Data'!$B$7:$R$2292,15,0)</f>
        <v>9.1326000000000001</v>
      </c>
      <c r="Q36" s="61">
        <f t="shared" si="8"/>
        <v>14</v>
      </c>
      <c r="R36" s="60">
        <f>VLOOKUP($A36,'Return Data'!$B$7:$R$2292,16,0)</f>
        <v>14.7315</v>
      </c>
      <c r="S36" s="62">
        <f t="shared" si="6"/>
        <v>5</v>
      </c>
    </row>
    <row r="37" spans="1:19" x14ac:dyDescent="0.3">
      <c r="A37" s="58" t="s">
        <v>526</v>
      </c>
      <c r="B37" s="59">
        <f>VLOOKUP($A37,'Return Data'!$B$7:$R$2292,3,0)</f>
        <v>44988</v>
      </c>
      <c r="C37" s="60">
        <f>VLOOKUP($A37,'Return Data'!$B$7:$R$2292,4,0)</f>
        <v>266.59579652314699</v>
      </c>
      <c r="D37" s="60">
        <f>VLOOKUP($A37,'Return Data'!$B$7:$R$2292,10,0)</f>
        <v>-3.0746000000000002</v>
      </c>
      <c r="E37" s="61">
        <f t="shared" si="0"/>
        <v>8</v>
      </c>
      <c r="F37" s="60">
        <f>VLOOKUP($A37,'Return Data'!$B$7:$R$2292,11,0)</f>
        <v>1.3023</v>
      </c>
      <c r="G37" s="61">
        <f t="shared" si="1"/>
        <v>10</v>
      </c>
      <c r="H37" s="60">
        <f>VLOOKUP($A37,'Return Data'!$B$7:$R$2292,12,0)</f>
        <v>8.4823000000000004</v>
      </c>
      <c r="I37" s="61">
        <f t="shared" si="2"/>
        <v>6</v>
      </c>
      <c r="J37" s="60">
        <f>VLOOKUP($A37,'Return Data'!$B$7:$R$2292,13,0)</f>
        <v>9.3179999999999996</v>
      </c>
      <c r="K37" s="61">
        <f t="shared" si="3"/>
        <v>8</v>
      </c>
      <c r="L37" s="60">
        <f>VLOOKUP($A37,'Return Data'!$B$7:$R$2292,17,0)</f>
        <v>10.6882</v>
      </c>
      <c r="M37" s="61">
        <f t="shared" si="4"/>
        <v>5</v>
      </c>
      <c r="N37" s="60">
        <f>VLOOKUP($A37,'Return Data'!$B$7:$R$2292,14,0)</f>
        <v>17.573799999999999</v>
      </c>
      <c r="O37" s="61">
        <f t="shared" si="5"/>
        <v>5</v>
      </c>
      <c r="P37" s="60">
        <f>VLOOKUP($A37,'Return Data'!$B$7:$R$2292,15,0)</f>
        <v>8.91</v>
      </c>
      <c r="Q37" s="61">
        <f t="shared" si="8"/>
        <v>15</v>
      </c>
      <c r="R37" s="60">
        <f>VLOOKUP($A37,'Return Data'!$B$7:$R$2292,16,0)</f>
        <v>12.354799999999999</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-4.0584800000000003</v>
      </c>
      <c r="E39" s="69"/>
      <c r="F39" s="70">
        <f>AVERAGE(F8:F37)</f>
        <v>0.19661999999999991</v>
      </c>
      <c r="G39" s="69"/>
      <c r="H39" s="70">
        <f>AVERAGE(H8:H37)</f>
        <v>6.6331266666666675</v>
      </c>
      <c r="I39" s="69"/>
      <c r="J39" s="70">
        <f>AVERAGE(J8:J37)</f>
        <v>6.1534700000000004</v>
      </c>
      <c r="K39" s="69"/>
      <c r="L39" s="70">
        <f>AVERAGE(L8:L37)</f>
        <v>8.075193333333333</v>
      </c>
      <c r="M39" s="69"/>
      <c r="N39" s="70">
        <f>AVERAGE(N8:N37)</f>
        <v>14.044306666666666</v>
      </c>
      <c r="O39" s="69"/>
      <c r="P39" s="70">
        <f>AVERAGE(P8:P37)</f>
        <v>9.3328291666666665</v>
      </c>
      <c r="Q39" s="69"/>
      <c r="R39" s="70">
        <f>AVERAGE(R8:R37)</f>
        <v>11.723833333333333</v>
      </c>
      <c r="S39" s="71"/>
    </row>
    <row r="40" spans="1:19" x14ac:dyDescent="0.3">
      <c r="A40" s="68" t="s">
        <v>28</v>
      </c>
      <c r="B40" s="69"/>
      <c r="C40" s="69"/>
      <c r="D40" s="70">
        <f>MIN(D8:D37)</f>
        <v>-8.1666000000000007</v>
      </c>
      <c r="E40" s="69"/>
      <c r="F40" s="70">
        <f>MIN(F8:F37)</f>
        <v>-4.5098000000000003</v>
      </c>
      <c r="G40" s="69"/>
      <c r="H40" s="70">
        <f>MIN(H8:H37)</f>
        <v>1.5287999999999999</v>
      </c>
      <c r="I40" s="69"/>
      <c r="J40" s="70">
        <f>MIN(J8:J37)</f>
        <v>-2.1027999999999998</v>
      </c>
      <c r="K40" s="69"/>
      <c r="L40" s="70">
        <f>MIN(L8:L37)</f>
        <v>4.0019</v>
      </c>
      <c r="M40" s="69"/>
      <c r="N40" s="70">
        <f>MIN(N8:N37)</f>
        <v>7.6597</v>
      </c>
      <c r="O40" s="69"/>
      <c r="P40" s="70">
        <f>MIN(P8:P37)</f>
        <v>4.8243</v>
      </c>
      <c r="Q40" s="69"/>
      <c r="R40" s="70">
        <f>MIN(R8:R37)</f>
        <v>7.2816000000000001</v>
      </c>
      <c r="S40" s="71"/>
    </row>
    <row r="41" spans="1:19" ht="15" thickBot="1" x14ac:dyDescent="0.35">
      <c r="A41" s="72" t="s">
        <v>29</v>
      </c>
      <c r="B41" s="73"/>
      <c r="C41" s="73"/>
      <c r="D41" s="74">
        <f>MAX(D8:D37)</f>
        <v>-1.8252999999999999</v>
      </c>
      <c r="E41" s="73"/>
      <c r="F41" s="74">
        <f>MAX(F8:F37)</f>
        <v>5.1977000000000002</v>
      </c>
      <c r="G41" s="73"/>
      <c r="H41" s="74">
        <f>MAX(H8:H37)</f>
        <v>13.747199999999999</v>
      </c>
      <c r="I41" s="73"/>
      <c r="J41" s="74">
        <f>MAX(J8:J37)</f>
        <v>13.8261</v>
      </c>
      <c r="K41" s="73"/>
      <c r="L41" s="74">
        <f>MAX(L8:L37)</f>
        <v>19.7148</v>
      </c>
      <c r="M41" s="73"/>
      <c r="N41" s="74">
        <f>MAX(N8:N37)</f>
        <v>29.034300000000002</v>
      </c>
      <c r="O41" s="73"/>
      <c r="P41" s="74">
        <f>MAX(P8:P37)</f>
        <v>17.695900000000002</v>
      </c>
      <c r="Q41" s="73"/>
      <c r="R41" s="74">
        <f>MAX(R8:R37)</f>
        <v>17.9511</v>
      </c>
      <c r="S41" s="75"/>
    </row>
    <row r="42" spans="1:19" x14ac:dyDescent="0.3">
      <c r="A42" s="99" t="s">
        <v>428</v>
      </c>
    </row>
    <row r="43" spans="1:19" x14ac:dyDescent="0.3">
      <c r="A43" s="14" t="s">
        <v>340</v>
      </c>
    </row>
  </sheetData>
  <sheetProtection algorithmName="SHA-512" hashValue="umN3lUSEDRQ+ZwCB5H55evquxfm7CI9Lb1On7TZaJqfd1YepOB/LCm2A3p2DBE2p4cABdDK0jD/xoFWD3x1bMw==" saltValue="2wGpHKRdaJ1/hXMandlHv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1449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1450</v>
      </c>
      <c r="B8" s="59">
        <f>VLOOKUP($A8,'Return Data'!$B$7:$R$2292,3,0)</f>
        <v>44988</v>
      </c>
      <c r="C8" s="60">
        <f>VLOOKUP($A8,'Return Data'!$B$7:$R$2292,4,0)</f>
        <v>57.668199999999999</v>
      </c>
      <c r="D8" s="60">
        <f>VLOOKUP($A8,'Return Data'!$B$7:$R$2292,10,0)</f>
        <v>-1.5595000000000001</v>
      </c>
      <c r="E8" s="61">
        <f t="shared" ref="E8:E27" si="0">RANK(D8,D$8:D$27,0)</f>
        <v>9</v>
      </c>
      <c r="F8" s="60">
        <f>VLOOKUP($A8,'Return Data'!$B$7:$R$2292,11,0)</f>
        <v>4.0235000000000003</v>
      </c>
      <c r="G8" s="61">
        <f t="shared" ref="G8:G27" si="1">RANK(F8,F$8:F$27,0)</f>
        <v>9</v>
      </c>
      <c r="H8" s="60">
        <f>VLOOKUP($A8,'Return Data'!$B$7:$R$2292,12,0)</f>
        <v>7.8559000000000001</v>
      </c>
      <c r="I8" s="61">
        <f t="shared" ref="I8:I27" si="2">RANK(H8,H$8:H$27,0)</f>
        <v>6</v>
      </c>
      <c r="J8" s="60">
        <f>VLOOKUP($A8,'Return Data'!$B$7:$R$2292,13,0)</f>
        <v>5.1166999999999998</v>
      </c>
      <c r="K8" s="61">
        <f t="shared" ref="K8:K27" si="3">RANK(J8,J$8:J$27,0)</f>
        <v>11</v>
      </c>
      <c r="L8" s="60">
        <f>VLOOKUP($A8,'Return Data'!$B$7:$R$2292,17,0)</f>
        <v>7.7215999999999996</v>
      </c>
      <c r="M8" s="61">
        <f t="shared" ref="M8:M25" si="4">RANK(L8,L$8:L$27,0)</f>
        <v>7</v>
      </c>
      <c r="N8" s="60">
        <f>VLOOKUP($A8,'Return Data'!$B$7:$R$2292,14,0)</f>
        <v>10.898099999999999</v>
      </c>
      <c r="O8" s="61">
        <f t="shared" ref="O8:O25" si="5">RANK(N8,N$8:N$27,0)</f>
        <v>3</v>
      </c>
      <c r="P8" s="60">
        <f>VLOOKUP($A8,'Return Data'!$B$7:$R$2292,15,0)</f>
        <v>7.6691000000000003</v>
      </c>
      <c r="Q8" s="61">
        <f t="shared" ref="Q8:Q25" si="6">RANK(P8,P$8:P$27,0)</f>
        <v>7</v>
      </c>
      <c r="R8" s="60">
        <f>VLOOKUP($A8,'Return Data'!$B$7:$R$2292,16,0)</f>
        <v>10.473599999999999</v>
      </c>
      <c r="S8" s="62">
        <f t="shared" ref="S8:S27" si="7">RANK(R8,R$8:R$27,0)</f>
        <v>1</v>
      </c>
    </row>
    <row r="9" spans="1:20" x14ac:dyDescent="0.3">
      <c r="A9" s="58" t="s">
        <v>1451</v>
      </c>
      <c r="B9" s="59">
        <f>VLOOKUP($A9,'Return Data'!$B$7:$R$2292,3,0)</f>
        <v>44988</v>
      </c>
      <c r="C9" s="60">
        <f>VLOOKUP($A9,'Return Data'!$B$7:$R$2292,4,0)</f>
        <v>27.7881</v>
      </c>
      <c r="D9" s="60">
        <f>VLOOKUP($A9,'Return Data'!$B$7:$R$2292,10,0)</f>
        <v>-3.3267000000000002</v>
      </c>
      <c r="E9" s="61">
        <f t="shared" si="0"/>
        <v>17</v>
      </c>
      <c r="F9" s="60">
        <f>VLOOKUP($A9,'Return Data'!$B$7:$R$2292,11,0)</f>
        <v>1.339</v>
      </c>
      <c r="G9" s="61">
        <f t="shared" si="1"/>
        <v>17</v>
      </c>
      <c r="H9" s="60">
        <f>VLOOKUP($A9,'Return Data'!$B$7:$R$2292,12,0)</f>
        <v>5.9870000000000001</v>
      </c>
      <c r="I9" s="61">
        <f t="shared" si="2"/>
        <v>15</v>
      </c>
      <c r="J9" s="60">
        <f>VLOOKUP($A9,'Return Data'!$B$7:$R$2292,13,0)</f>
        <v>3.1381999999999999</v>
      </c>
      <c r="K9" s="61">
        <f t="shared" si="3"/>
        <v>17</v>
      </c>
      <c r="L9" s="60">
        <f>VLOOKUP($A9,'Return Data'!$B$7:$R$2292,17,0)</f>
        <v>5.8224</v>
      </c>
      <c r="M9" s="61">
        <f t="shared" si="4"/>
        <v>12</v>
      </c>
      <c r="N9" s="60">
        <f>VLOOKUP($A9,'Return Data'!$B$7:$R$2292,14,0)</f>
        <v>8.8282000000000007</v>
      </c>
      <c r="O9" s="61">
        <f t="shared" si="5"/>
        <v>9</v>
      </c>
      <c r="P9" s="60">
        <f>VLOOKUP($A9,'Return Data'!$B$7:$R$2292,15,0)</f>
        <v>7.0693000000000001</v>
      </c>
      <c r="Q9" s="61">
        <f t="shared" si="6"/>
        <v>10</v>
      </c>
      <c r="R9" s="60">
        <f>VLOOKUP($A9,'Return Data'!$B$7:$R$2292,16,0)</f>
        <v>8.8175000000000008</v>
      </c>
      <c r="S9" s="62">
        <f t="shared" si="7"/>
        <v>9</v>
      </c>
    </row>
    <row r="10" spans="1:20" x14ac:dyDescent="0.3">
      <c r="A10" s="58" t="s">
        <v>1884</v>
      </c>
      <c r="B10" s="59">
        <f>VLOOKUP($A10,'Return Data'!$B$7:$R$2292,3,0)</f>
        <v>44988</v>
      </c>
      <c r="C10" s="60">
        <f>VLOOKUP($A10,'Return Data'!$B$7:$R$2292,4,0)</f>
        <v>41.962000000000003</v>
      </c>
      <c r="D10" s="60">
        <f>VLOOKUP($A10,'Return Data'!$B$7:$R$2292,10,0)</f>
        <v>-0.47070000000000001</v>
      </c>
      <c r="E10" s="61">
        <f t="shared" si="0"/>
        <v>5</v>
      </c>
      <c r="F10" s="60">
        <f>VLOOKUP($A10,'Return Data'!$B$7:$R$2292,11,0)</f>
        <v>4.0255000000000001</v>
      </c>
      <c r="G10" s="61">
        <f t="shared" si="1"/>
        <v>8</v>
      </c>
      <c r="H10" s="60">
        <f>VLOOKUP($A10,'Return Data'!$B$7:$R$2292,12,0)</f>
        <v>7.8985000000000003</v>
      </c>
      <c r="I10" s="61">
        <f t="shared" si="2"/>
        <v>4</v>
      </c>
      <c r="J10" s="60">
        <f>VLOOKUP($A10,'Return Data'!$B$7:$R$2292,13,0)</f>
        <v>5.2382999999999997</v>
      </c>
      <c r="K10" s="61">
        <f t="shared" si="3"/>
        <v>9</v>
      </c>
      <c r="L10" s="60">
        <f>VLOOKUP($A10,'Return Data'!$B$7:$R$2292,17,0)</f>
        <v>5.3444000000000003</v>
      </c>
      <c r="M10" s="61">
        <f t="shared" si="4"/>
        <v>15</v>
      </c>
      <c r="N10" s="60">
        <f>VLOOKUP($A10,'Return Data'!$B$7:$R$2292,14,0)</f>
        <v>7.4261999999999997</v>
      </c>
      <c r="O10" s="61">
        <f t="shared" si="5"/>
        <v>13</v>
      </c>
      <c r="P10" s="60">
        <f>VLOOKUP($A10,'Return Data'!$B$7:$R$2292,15,0)</f>
        <v>7.6901000000000002</v>
      </c>
      <c r="Q10" s="61">
        <f t="shared" si="6"/>
        <v>6</v>
      </c>
      <c r="R10" s="60">
        <f>VLOOKUP($A10,'Return Data'!$B$7:$R$2292,16,0)</f>
        <v>9.2164999999999999</v>
      </c>
      <c r="S10" s="62">
        <f t="shared" si="7"/>
        <v>8</v>
      </c>
    </row>
    <row r="11" spans="1:20" x14ac:dyDescent="0.3">
      <c r="A11" s="58" t="s">
        <v>1938</v>
      </c>
      <c r="B11" s="59">
        <f>VLOOKUP($A11,'Return Data'!$B$7:$R$2292,3,0)</f>
        <v>44988</v>
      </c>
      <c r="C11" s="60">
        <f>VLOOKUP($A11,'Return Data'!$B$7:$R$2292,4,0)</f>
        <v>29.366099999999999</v>
      </c>
      <c r="D11" s="60">
        <f>VLOOKUP($A11,'Return Data'!$B$7:$R$2292,10,0)</f>
        <v>-1.9829000000000001</v>
      </c>
      <c r="E11" s="61">
        <f t="shared" si="0"/>
        <v>12</v>
      </c>
      <c r="F11" s="60">
        <f>VLOOKUP($A11,'Return Data'!$B$7:$R$2292,11,0)</f>
        <v>2.4618000000000002</v>
      </c>
      <c r="G11" s="61">
        <f t="shared" si="1"/>
        <v>15</v>
      </c>
      <c r="H11" s="60">
        <f>VLOOKUP($A11,'Return Data'!$B$7:$R$2292,12,0)</f>
        <v>6.0216000000000003</v>
      </c>
      <c r="I11" s="61">
        <f t="shared" si="2"/>
        <v>14</v>
      </c>
      <c r="J11" s="60">
        <f>VLOOKUP($A11,'Return Data'!$B$7:$R$2292,13,0)</f>
        <v>23.730599999999999</v>
      </c>
      <c r="K11" s="61">
        <f t="shared" si="3"/>
        <v>1</v>
      </c>
      <c r="L11" s="60">
        <f>VLOOKUP($A11,'Return Data'!$B$7:$R$2292,17,0)</f>
        <v>15.093299999999999</v>
      </c>
      <c r="M11" s="61">
        <f t="shared" si="4"/>
        <v>1</v>
      </c>
      <c r="N11" s="60">
        <f>VLOOKUP($A11,'Return Data'!$B$7:$R$2292,14,0)</f>
        <v>13.639699999999999</v>
      </c>
      <c r="O11" s="61">
        <f t="shared" si="5"/>
        <v>1</v>
      </c>
      <c r="P11" s="60">
        <f>VLOOKUP($A11,'Return Data'!$B$7:$R$2292,15,0)</f>
        <v>6.4673999999999996</v>
      </c>
      <c r="Q11" s="61">
        <f t="shared" si="6"/>
        <v>14</v>
      </c>
      <c r="R11" s="60">
        <f>VLOOKUP($A11,'Return Data'!$B$7:$R$2292,16,0)</f>
        <v>8.3242999999999991</v>
      </c>
      <c r="S11" s="62">
        <f t="shared" si="7"/>
        <v>11</v>
      </c>
    </row>
    <row r="12" spans="1:20" x14ac:dyDescent="0.3">
      <c r="A12" s="58" t="s">
        <v>1453</v>
      </c>
      <c r="B12" s="59">
        <f>VLOOKUP($A12,'Return Data'!$B$7:$R$2292,3,0)</f>
        <v>44988</v>
      </c>
      <c r="C12" s="60">
        <f>VLOOKUP($A12,'Return Data'!$B$7:$R$2292,4,0)</f>
        <v>86.212199999999996</v>
      </c>
      <c r="D12" s="60">
        <f>VLOOKUP($A12,'Return Data'!$B$7:$R$2292,10,0)</f>
        <v>-2.4028999999999998</v>
      </c>
      <c r="E12" s="61">
        <f t="shared" si="0"/>
        <v>13</v>
      </c>
      <c r="F12" s="60">
        <f>VLOOKUP($A12,'Return Data'!$B$7:$R$2292,11,0)</f>
        <v>3.7332000000000001</v>
      </c>
      <c r="G12" s="61">
        <f t="shared" si="1"/>
        <v>12</v>
      </c>
      <c r="H12" s="60">
        <f>VLOOKUP($A12,'Return Data'!$B$7:$R$2292,12,0)</f>
        <v>7.3080999999999996</v>
      </c>
      <c r="I12" s="61">
        <f t="shared" si="2"/>
        <v>11</v>
      </c>
      <c r="J12" s="60">
        <f>VLOOKUP($A12,'Return Data'!$B$7:$R$2292,13,0)</f>
        <v>5.0629</v>
      </c>
      <c r="K12" s="61">
        <f t="shared" si="3"/>
        <v>12</v>
      </c>
      <c r="L12" s="60">
        <f>VLOOKUP($A12,'Return Data'!$B$7:$R$2292,17,0)</f>
        <v>6.3803000000000001</v>
      </c>
      <c r="M12" s="61">
        <f t="shared" si="4"/>
        <v>10</v>
      </c>
      <c r="N12" s="60">
        <f>VLOOKUP($A12,'Return Data'!$B$7:$R$2292,14,0)</f>
        <v>9.0578000000000003</v>
      </c>
      <c r="O12" s="61">
        <f t="shared" si="5"/>
        <v>8</v>
      </c>
      <c r="P12" s="60">
        <f>VLOOKUP($A12,'Return Data'!$B$7:$R$2292,15,0)</f>
        <v>9.4033999999999995</v>
      </c>
      <c r="Q12" s="61">
        <f t="shared" si="6"/>
        <v>2</v>
      </c>
      <c r="R12" s="60">
        <f>VLOOKUP($A12,'Return Data'!$B$7:$R$2292,16,0)</f>
        <v>9.5615000000000006</v>
      </c>
      <c r="S12" s="62">
        <f t="shared" si="7"/>
        <v>5</v>
      </c>
    </row>
    <row r="13" spans="1:20" x14ac:dyDescent="0.3">
      <c r="A13" s="58" t="s">
        <v>1454</v>
      </c>
      <c r="B13" s="59">
        <f>VLOOKUP($A13,'Return Data'!$B$7:$R$2292,3,0)</f>
        <v>44988</v>
      </c>
      <c r="C13" s="60">
        <f>VLOOKUP($A13,'Return Data'!$B$7:$R$2292,4,0)</f>
        <v>50.0578</v>
      </c>
      <c r="D13" s="60">
        <f>VLOOKUP($A13,'Return Data'!$B$7:$R$2292,10,0)</f>
        <v>-1.52E-2</v>
      </c>
      <c r="E13" s="61">
        <f t="shared" si="0"/>
        <v>4</v>
      </c>
      <c r="F13" s="60">
        <f>VLOOKUP($A13,'Return Data'!$B$7:$R$2292,11,0)</f>
        <v>4.0663</v>
      </c>
      <c r="G13" s="61">
        <f t="shared" si="1"/>
        <v>7</v>
      </c>
      <c r="H13" s="60">
        <f>VLOOKUP($A13,'Return Data'!$B$7:$R$2292,12,0)</f>
        <v>6.7565999999999997</v>
      </c>
      <c r="I13" s="61">
        <f t="shared" si="2"/>
        <v>13</v>
      </c>
      <c r="J13" s="60">
        <f>VLOOKUP($A13,'Return Data'!$B$7:$R$2292,13,0)</f>
        <v>4.2042000000000002</v>
      </c>
      <c r="K13" s="61">
        <f t="shared" si="3"/>
        <v>14</v>
      </c>
      <c r="L13" s="60">
        <f>VLOOKUP($A13,'Return Data'!$B$7:$R$2292,17,0)</f>
        <v>5.9372999999999996</v>
      </c>
      <c r="M13" s="61">
        <f t="shared" si="4"/>
        <v>11</v>
      </c>
      <c r="N13" s="60">
        <f>VLOOKUP($A13,'Return Data'!$B$7:$R$2292,14,0)</f>
        <v>7.8592000000000004</v>
      </c>
      <c r="O13" s="61">
        <f t="shared" si="5"/>
        <v>11</v>
      </c>
      <c r="P13" s="60">
        <f>VLOOKUP($A13,'Return Data'!$B$7:$R$2292,15,0)</f>
        <v>6.0496999999999996</v>
      </c>
      <c r="Q13" s="61">
        <f t="shared" si="6"/>
        <v>16</v>
      </c>
      <c r="R13" s="60">
        <f>VLOOKUP($A13,'Return Data'!$B$7:$R$2292,16,0)</f>
        <v>8.0706000000000007</v>
      </c>
      <c r="S13" s="62">
        <f t="shared" si="7"/>
        <v>14</v>
      </c>
    </row>
    <row r="14" spans="1:20" x14ac:dyDescent="0.3">
      <c r="A14" s="58" t="s">
        <v>1455</v>
      </c>
      <c r="B14" s="59">
        <f>VLOOKUP($A14,'Return Data'!$B$7:$R$2292,3,0)</f>
        <v>44988</v>
      </c>
      <c r="C14" s="60">
        <f>VLOOKUP($A14,'Return Data'!$B$7:$R$2292,4,0)</f>
        <v>76.089600000000004</v>
      </c>
      <c r="D14" s="60">
        <f>VLOOKUP($A14,'Return Data'!$B$7:$R$2292,10,0)</f>
        <v>-3.8544999999999998</v>
      </c>
      <c r="E14" s="61">
        <f t="shared" si="0"/>
        <v>19</v>
      </c>
      <c r="F14" s="60">
        <f>VLOOKUP($A14,'Return Data'!$B$7:$R$2292,11,0)</f>
        <v>4.3509000000000002</v>
      </c>
      <c r="G14" s="61">
        <f t="shared" si="1"/>
        <v>5</v>
      </c>
      <c r="H14" s="60">
        <f>VLOOKUP($A14,'Return Data'!$B$7:$R$2292,12,0)</f>
        <v>7.8354999999999997</v>
      </c>
      <c r="I14" s="61">
        <f t="shared" si="2"/>
        <v>7</v>
      </c>
      <c r="J14" s="60">
        <f>VLOOKUP($A14,'Return Data'!$B$7:$R$2292,13,0)</f>
        <v>6.0359999999999996</v>
      </c>
      <c r="K14" s="61">
        <f t="shared" si="3"/>
        <v>6</v>
      </c>
      <c r="L14" s="60">
        <f>VLOOKUP($A14,'Return Data'!$B$7:$R$2292,17,0)</f>
        <v>5.4116</v>
      </c>
      <c r="M14" s="61">
        <f t="shared" si="4"/>
        <v>14</v>
      </c>
      <c r="N14" s="60">
        <f>VLOOKUP($A14,'Return Data'!$B$7:$R$2292,14,0)</f>
        <v>6.6557000000000004</v>
      </c>
      <c r="O14" s="61">
        <f t="shared" si="5"/>
        <v>14</v>
      </c>
      <c r="P14" s="60">
        <f>VLOOKUP($A14,'Return Data'!$B$7:$R$2292,15,0)</f>
        <v>6.9161999999999999</v>
      </c>
      <c r="Q14" s="61">
        <f t="shared" si="6"/>
        <v>11</v>
      </c>
      <c r="R14" s="60">
        <f>VLOOKUP($A14,'Return Data'!$B$7:$R$2292,16,0)</f>
        <v>8.7352000000000007</v>
      </c>
      <c r="S14" s="62">
        <f t="shared" si="7"/>
        <v>10</v>
      </c>
    </row>
    <row r="15" spans="1:20" x14ac:dyDescent="0.3">
      <c r="A15" s="58" t="s">
        <v>1457</v>
      </c>
      <c r="B15" s="59">
        <f>VLOOKUP($A15,'Return Data'!$B$7:$R$2292,3,0)</f>
        <v>44988</v>
      </c>
      <c r="C15" s="60">
        <f>VLOOKUP($A15,'Return Data'!$B$7:$R$2292,4,0)</f>
        <v>66.235900000000001</v>
      </c>
      <c r="D15" s="60">
        <f>VLOOKUP($A15,'Return Data'!$B$7:$R$2292,10,0)</f>
        <v>-0.69399999999999995</v>
      </c>
      <c r="E15" s="61">
        <f t="shared" si="0"/>
        <v>6</v>
      </c>
      <c r="F15" s="60">
        <f>VLOOKUP($A15,'Return Data'!$B$7:$R$2292,11,0)</f>
        <v>6.4291</v>
      </c>
      <c r="G15" s="61">
        <f t="shared" si="1"/>
        <v>1</v>
      </c>
      <c r="H15" s="60">
        <f>VLOOKUP($A15,'Return Data'!$B$7:$R$2292,12,0)</f>
        <v>9.7620000000000005</v>
      </c>
      <c r="I15" s="61">
        <f t="shared" si="2"/>
        <v>1</v>
      </c>
      <c r="J15" s="60">
        <f>VLOOKUP($A15,'Return Data'!$B$7:$R$2292,13,0)</f>
        <v>7.3243999999999998</v>
      </c>
      <c r="K15" s="61">
        <f t="shared" si="3"/>
        <v>3</v>
      </c>
      <c r="L15" s="60">
        <f>VLOOKUP($A15,'Return Data'!$B$7:$R$2292,17,0)</f>
        <v>8.4131</v>
      </c>
      <c r="M15" s="61">
        <f t="shared" si="4"/>
        <v>4</v>
      </c>
      <c r="N15" s="60">
        <f>VLOOKUP($A15,'Return Data'!$B$7:$R$2292,14,0)</f>
        <v>10.411300000000001</v>
      </c>
      <c r="O15" s="61">
        <f t="shared" si="5"/>
        <v>6</v>
      </c>
      <c r="P15" s="60">
        <f>VLOOKUP($A15,'Return Data'!$B$7:$R$2292,15,0)</f>
        <v>8.4535</v>
      </c>
      <c r="Q15" s="61">
        <f t="shared" si="6"/>
        <v>5</v>
      </c>
      <c r="R15" s="60">
        <f>VLOOKUP($A15,'Return Data'!$B$7:$R$2292,16,0)</f>
        <v>9.4336000000000002</v>
      </c>
      <c r="S15" s="62">
        <f t="shared" si="7"/>
        <v>6</v>
      </c>
    </row>
    <row r="16" spans="1:20" x14ac:dyDescent="0.3">
      <c r="A16" t="s">
        <v>1994</v>
      </c>
      <c r="B16" s="59">
        <f>VLOOKUP($A16,'Return Data'!$B$7:$R$2292,3,0)</f>
        <v>44988</v>
      </c>
      <c r="C16" s="60">
        <f>VLOOKUP($A16,'Return Data'!$B$7:$R$2292,4,0)</f>
        <v>51.054600000000001</v>
      </c>
      <c r="D16" s="60">
        <f>VLOOKUP($A16,'Return Data'!$B$7:$R$2292,10,0)</f>
        <v>-3.1962000000000002</v>
      </c>
      <c r="E16" s="61">
        <f t="shared" si="0"/>
        <v>16</v>
      </c>
      <c r="F16" s="60">
        <f>VLOOKUP($A16,'Return Data'!$B$7:$R$2292,11,0)</f>
        <v>2.8639000000000001</v>
      </c>
      <c r="G16" s="61">
        <f t="shared" si="1"/>
        <v>14</v>
      </c>
      <c r="H16" s="60">
        <f>VLOOKUP($A16,'Return Data'!$B$7:$R$2292,12,0)</f>
        <v>7.0350000000000001</v>
      </c>
      <c r="I16" s="61">
        <f t="shared" si="2"/>
        <v>12</v>
      </c>
      <c r="J16" s="60">
        <f>VLOOKUP($A16,'Return Data'!$B$7:$R$2292,13,0)</f>
        <v>3.3464999999999998</v>
      </c>
      <c r="K16" s="61">
        <f t="shared" si="3"/>
        <v>16</v>
      </c>
      <c r="L16" s="60">
        <f>VLOOKUP($A16,'Return Data'!$B$7:$R$2292,17,0)</f>
        <v>5.4132999999999996</v>
      </c>
      <c r="M16" s="61">
        <f t="shared" si="4"/>
        <v>13</v>
      </c>
      <c r="N16" s="60">
        <f>VLOOKUP($A16,'Return Data'!$B$7:$R$2292,14,0)</f>
        <v>7.7641999999999998</v>
      </c>
      <c r="O16" s="61">
        <f t="shared" si="5"/>
        <v>12</v>
      </c>
      <c r="P16" s="60">
        <f>VLOOKUP($A16,'Return Data'!$B$7:$R$2292,15,0)</f>
        <v>7.4768999999999997</v>
      </c>
      <c r="Q16" s="61">
        <f t="shared" si="6"/>
        <v>8</v>
      </c>
      <c r="R16" s="60">
        <f>VLOOKUP($A16,'Return Data'!$B$7:$R$2292,16,0)</f>
        <v>8.2985000000000007</v>
      </c>
      <c r="S16" s="62">
        <f t="shared" si="7"/>
        <v>12</v>
      </c>
    </row>
    <row r="17" spans="1:19" x14ac:dyDescent="0.3">
      <c r="A17" s="58" t="s">
        <v>1458</v>
      </c>
      <c r="B17" s="59">
        <f>VLOOKUP($A17,'Return Data'!$B$7:$R$2292,3,0)</f>
        <v>44988</v>
      </c>
      <c r="C17" s="60">
        <f>VLOOKUP($A17,'Return Data'!$B$7:$R$2292,4,0)</f>
        <v>62.747599999999998</v>
      </c>
      <c r="D17" s="60">
        <f>VLOOKUP($A17,'Return Data'!$B$7:$R$2292,10,0)</f>
        <v>-1.9358</v>
      </c>
      <c r="E17" s="61">
        <f t="shared" si="0"/>
        <v>11</v>
      </c>
      <c r="F17" s="60">
        <f>VLOOKUP($A17,'Return Data'!$B$7:$R$2292,11,0)</f>
        <v>3.7936000000000001</v>
      </c>
      <c r="G17" s="61">
        <f t="shared" si="1"/>
        <v>11</v>
      </c>
      <c r="H17" s="60">
        <f>VLOOKUP($A17,'Return Data'!$B$7:$R$2292,12,0)</f>
        <v>7.4984999999999999</v>
      </c>
      <c r="I17" s="61">
        <f t="shared" si="2"/>
        <v>8</v>
      </c>
      <c r="J17" s="60">
        <f>VLOOKUP($A17,'Return Data'!$B$7:$R$2292,13,0)</f>
        <v>6.6803999999999997</v>
      </c>
      <c r="K17" s="61">
        <f t="shared" si="3"/>
        <v>5</v>
      </c>
      <c r="L17" s="60">
        <f>VLOOKUP($A17,'Return Data'!$B$7:$R$2292,17,0)</f>
        <v>7.2708000000000004</v>
      </c>
      <c r="M17" s="61">
        <f t="shared" si="4"/>
        <v>9</v>
      </c>
      <c r="N17" s="60">
        <f>VLOOKUP($A17,'Return Data'!$B$7:$R$2292,14,0)</f>
        <v>9.2286999999999999</v>
      </c>
      <c r="O17" s="61">
        <f t="shared" si="5"/>
        <v>7</v>
      </c>
      <c r="P17" s="60">
        <f>VLOOKUP($A17,'Return Data'!$B$7:$R$2292,15,0)</f>
        <v>9.0592000000000006</v>
      </c>
      <c r="Q17" s="61">
        <f t="shared" si="6"/>
        <v>3</v>
      </c>
      <c r="R17" s="60">
        <f>VLOOKUP($A17,'Return Data'!$B$7:$R$2292,16,0)</f>
        <v>10.364100000000001</v>
      </c>
      <c r="S17" s="62">
        <f t="shared" si="7"/>
        <v>3</v>
      </c>
    </row>
    <row r="18" spans="1:19" x14ac:dyDescent="0.3">
      <c r="A18" s="58" t="s">
        <v>1459</v>
      </c>
      <c r="B18" s="59">
        <f>VLOOKUP($A18,'Return Data'!$B$7:$R$2292,3,0)</f>
        <v>44988</v>
      </c>
      <c r="C18" s="60">
        <f>VLOOKUP($A18,'Return Data'!$B$7:$R$2292,4,0)</f>
        <v>28.373699999999999</v>
      </c>
      <c r="D18" s="60">
        <f>VLOOKUP($A18,'Return Data'!$B$7:$R$2292,10,0)</f>
        <v>-3.7212000000000001</v>
      </c>
      <c r="E18" s="61">
        <f t="shared" si="0"/>
        <v>18</v>
      </c>
      <c r="F18" s="60">
        <f>VLOOKUP($A18,'Return Data'!$B$7:$R$2292,11,0)</f>
        <v>0.30509999999999998</v>
      </c>
      <c r="G18" s="61">
        <f t="shared" si="1"/>
        <v>18</v>
      </c>
      <c r="H18" s="60">
        <f>VLOOKUP($A18,'Return Data'!$B$7:$R$2292,12,0)</f>
        <v>4.2070999999999996</v>
      </c>
      <c r="I18" s="61">
        <f t="shared" si="2"/>
        <v>18</v>
      </c>
      <c r="J18" s="60">
        <f>VLOOKUP($A18,'Return Data'!$B$7:$R$2292,13,0)</f>
        <v>2.0405000000000002</v>
      </c>
      <c r="K18" s="61">
        <f t="shared" si="3"/>
        <v>18</v>
      </c>
      <c r="L18" s="60">
        <f>VLOOKUP($A18,'Return Data'!$B$7:$R$2292,17,0)</f>
        <v>3.2332999999999998</v>
      </c>
      <c r="M18" s="61">
        <f t="shared" si="4"/>
        <v>18</v>
      </c>
      <c r="N18" s="60">
        <f>VLOOKUP($A18,'Return Data'!$B$7:$R$2292,14,0)</f>
        <v>5.327</v>
      </c>
      <c r="O18" s="61">
        <f t="shared" si="5"/>
        <v>17</v>
      </c>
      <c r="P18" s="60">
        <f>VLOOKUP($A18,'Return Data'!$B$7:$R$2292,15,0)</f>
        <v>5.9211999999999998</v>
      </c>
      <c r="Q18" s="61">
        <f t="shared" si="6"/>
        <v>17</v>
      </c>
      <c r="R18" s="60">
        <f>VLOOKUP($A18,'Return Data'!$B$7:$R$2292,16,0)</f>
        <v>8.0472000000000001</v>
      </c>
      <c r="S18" s="62">
        <f t="shared" si="7"/>
        <v>15</v>
      </c>
    </row>
    <row r="19" spans="1:19" x14ac:dyDescent="0.3">
      <c r="A19" s="58" t="s">
        <v>1461</v>
      </c>
      <c r="B19" s="59">
        <f>VLOOKUP($A19,'Return Data'!$B$7:$R$2292,3,0)</f>
        <v>44988</v>
      </c>
      <c r="C19" s="60">
        <f>VLOOKUP($A19,'Return Data'!$B$7:$R$2292,4,0)</f>
        <v>49.987499999999997</v>
      </c>
      <c r="D19" s="60">
        <f>VLOOKUP($A19,'Return Data'!$B$7:$R$2292,10,0)</f>
        <v>-1.3587</v>
      </c>
      <c r="E19" s="61">
        <f t="shared" si="0"/>
        <v>7</v>
      </c>
      <c r="F19" s="60">
        <f>VLOOKUP($A19,'Return Data'!$B$7:$R$2292,11,0)</f>
        <v>5.2157999999999998</v>
      </c>
      <c r="G19" s="61">
        <f t="shared" si="1"/>
        <v>3</v>
      </c>
      <c r="H19" s="60">
        <f>VLOOKUP($A19,'Return Data'!$B$7:$R$2292,12,0)</f>
        <v>9.4960000000000004</v>
      </c>
      <c r="I19" s="61">
        <f t="shared" si="2"/>
        <v>2</v>
      </c>
      <c r="J19" s="60">
        <f>VLOOKUP($A19,'Return Data'!$B$7:$R$2292,13,0)</f>
        <v>7.4549000000000003</v>
      </c>
      <c r="K19" s="61">
        <f t="shared" si="3"/>
        <v>2</v>
      </c>
      <c r="L19" s="60">
        <f>VLOOKUP($A19,'Return Data'!$B$7:$R$2292,17,0)</f>
        <v>8.8094000000000001</v>
      </c>
      <c r="M19" s="61">
        <f t="shared" si="4"/>
        <v>2</v>
      </c>
      <c r="N19" s="60">
        <f>VLOOKUP($A19,'Return Data'!$B$7:$R$2292,14,0)</f>
        <v>11.620900000000001</v>
      </c>
      <c r="O19" s="61">
        <f t="shared" si="5"/>
        <v>2</v>
      </c>
      <c r="P19" s="60">
        <f>VLOOKUP($A19,'Return Data'!$B$7:$R$2292,15,0)</f>
        <v>10.083500000000001</v>
      </c>
      <c r="Q19" s="61">
        <f t="shared" si="6"/>
        <v>1</v>
      </c>
      <c r="R19" s="60">
        <f>VLOOKUP($A19,'Return Data'!$B$7:$R$2292,16,0)</f>
        <v>10.4381</v>
      </c>
      <c r="S19" s="62">
        <f t="shared" si="7"/>
        <v>2</v>
      </c>
    </row>
    <row r="20" spans="1:19" x14ac:dyDescent="0.3">
      <c r="A20" s="58" t="s">
        <v>1462</v>
      </c>
      <c r="B20" s="59">
        <f>VLOOKUP($A20,'Return Data'!$B$7:$R$2292,3,0)</f>
        <v>0</v>
      </c>
      <c r="C20" s="60">
        <f>VLOOKUP($A20,'Return Data'!$B$7:$R$2292,4,0)</f>
        <v>0</v>
      </c>
      <c r="D20" s="60">
        <f>VLOOKUP($A20,'Return Data'!$B$7:$R$2292,10,0)</f>
        <v>0</v>
      </c>
      <c r="E20" s="61">
        <f t="shared" si="0"/>
        <v>2</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1463</v>
      </c>
      <c r="B21" s="59">
        <f>VLOOKUP($A21,'Return Data'!$B$7:$R$2292,3,0)</f>
        <v>44988</v>
      </c>
      <c r="C21" s="60">
        <f>VLOOKUP($A21,'Return Data'!$B$7:$R$2292,4,0)</f>
        <v>74.123900000000006</v>
      </c>
      <c r="D21" s="60">
        <f>VLOOKUP($A21,'Return Data'!$B$7:$R$2292,10,0)</f>
        <v>-4.1311999999999998</v>
      </c>
      <c r="E21" s="61">
        <f t="shared" si="0"/>
        <v>20</v>
      </c>
      <c r="F21" s="60">
        <f>VLOOKUP($A21,'Return Data'!$B$7:$R$2292,11,0)</f>
        <v>2.2907000000000002</v>
      </c>
      <c r="G21" s="61">
        <f t="shared" si="1"/>
        <v>16</v>
      </c>
      <c r="H21" s="60">
        <f>VLOOKUP($A21,'Return Data'!$B$7:$R$2292,12,0)</f>
        <v>5.7008000000000001</v>
      </c>
      <c r="I21" s="61">
        <f t="shared" si="2"/>
        <v>17</v>
      </c>
      <c r="J21" s="60">
        <f>VLOOKUP($A21,'Return Data'!$B$7:$R$2292,13,0)</f>
        <v>3.6097000000000001</v>
      </c>
      <c r="K21" s="61">
        <f t="shared" si="3"/>
        <v>15</v>
      </c>
      <c r="L21" s="60">
        <f>VLOOKUP($A21,'Return Data'!$B$7:$R$2292,17,0)</f>
        <v>4.7300000000000004</v>
      </c>
      <c r="M21" s="61">
        <f t="shared" si="4"/>
        <v>16</v>
      </c>
      <c r="N21" s="60">
        <f>VLOOKUP($A21,'Return Data'!$B$7:$R$2292,14,0)</f>
        <v>6.3476999999999997</v>
      </c>
      <c r="O21" s="61">
        <f t="shared" si="5"/>
        <v>15</v>
      </c>
      <c r="P21" s="60">
        <f>VLOOKUP($A21,'Return Data'!$B$7:$R$2292,15,0)</f>
        <v>6.6999000000000004</v>
      </c>
      <c r="Q21" s="61">
        <f t="shared" si="6"/>
        <v>12</v>
      </c>
      <c r="R21" s="60">
        <f>VLOOKUP($A21,'Return Data'!$B$7:$R$2292,16,0)</f>
        <v>7.5671999999999997</v>
      </c>
      <c r="S21" s="62">
        <f t="shared" si="7"/>
        <v>17</v>
      </c>
    </row>
    <row r="22" spans="1:19" x14ac:dyDescent="0.3">
      <c r="A22" s="58" t="s">
        <v>1791</v>
      </c>
      <c r="B22" s="59">
        <f>VLOOKUP($A22,'Return Data'!$B$7:$R$2292,3,0)</f>
        <v>44988</v>
      </c>
      <c r="C22" s="60">
        <f>VLOOKUP($A22,'Return Data'!$B$7:$R$2292,4,0)</f>
        <v>26.468499999999999</v>
      </c>
      <c r="D22" s="60">
        <f>VLOOKUP($A22,'Return Data'!$B$7:$R$2292,10,0)</f>
        <v>-2.6734</v>
      </c>
      <c r="E22" s="61">
        <f t="shared" si="0"/>
        <v>14</v>
      </c>
      <c r="F22" s="60">
        <f>VLOOKUP($A22,'Return Data'!$B$7:$R$2292,11,0)</f>
        <v>3.9298999999999999</v>
      </c>
      <c r="G22" s="61">
        <f t="shared" si="1"/>
        <v>10</v>
      </c>
      <c r="H22" s="60">
        <f>VLOOKUP($A22,'Return Data'!$B$7:$R$2292,12,0)</f>
        <v>5.7164999999999999</v>
      </c>
      <c r="I22" s="61">
        <f t="shared" si="2"/>
        <v>16</v>
      </c>
      <c r="J22" s="60">
        <f>VLOOKUP($A22,'Return Data'!$B$7:$R$2292,13,0)</f>
        <v>4.8929999999999998</v>
      </c>
      <c r="K22" s="61">
        <f t="shared" si="3"/>
        <v>13</v>
      </c>
      <c r="L22" s="60">
        <f>VLOOKUP($A22,'Return Data'!$B$7:$R$2292,17,0)</f>
        <v>4.6943000000000001</v>
      </c>
      <c r="M22" s="61">
        <f t="shared" si="4"/>
        <v>17</v>
      </c>
      <c r="N22" s="60">
        <f>VLOOKUP($A22,'Return Data'!$B$7:$R$2292,14,0)</f>
        <v>6.2461000000000002</v>
      </c>
      <c r="O22" s="61">
        <f t="shared" si="5"/>
        <v>16</v>
      </c>
      <c r="P22" s="60">
        <f>VLOOKUP($A22,'Return Data'!$B$7:$R$2292,15,0)</f>
        <v>6.5816999999999997</v>
      </c>
      <c r="Q22" s="61">
        <f t="shared" si="6"/>
        <v>13</v>
      </c>
      <c r="R22" s="60">
        <f>VLOOKUP($A22,'Return Data'!$B$7:$R$2292,16,0)</f>
        <v>8.1457999999999995</v>
      </c>
      <c r="S22" s="62">
        <f t="shared" si="7"/>
        <v>13</v>
      </c>
    </row>
    <row r="23" spans="1:19" x14ac:dyDescent="0.3">
      <c r="A23" s="58" t="s">
        <v>1464</v>
      </c>
      <c r="B23" s="59">
        <f>VLOOKUP($A23,'Return Data'!$B$7:$R$2292,3,0)</f>
        <v>44988</v>
      </c>
      <c r="C23" s="60">
        <f>VLOOKUP($A23,'Return Data'!$B$7:$R$2292,4,0)</f>
        <v>50.307499999999997</v>
      </c>
      <c r="D23" s="60">
        <f>VLOOKUP($A23,'Return Data'!$B$7:$R$2292,10,0)</f>
        <v>2.4731999999999998</v>
      </c>
      <c r="E23" s="61">
        <f t="shared" si="0"/>
        <v>1</v>
      </c>
      <c r="F23" s="60">
        <f>VLOOKUP($A23,'Return Data'!$B$7:$R$2292,11,0)</f>
        <v>5.7168000000000001</v>
      </c>
      <c r="G23" s="61">
        <f t="shared" si="1"/>
        <v>2</v>
      </c>
      <c r="H23" s="60">
        <f>VLOOKUP($A23,'Return Data'!$B$7:$R$2292,12,0)</f>
        <v>7.3712999999999997</v>
      </c>
      <c r="I23" s="61">
        <f t="shared" si="2"/>
        <v>9</v>
      </c>
      <c r="J23" s="60">
        <f>VLOOKUP($A23,'Return Data'!$B$7:$R$2292,13,0)</f>
        <v>5.8170000000000002</v>
      </c>
      <c r="K23" s="61">
        <f t="shared" si="3"/>
        <v>7</v>
      </c>
      <c r="L23" s="60">
        <f>VLOOKUP($A23,'Return Data'!$B$7:$R$2292,17,0)</f>
        <v>7.4071999999999996</v>
      </c>
      <c r="M23" s="61">
        <f t="shared" si="4"/>
        <v>8</v>
      </c>
      <c r="N23" s="60">
        <f>VLOOKUP($A23,'Return Data'!$B$7:$R$2292,14,0)</f>
        <v>5.0437000000000003</v>
      </c>
      <c r="O23" s="61">
        <f t="shared" si="5"/>
        <v>18</v>
      </c>
      <c r="P23" s="60">
        <f>VLOOKUP($A23,'Return Data'!$B$7:$R$2292,15,0)</f>
        <v>3.4367999999999999</v>
      </c>
      <c r="Q23" s="61">
        <f t="shared" si="6"/>
        <v>18</v>
      </c>
      <c r="R23" s="60">
        <f>VLOOKUP($A23,'Return Data'!$B$7:$R$2292,16,0)</f>
        <v>6.9428999999999998</v>
      </c>
      <c r="S23" s="62">
        <f t="shared" si="7"/>
        <v>18</v>
      </c>
    </row>
    <row r="24" spans="1:19" x14ac:dyDescent="0.3">
      <c r="A24" s="58" t="s">
        <v>1828</v>
      </c>
      <c r="B24" s="59">
        <f>VLOOKUP($A24,'Return Data'!$B$7:$R$2292,3,0)</f>
        <v>44988</v>
      </c>
      <c r="C24" s="60">
        <f>VLOOKUP($A24,'Return Data'!$B$7:$R$2292,4,0)</f>
        <v>60.401699999999998</v>
      </c>
      <c r="D24" s="60">
        <f>VLOOKUP($A24,'Return Data'!$B$7:$R$2292,10,0)</f>
        <v>-1.5083</v>
      </c>
      <c r="E24" s="61">
        <f t="shared" si="0"/>
        <v>8</v>
      </c>
      <c r="F24" s="60">
        <f>VLOOKUP($A24,'Return Data'!$B$7:$R$2292,11,0)</f>
        <v>4.5265000000000004</v>
      </c>
      <c r="G24" s="61">
        <f t="shared" si="1"/>
        <v>4</v>
      </c>
      <c r="H24" s="60">
        <f>VLOOKUP($A24,'Return Data'!$B$7:$R$2292,12,0)</f>
        <v>8.3779000000000003</v>
      </c>
      <c r="I24" s="61">
        <f t="shared" si="2"/>
        <v>3</v>
      </c>
      <c r="J24" s="60">
        <f>VLOOKUP($A24,'Return Data'!$B$7:$R$2292,13,0)</f>
        <v>6.7237999999999998</v>
      </c>
      <c r="K24" s="61">
        <f t="shared" si="3"/>
        <v>4</v>
      </c>
      <c r="L24" s="60">
        <f>VLOOKUP($A24,'Return Data'!$B$7:$R$2292,17,0)</f>
        <v>8.4809000000000001</v>
      </c>
      <c r="M24" s="61">
        <f t="shared" si="4"/>
        <v>3</v>
      </c>
      <c r="N24" s="60">
        <f>VLOOKUP($A24,'Return Data'!$B$7:$R$2292,14,0)</f>
        <v>10.877000000000001</v>
      </c>
      <c r="O24" s="61">
        <f t="shared" si="5"/>
        <v>4</v>
      </c>
      <c r="P24" s="60">
        <f>VLOOKUP($A24,'Return Data'!$B$7:$R$2292,15,0)</f>
        <v>8.9315999999999995</v>
      </c>
      <c r="Q24" s="61">
        <f t="shared" si="6"/>
        <v>4</v>
      </c>
      <c r="R24" s="60">
        <f>VLOOKUP($A24,'Return Data'!$B$7:$R$2292,16,0)</f>
        <v>9.5802999999999994</v>
      </c>
      <c r="S24" s="62">
        <f t="shared" si="7"/>
        <v>4</v>
      </c>
    </row>
    <row r="25" spans="1:19" x14ac:dyDescent="0.3">
      <c r="A25" s="58" t="s">
        <v>1466</v>
      </c>
      <c r="B25" s="59">
        <f>VLOOKUP($A25,'Return Data'!$B$7:$R$2292,3,0)</f>
        <v>44988</v>
      </c>
      <c r="C25" s="60">
        <f>VLOOKUP($A25,'Return Data'!$B$7:$R$2292,4,0)</f>
        <v>26.2303</v>
      </c>
      <c r="D25" s="60">
        <f>VLOOKUP($A25,'Return Data'!$B$7:$R$2292,10,0)</f>
        <v>-1.9024000000000001</v>
      </c>
      <c r="E25" s="61">
        <f t="shared" si="0"/>
        <v>10</v>
      </c>
      <c r="F25" s="60">
        <f>VLOOKUP($A25,'Return Data'!$B$7:$R$2292,11,0)</f>
        <v>4.1891999999999996</v>
      </c>
      <c r="G25" s="61">
        <f t="shared" si="1"/>
        <v>6</v>
      </c>
      <c r="H25" s="60">
        <f>VLOOKUP($A25,'Return Data'!$B$7:$R$2292,12,0)</f>
        <v>7.3678999999999997</v>
      </c>
      <c r="I25" s="61">
        <f t="shared" si="2"/>
        <v>10</v>
      </c>
      <c r="J25" s="60">
        <f>VLOOKUP($A25,'Return Data'!$B$7:$R$2292,13,0)</f>
        <v>5.1318999999999999</v>
      </c>
      <c r="K25" s="61">
        <f t="shared" si="3"/>
        <v>10</v>
      </c>
      <c r="L25" s="60">
        <f>VLOOKUP($A25,'Return Data'!$B$7:$R$2292,17,0)</f>
        <v>8.1773000000000007</v>
      </c>
      <c r="M25" s="61">
        <f t="shared" si="4"/>
        <v>5</v>
      </c>
      <c r="N25" s="60">
        <f>VLOOKUP($A25,'Return Data'!$B$7:$R$2292,14,0)</f>
        <v>8.5694999999999997</v>
      </c>
      <c r="O25" s="61">
        <f t="shared" si="5"/>
        <v>10</v>
      </c>
      <c r="P25" s="60">
        <f>VLOOKUP($A25,'Return Data'!$B$7:$R$2292,15,0)</f>
        <v>6.1596000000000002</v>
      </c>
      <c r="Q25" s="61">
        <f t="shared" si="6"/>
        <v>15</v>
      </c>
      <c r="R25" s="60">
        <f>VLOOKUP($A25,'Return Data'!$B$7:$R$2292,16,0)</f>
        <v>8.0175000000000001</v>
      </c>
      <c r="S25" s="62">
        <f t="shared" si="7"/>
        <v>16</v>
      </c>
    </row>
    <row r="26" spans="1:19" x14ac:dyDescent="0.3">
      <c r="A26" s="58" t="s">
        <v>1467</v>
      </c>
      <c r="B26" s="59">
        <f>VLOOKUP($A26,'Return Data'!$B$7:$R$2292,3,0)</f>
        <v>0</v>
      </c>
      <c r="C26" s="60">
        <f>VLOOKUP($A26,'Return Data'!$B$7:$R$2292,4,0)</f>
        <v>0</v>
      </c>
      <c r="D26" s="60">
        <f>VLOOKUP($A26,'Return Data'!$B$7:$R$2292,10,0)</f>
        <v>0</v>
      </c>
      <c r="E26" s="61">
        <f t="shared" si="0"/>
        <v>2</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1468</v>
      </c>
      <c r="B27" s="59">
        <f>VLOOKUP($A27,'Return Data'!$B$7:$R$2292,3,0)</f>
        <v>44988</v>
      </c>
      <c r="C27" s="60">
        <f>VLOOKUP($A27,'Return Data'!$B$7:$R$2292,4,0)</f>
        <v>57.001399999999997</v>
      </c>
      <c r="D27" s="60">
        <f>VLOOKUP($A27,'Return Data'!$B$7:$R$2292,10,0)</f>
        <v>-2.82</v>
      </c>
      <c r="E27" s="61">
        <f t="shared" si="0"/>
        <v>15</v>
      </c>
      <c r="F27" s="60">
        <f>VLOOKUP($A27,'Return Data'!$B$7:$R$2292,11,0)</f>
        <v>3.6617000000000002</v>
      </c>
      <c r="G27" s="61">
        <f t="shared" si="1"/>
        <v>13</v>
      </c>
      <c r="H27" s="60">
        <f>VLOOKUP($A27,'Return Data'!$B$7:$R$2292,12,0)</f>
        <v>7.8780000000000001</v>
      </c>
      <c r="I27" s="61">
        <f t="shared" si="2"/>
        <v>5</v>
      </c>
      <c r="J27" s="60">
        <f>VLOOKUP($A27,'Return Data'!$B$7:$R$2292,13,0)</f>
        <v>5.2731000000000003</v>
      </c>
      <c r="K27" s="61">
        <f t="shared" si="3"/>
        <v>8</v>
      </c>
      <c r="L27" s="60">
        <f>VLOOKUP($A27,'Return Data'!$B$7:$R$2292,17,0)</f>
        <v>8.0787999999999993</v>
      </c>
      <c r="M27" s="61">
        <f>RANK(L27,L$8:L$27,0)</f>
        <v>6</v>
      </c>
      <c r="N27" s="60">
        <f>VLOOKUP($A27,'Return Data'!$B$7:$R$2292,14,0)</f>
        <v>10.5054</v>
      </c>
      <c r="O27" s="61">
        <f>RANK(N27,N$8:N$27,0)</f>
        <v>5</v>
      </c>
      <c r="P27" s="60">
        <f>VLOOKUP($A27,'Return Data'!$B$7:$R$2292,15,0)</f>
        <v>7.3037999999999998</v>
      </c>
      <c r="Q27" s="61">
        <f>RANK(P27,P$8:P$27,0)</f>
        <v>9</v>
      </c>
      <c r="R27" s="60">
        <f>VLOOKUP($A27,'Return Data'!$B$7:$R$2292,16,0)</f>
        <v>9.27</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-1.7540200000000001</v>
      </c>
      <c r="E29" s="69"/>
      <c r="F29" s="70">
        <f>AVERAGE(F8:F27)</f>
        <v>3.3461250000000007</v>
      </c>
      <c r="G29" s="69"/>
      <c r="H29" s="70">
        <f>AVERAGE(H8:H27)</f>
        <v>6.5037099999999999</v>
      </c>
      <c r="I29" s="69"/>
      <c r="J29" s="70">
        <f>AVERAGE(J8:J27)</f>
        <v>5.5411049999999999</v>
      </c>
      <c r="K29" s="69"/>
      <c r="L29" s="70">
        <f>AVERAGE(L8:L27)</f>
        <v>6.3209650000000002</v>
      </c>
      <c r="M29" s="69"/>
      <c r="N29" s="70">
        <f>AVERAGE(N8:N27)</f>
        <v>7.8153200000000016</v>
      </c>
      <c r="O29" s="69"/>
      <c r="P29" s="70">
        <f>AVERAGE(P8:P27)</f>
        <v>6.5686449999999992</v>
      </c>
      <c r="Q29" s="69"/>
      <c r="R29" s="70">
        <f>AVERAGE(R8:R27)</f>
        <v>7.9652200000000004</v>
      </c>
      <c r="S29" s="71"/>
    </row>
    <row r="30" spans="1:19" x14ac:dyDescent="0.3">
      <c r="A30" s="68" t="s">
        <v>28</v>
      </c>
      <c r="B30" s="69"/>
      <c r="C30" s="69"/>
      <c r="D30" s="70">
        <f>MIN(D8:D27)</f>
        <v>-4.1311999999999998</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2.4731999999999998</v>
      </c>
      <c r="E31" s="73"/>
      <c r="F31" s="74">
        <f>MAX(F8:F27)</f>
        <v>6.4291</v>
      </c>
      <c r="G31" s="73"/>
      <c r="H31" s="74">
        <f>MAX(H8:H27)</f>
        <v>9.7620000000000005</v>
      </c>
      <c r="I31" s="73"/>
      <c r="J31" s="74">
        <f>MAX(J8:J27)</f>
        <v>23.730599999999999</v>
      </c>
      <c r="K31" s="73"/>
      <c r="L31" s="74">
        <f>MAX(L8:L27)</f>
        <v>15.093299999999999</v>
      </c>
      <c r="M31" s="73"/>
      <c r="N31" s="74">
        <f>MAX(N8:N27)</f>
        <v>13.639699999999999</v>
      </c>
      <c r="O31" s="73"/>
      <c r="P31" s="74">
        <f>MAX(P8:P27)</f>
        <v>10.083500000000001</v>
      </c>
      <c r="Q31" s="73"/>
      <c r="R31" s="74">
        <f>MAX(R8:R27)</f>
        <v>10.473599999999999</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1448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1469</v>
      </c>
      <c r="B8" s="59">
        <f>VLOOKUP($A8,'Return Data'!$B$7:$R$2292,3,0)</f>
        <v>44988</v>
      </c>
      <c r="C8" s="60">
        <f>VLOOKUP($A8,'Return Data'!$B$7:$R$2292,4,0)</f>
        <v>52.742400000000004</v>
      </c>
      <c r="D8" s="60">
        <f>VLOOKUP($A8,'Return Data'!$B$7:$R$2292,10,0)</f>
        <v>-2.5015000000000001</v>
      </c>
      <c r="E8" s="61">
        <f t="shared" ref="E8:E27" si="0">RANK(D8,D$8:D$27,0)</f>
        <v>9</v>
      </c>
      <c r="F8" s="60">
        <f>VLOOKUP($A8,'Return Data'!$B$7:$R$2292,11,0)</f>
        <v>3.0543</v>
      </c>
      <c r="G8" s="61">
        <f t="shared" ref="G8:G27" si="1">RANK(F8,F$8:F$27,0)</f>
        <v>9</v>
      </c>
      <c r="H8" s="60">
        <f>VLOOKUP($A8,'Return Data'!$B$7:$R$2292,12,0)</f>
        <v>6.8339999999999996</v>
      </c>
      <c r="I8" s="61">
        <f t="shared" ref="I8:I27" si="2">RANK(H8,H$8:H$27,0)</f>
        <v>6</v>
      </c>
      <c r="J8" s="60">
        <f>VLOOKUP($A8,'Return Data'!$B$7:$R$2292,13,0)</f>
        <v>4.0888</v>
      </c>
      <c r="K8" s="61">
        <f t="shared" ref="K8:K27" si="3">RANK(J8,J$8:J$27,0)</f>
        <v>10</v>
      </c>
      <c r="L8" s="60">
        <f>VLOOKUP($A8,'Return Data'!$B$7:$R$2292,17,0)</f>
        <v>6.7572000000000001</v>
      </c>
      <c r="M8" s="61">
        <f t="shared" ref="M8:M25" si="4">RANK(L8,L$8:L$27,0)</f>
        <v>7</v>
      </c>
      <c r="N8" s="60">
        <f>VLOOKUP($A8,'Return Data'!$B$7:$R$2292,14,0)</f>
        <v>9.9336000000000002</v>
      </c>
      <c r="O8" s="61">
        <f t="shared" ref="O8:O25" si="5">RANK(N8,N$8:N$27,0)</f>
        <v>4</v>
      </c>
      <c r="P8" s="60">
        <f>VLOOKUP($A8,'Return Data'!$B$7:$R$2292,15,0)</f>
        <v>6.742</v>
      </c>
      <c r="Q8" s="61">
        <f t="shared" ref="Q8:Q25" si="6">RANK(P8,P$8:P$27,0)</f>
        <v>6</v>
      </c>
      <c r="R8" s="60">
        <f>VLOOKUP($A8,'Return Data'!$B$7:$R$2292,16,0)</f>
        <v>9.2520000000000007</v>
      </c>
      <c r="S8" s="62">
        <f t="shared" ref="S8:S27" si="7">RANK(R8,R$8:R$27,0)</f>
        <v>3</v>
      </c>
    </row>
    <row r="9" spans="1:20" x14ac:dyDescent="0.3">
      <c r="A9" s="58" t="s">
        <v>1815</v>
      </c>
      <c r="B9" s="59">
        <f>VLOOKUP($A9,'Return Data'!$B$7:$R$2292,3,0)</f>
        <v>44988</v>
      </c>
      <c r="C9" s="60">
        <f>VLOOKUP($A9,'Return Data'!$B$7:$R$2292,4,0)</f>
        <v>24.504200000000001</v>
      </c>
      <c r="D9" s="60">
        <f>VLOOKUP($A9,'Return Data'!$B$7:$R$2292,10,0)</f>
        <v>-4.6369999999999996</v>
      </c>
      <c r="E9" s="61">
        <f t="shared" si="0"/>
        <v>17</v>
      </c>
      <c r="F9" s="60">
        <f>VLOOKUP($A9,'Return Data'!$B$7:$R$2292,11,0)</f>
        <v>1.72E-2</v>
      </c>
      <c r="G9" s="61">
        <f t="shared" si="1"/>
        <v>17</v>
      </c>
      <c r="H9" s="60">
        <f>VLOOKUP($A9,'Return Data'!$B$7:$R$2292,12,0)</f>
        <v>4.5869</v>
      </c>
      <c r="I9" s="61">
        <f t="shared" si="2"/>
        <v>16</v>
      </c>
      <c r="J9" s="60">
        <f>VLOOKUP($A9,'Return Data'!$B$7:$R$2292,13,0)</f>
        <v>1.7477</v>
      </c>
      <c r="K9" s="61">
        <f t="shared" si="3"/>
        <v>17</v>
      </c>
      <c r="L9" s="60">
        <f>VLOOKUP($A9,'Return Data'!$B$7:$R$2292,17,0)</f>
        <v>4.4617000000000004</v>
      </c>
      <c r="M9" s="61">
        <f t="shared" si="4"/>
        <v>13</v>
      </c>
      <c r="N9" s="60">
        <f>VLOOKUP($A9,'Return Data'!$B$7:$R$2292,14,0)</f>
        <v>7.5338000000000003</v>
      </c>
      <c r="O9" s="61">
        <f t="shared" si="5"/>
        <v>10</v>
      </c>
      <c r="P9" s="60">
        <f>VLOOKUP($A9,'Return Data'!$B$7:$R$2292,15,0)</f>
        <v>5.8846999999999996</v>
      </c>
      <c r="Q9" s="61">
        <f t="shared" si="6"/>
        <v>11</v>
      </c>
      <c r="R9" s="60">
        <f>VLOOKUP($A9,'Return Data'!$B$7:$R$2292,16,0)</f>
        <v>7.3491</v>
      </c>
      <c r="S9" s="62">
        <f t="shared" si="7"/>
        <v>15</v>
      </c>
    </row>
    <row r="10" spans="1:20" x14ac:dyDescent="0.3">
      <c r="A10" s="58" t="s">
        <v>1885</v>
      </c>
      <c r="B10" s="59">
        <f>VLOOKUP($A10,'Return Data'!$B$7:$R$2292,3,0)</f>
        <v>44988</v>
      </c>
      <c r="C10" s="60">
        <f>VLOOKUP($A10,'Return Data'!$B$7:$R$2292,4,0)</f>
        <v>35.689700000000002</v>
      </c>
      <c r="D10" s="60">
        <f>VLOOKUP($A10,'Return Data'!$B$7:$R$2292,10,0)</f>
        <v>-1.9504999999999999</v>
      </c>
      <c r="E10" s="61">
        <f t="shared" si="0"/>
        <v>6</v>
      </c>
      <c r="F10" s="60">
        <f>VLOOKUP($A10,'Return Data'!$B$7:$R$2292,11,0)</f>
        <v>2.4584000000000001</v>
      </c>
      <c r="G10" s="61">
        <f t="shared" si="1"/>
        <v>12</v>
      </c>
      <c r="H10" s="60">
        <f>VLOOKUP($A10,'Return Data'!$B$7:$R$2292,12,0)</f>
        <v>6.3285999999999998</v>
      </c>
      <c r="I10" s="61">
        <f t="shared" si="2"/>
        <v>10</v>
      </c>
      <c r="J10" s="60">
        <f>VLOOKUP($A10,'Return Data'!$B$7:$R$2292,13,0)</f>
        <v>3.7262</v>
      </c>
      <c r="K10" s="61">
        <f t="shared" si="3"/>
        <v>12</v>
      </c>
      <c r="L10" s="60">
        <f>VLOOKUP($A10,'Return Data'!$B$7:$R$2292,17,0)</f>
        <v>3.6560000000000001</v>
      </c>
      <c r="M10" s="61">
        <f t="shared" si="4"/>
        <v>16</v>
      </c>
      <c r="N10" s="60">
        <f>VLOOKUP($A10,'Return Data'!$B$7:$R$2292,14,0)</f>
        <v>5.7511999999999999</v>
      </c>
      <c r="O10" s="61">
        <f t="shared" si="5"/>
        <v>14</v>
      </c>
      <c r="P10" s="60">
        <f>VLOOKUP($A10,'Return Data'!$B$7:$R$2292,15,0)</f>
        <v>5.9238</v>
      </c>
      <c r="Q10" s="61">
        <f t="shared" si="6"/>
        <v>10</v>
      </c>
      <c r="R10" s="60">
        <f>VLOOKUP($A10,'Return Data'!$B$7:$R$2292,16,0)</f>
        <v>7.1383000000000001</v>
      </c>
      <c r="S10" s="62">
        <f t="shared" si="7"/>
        <v>16</v>
      </c>
    </row>
    <row r="11" spans="1:20" x14ac:dyDescent="0.3">
      <c r="A11" s="58" t="s">
        <v>1939</v>
      </c>
      <c r="B11" s="59">
        <f>VLOOKUP($A11,'Return Data'!$B$7:$R$2292,3,0)</f>
        <v>44988</v>
      </c>
      <c r="C11" s="60">
        <f>VLOOKUP($A11,'Return Data'!$B$7:$R$2292,4,0)</f>
        <v>27.9269</v>
      </c>
      <c r="D11" s="60">
        <f>VLOOKUP($A11,'Return Data'!$B$7:$R$2292,10,0)</f>
        <v>-2.4127000000000001</v>
      </c>
      <c r="E11" s="61">
        <f t="shared" si="0"/>
        <v>8</v>
      </c>
      <c r="F11" s="60">
        <f>VLOOKUP($A11,'Return Data'!$B$7:$R$2292,11,0)</f>
        <v>1.982</v>
      </c>
      <c r="G11" s="61">
        <f t="shared" si="1"/>
        <v>14</v>
      </c>
      <c r="H11" s="60">
        <f>VLOOKUP($A11,'Return Data'!$B$7:$R$2292,12,0)</f>
        <v>5.4884000000000004</v>
      </c>
      <c r="I11" s="61">
        <f t="shared" si="2"/>
        <v>14</v>
      </c>
      <c r="J11" s="60">
        <f>VLOOKUP($A11,'Return Data'!$B$7:$R$2292,13,0)</f>
        <v>23.0672</v>
      </c>
      <c r="K11" s="61">
        <f t="shared" si="3"/>
        <v>1</v>
      </c>
      <c r="L11" s="60">
        <f>VLOOKUP($A11,'Return Data'!$B$7:$R$2292,17,0)</f>
        <v>14.507999999999999</v>
      </c>
      <c r="M11" s="61">
        <f t="shared" si="4"/>
        <v>1</v>
      </c>
      <c r="N11" s="60">
        <f>VLOOKUP($A11,'Return Data'!$B$7:$R$2292,14,0)</f>
        <v>13.0162</v>
      </c>
      <c r="O11" s="61">
        <f t="shared" si="5"/>
        <v>1</v>
      </c>
      <c r="P11" s="60">
        <f>VLOOKUP($A11,'Return Data'!$B$7:$R$2292,15,0)</f>
        <v>5.8677999999999999</v>
      </c>
      <c r="Q11" s="61">
        <f t="shared" si="6"/>
        <v>12</v>
      </c>
      <c r="R11" s="60">
        <f>VLOOKUP($A11,'Return Data'!$B$7:$R$2292,16,0)</f>
        <v>7.6300999999999997</v>
      </c>
      <c r="S11" s="62">
        <f t="shared" si="7"/>
        <v>13</v>
      </c>
    </row>
    <row r="12" spans="1:20" x14ac:dyDescent="0.3">
      <c r="A12" s="58" t="s">
        <v>1471</v>
      </c>
      <c r="B12" s="59">
        <f>VLOOKUP($A12,'Return Data'!$B$7:$R$2292,3,0)</f>
        <v>44988</v>
      </c>
      <c r="C12" s="60">
        <f>VLOOKUP($A12,'Return Data'!$B$7:$R$2292,4,0)</f>
        <v>89.048843248581605</v>
      </c>
      <c r="D12" s="60">
        <f>VLOOKUP($A12,'Return Data'!$B$7:$R$2292,10,0)</f>
        <v>-3.6354000000000002</v>
      </c>
      <c r="E12" s="61">
        <f t="shared" si="0"/>
        <v>14</v>
      </c>
      <c r="F12" s="60">
        <f>VLOOKUP($A12,'Return Data'!$B$7:$R$2292,11,0)</f>
        <v>2.4746999999999999</v>
      </c>
      <c r="G12" s="61">
        <f t="shared" si="1"/>
        <v>11</v>
      </c>
      <c r="H12" s="60">
        <f>VLOOKUP($A12,'Return Data'!$B$7:$R$2292,12,0)</f>
        <v>6.0049999999999999</v>
      </c>
      <c r="I12" s="61">
        <f t="shared" si="2"/>
        <v>12</v>
      </c>
      <c r="J12" s="60">
        <f>VLOOKUP($A12,'Return Data'!$B$7:$R$2292,13,0)</f>
        <v>3.7744</v>
      </c>
      <c r="K12" s="61">
        <f t="shared" si="3"/>
        <v>11</v>
      </c>
      <c r="L12" s="60">
        <f>VLOOKUP($A12,'Return Data'!$B$7:$R$2292,17,0)</f>
        <v>5.0494000000000003</v>
      </c>
      <c r="M12" s="61">
        <f t="shared" si="4"/>
        <v>10</v>
      </c>
      <c r="N12" s="60">
        <f>VLOOKUP($A12,'Return Data'!$B$7:$R$2292,14,0)</f>
        <v>7.7455999999999996</v>
      </c>
      <c r="O12" s="61">
        <f t="shared" si="5"/>
        <v>8</v>
      </c>
      <c r="P12" s="60">
        <f>VLOOKUP($A12,'Return Data'!$B$7:$R$2292,15,0)</f>
        <v>8.1734000000000009</v>
      </c>
      <c r="Q12" s="61">
        <f t="shared" si="6"/>
        <v>4</v>
      </c>
      <c r="R12" s="60">
        <f>VLOOKUP($A12,'Return Data'!$B$7:$R$2292,16,0)</f>
        <v>8.2784999999999993</v>
      </c>
      <c r="S12" s="62">
        <f t="shared" si="7"/>
        <v>9</v>
      </c>
    </row>
    <row r="13" spans="1:20" x14ac:dyDescent="0.3">
      <c r="A13" s="58" t="s">
        <v>1472</v>
      </c>
      <c r="B13" s="59">
        <f>VLOOKUP($A13,'Return Data'!$B$7:$R$2292,3,0)</f>
        <v>44988</v>
      </c>
      <c r="C13" s="60">
        <f>VLOOKUP($A13,'Return Data'!$B$7:$R$2292,4,0)</f>
        <v>45.130299999999998</v>
      </c>
      <c r="D13" s="60">
        <f>VLOOKUP($A13,'Return Data'!$B$7:$R$2292,10,0)</f>
        <v>-0.65039999999999998</v>
      </c>
      <c r="E13" s="61">
        <f t="shared" si="0"/>
        <v>4</v>
      </c>
      <c r="F13" s="60">
        <f>VLOOKUP($A13,'Return Data'!$B$7:$R$2292,11,0)</f>
        <v>3.3984000000000001</v>
      </c>
      <c r="G13" s="61">
        <f t="shared" si="1"/>
        <v>6</v>
      </c>
      <c r="H13" s="60">
        <f>VLOOKUP($A13,'Return Data'!$B$7:$R$2292,12,0)</f>
        <v>6.0652999999999997</v>
      </c>
      <c r="I13" s="61">
        <f t="shared" si="2"/>
        <v>11</v>
      </c>
      <c r="J13" s="60">
        <f>VLOOKUP($A13,'Return Data'!$B$7:$R$2292,13,0)</f>
        <v>3.5219999999999998</v>
      </c>
      <c r="K13" s="61">
        <f t="shared" si="3"/>
        <v>13</v>
      </c>
      <c r="L13" s="60">
        <f>VLOOKUP($A13,'Return Data'!$B$7:$R$2292,17,0)</f>
        <v>4.8433999999999999</v>
      </c>
      <c r="M13" s="61">
        <f t="shared" si="4"/>
        <v>11</v>
      </c>
      <c r="N13" s="60">
        <f>VLOOKUP($A13,'Return Data'!$B$7:$R$2292,14,0)</f>
        <v>6.5247000000000002</v>
      </c>
      <c r="O13" s="61">
        <f t="shared" si="5"/>
        <v>11</v>
      </c>
      <c r="P13" s="60">
        <f>VLOOKUP($A13,'Return Data'!$B$7:$R$2292,15,0)</f>
        <v>4.6064999999999996</v>
      </c>
      <c r="Q13" s="61">
        <f t="shared" si="6"/>
        <v>17</v>
      </c>
      <c r="R13" s="60">
        <f>VLOOKUP($A13,'Return Data'!$B$7:$R$2292,16,0)</f>
        <v>8.375</v>
      </c>
      <c r="S13" s="62">
        <f t="shared" si="7"/>
        <v>7</v>
      </c>
    </row>
    <row r="14" spans="1:20" x14ac:dyDescent="0.3">
      <c r="A14" s="58" t="s">
        <v>1473</v>
      </c>
      <c r="B14" s="59">
        <f>VLOOKUP($A14,'Return Data'!$B$7:$R$2292,3,0)</f>
        <v>44988</v>
      </c>
      <c r="C14" s="60">
        <f>VLOOKUP($A14,'Return Data'!$B$7:$R$2292,4,0)</f>
        <v>70.429599999999994</v>
      </c>
      <c r="D14" s="60">
        <f>VLOOKUP($A14,'Return Data'!$B$7:$R$2292,10,0)</f>
        <v>-4.6668000000000003</v>
      </c>
      <c r="E14" s="61">
        <f t="shared" si="0"/>
        <v>19</v>
      </c>
      <c r="F14" s="60">
        <f>VLOOKUP($A14,'Return Data'!$B$7:$R$2292,11,0)</f>
        <v>3.5122</v>
      </c>
      <c r="G14" s="61">
        <f t="shared" si="1"/>
        <v>5</v>
      </c>
      <c r="H14" s="60">
        <f>VLOOKUP($A14,'Return Data'!$B$7:$R$2292,12,0)</f>
        <v>6.9668999999999999</v>
      </c>
      <c r="I14" s="61">
        <f t="shared" si="2"/>
        <v>5</v>
      </c>
      <c r="J14" s="60">
        <f>VLOOKUP($A14,'Return Data'!$B$7:$R$2292,13,0)</f>
        <v>5.1581999999999999</v>
      </c>
      <c r="K14" s="61">
        <f t="shared" si="3"/>
        <v>6</v>
      </c>
      <c r="L14" s="60">
        <f>VLOOKUP($A14,'Return Data'!$B$7:$R$2292,17,0)</f>
        <v>4.5810000000000004</v>
      </c>
      <c r="M14" s="61">
        <f t="shared" si="4"/>
        <v>12</v>
      </c>
      <c r="N14" s="60">
        <f>VLOOKUP($A14,'Return Data'!$B$7:$R$2292,14,0)</f>
        <v>5.8041999999999998</v>
      </c>
      <c r="O14" s="61">
        <f t="shared" si="5"/>
        <v>13</v>
      </c>
      <c r="P14" s="60">
        <f>VLOOKUP($A14,'Return Data'!$B$7:$R$2292,15,0)</f>
        <v>6.0975999999999999</v>
      </c>
      <c r="Q14" s="61">
        <f t="shared" si="6"/>
        <v>8</v>
      </c>
      <c r="R14" s="60">
        <f>VLOOKUP($A14,'Return Data'!$B$7:$R$2292,16,0)</f>
        <v>9.0879999999999992</v>
      </c>
      <c r="S14" s="62">
        <f t="shared" si="7"/>
        <v>5</v>
      </c>
    </row>
    <row r="15" spans="1:20" x14ac:dyDescent="0.3">
      <c r="A15" s="58" t="s">
        <v>1475</v>
      </c>
      <c r="B15" s="59">
        <f>VLOOKUP($A15,'Return Data'!$B$7:$R$2292,3,0)</f>
        <v>44988</v>
      </c>
      <c r="C15" s="60">
        <f>VLOOKUP($A15,'Return Data'!$B$7:$R$2292,4,0)</f>
        <v>63.0518</v>
      </c>
      <c r="D15" s="60">
        <f>VLOOKUP($A15,'Return Data'!$B$7:$R$2292,10,0)</f>
        <v>-1.1657999999999999</v>
      </c>
      <c r="E15" s="61">
        <f t="shared" si="0"/>
        <v>5</v>
      </c>
      <c r="F15" s="60">
        <f>VLOOKUP($A15,'Return Data'!$B$7:$R$2292,11,0)</f>
        <v>5.9379999999999997</v>
      </c>
      <c r="G15" s="61">
        <f t="shared" si="1"/>
        <v>1</v>
      </c>
      <c r="H15" s="60">
        <f>VLOOKUP($A15,'Return Data'!$B$7:$R$2292,12,0)</f>
        <v>9.2485999999999997</v>
      </c>
      <c r="I15" s="61">
        <f t="shared" si="2"/>
        <v>1</v>
      </c>
      <c r="J15" s="60">
        <f>VLOOKUP($A15,'Return Data'!$B$7:$R$2292,13,0)</f>
        <v>6.8282999999999996</v>
      </c>
      <c r="K15" s="61">
        <f t="shared" si="3"/>
        <v>2</v>
      </c>
      <c r="L15" s="60">
        <f>VLOOKUP($A15,'Return Data'!$B$7:$R$2292,17,0)</f>
        <v>7.9267000000000003</v>
      </c>
      <c r="M15" s="61">
        <f t="shared" si="4"/>
        <v>2</v>
      </c>
      <c r="N15" s="60">
        <f>VLOOKUP($A15,'Return Data'!$B$7:$R$2292,14,0)</f>
        <v>9.9301999999999992</v>
      </c>
      <c r="O15" s="61">
        <f t="shared" si="5"/>
        <v>5</v>
      </c>
      <c r="P15" s="60">
        <f>VLOOKUP($A15,'Return Data'!$B$7:$R$2292,15,0)</f>
        <v>7.9528999999999996</v>
      </c>
      <c r="Q15" s="61">
        <f t="shared" si="6"/>
        <v>5</v>
      </c>
      <c r="R15" s="60">
        <f>VLOOKUP($A15,'Return Data'!$B$7:$R$2292,16,0)</f>
        <v>10.0669</v>
      </c>
      <c r="S15" s="62">
        <f t="shared" si="7"/>
        <v>1</v>
      </c>
    </row>
    <row r="16" spans="1:20" x14ac:dyDescent="0.3">
      <c r="A16" t="s">
        <v>1993</v>
      </c>
      <c r="B16" s="59">
        <f>VLOOKUP($A16,'Return Data'!$B$7:$R$2292,3,0)</f>
        <v>44988</v>
      </c>
      <c r="C16" s="60">
        <f>VLOOKUP($A16,'Return Data'!$B$7:$R$2292,4,0)</f>
        <v>46.536900000000003</v>
      </c>
      <c r="D16" s="60">
        <f>VLOOKUP($A16,'Return Data'!$B$7:$R$2292,10,0)</f>
        <v>-4.1665999999999999</v>
      </c>
      <c r="E16" s="61">
        <f t="shared" si="0"/>
        <v>15</v>
      </c>
      <c r="F16" s="60">
        <f>VLOOKUP($A16,'Return Data'!$B$7:$R$2292,11,0)</f>
        <v>1.7163999999999999</v>
      </c>
      <c r="G16" s="61">
        <f t="shared" si="1"/>
        <v>15</v>
      </c>
      <c r="H16" s="60">
        <f>VLOOKUP($A16,'Return Data'!$B$7:$R$2292,12,0)</f>
        <v>5.7910000000000004</v>
      </c>
      <c r="I16" s="61">
        <f t="shared" si="2"/>
        <v>13</v>
      </c>
      <c r="J16" s="60">
        <f>VLOOKUP($A16,'Return Data'!$B$7:$R$2292,13,0)</f>
        <v>2.1002999999999998</v>
      </c>
      <c r="K16" s="61">
        <f t="shared" si="3"/>
        <v>16</v>
      </c>
      <c r="L16" s="60">
        <f>VLOOKUP($A16,'Return Data'!$B$7:$R$2292,17,0)</f>
        <v>3.9786999999999999</v>
      </c>
      <c r="M16" s="61">
        <f t="shared" si="4"/>
        <v>14</v>
      </c>
      <c r="N16" s="60">
        <f>VLOOKUP($A16,'Return Data'!$B$7:$R$2292,14,0)</f>
        <v>6.1612999999999998</v>
      </c>
      <c r="O16" s="61">
        <f t="shared" si="5"/>
        <v>12</v>
      </c>
      <c r="P16" s="60">
        <f>VLOOKUP($A16,'Return Data'!$B$7:$R$2292,15,0)</f>
        <v>6.0944000000000003</v>
      </c>
      <c r="Q16" s="61">
        <f t="shared" si="6"/>
        <v>9</v>
      </c>
      <c r="R16" s="60">
        <f>VLOOKUP($A16,'Return Data'!$B$7:$R$2292,16,0)</f>
        <v>8.4143000000000008</v>
      </c>
      <c r="S16" s="62">
        <f t="shared" si="7"/>
        <v>6</v>
      </c>
    </row>
    <row r="17" spans="1:19" x14ac:dyDescent="0.3">
      <c r="A17" s="58" t="s">
        <v>1476</v>
      </c>
      <c r="B17" s="59">
        <f>VLOOKUP($A17,'Return Data'!$B$7:$R$2292,3,0)</f>
        <v>44988</v>
      </c>
      <c r="C17" s="60">
        <f>VLOOKUP($A17,'Return Data'!$B$7:$R$2292,4,0)</f>
        <v>58.063200000000002</v>
      </c>
      <c r="D17" s="60">
        <f>VLOOKUP($A17,'Return Data'!$B$7:$R$2292,10,0)</f>
        <v>-2.6836000000000002</v>
      </c>
      <c r="E17" s="61">
        <f t="shared" si="0"/>
        <v>10</v>
      </c>
      <c r="F17" s="60">
        <f>VLOOKUP($A17,'Return Data'!$B$7:$R$2292,11,0)</f>
        <v>3.0265</v>
      </c>
      <c r="G17" s="61">
        <f t="shared" si="1"/>
        <v>10</v>
      </c>
      <c r="H17" s="60">
        <f>VLOOKUP($A17,'Return Data'!$B$7:$R$2292,12,0)</f>
        <v>6.7050000000000001</v>
      </c>
      <c r="I17" s="61">
        <f t="shared" si="2"/>
        <v>7</v>
      </c>
      <c r="J17" s="60">
        <f>VLOOKUP($A17,'Return Data'!$B$7:$R$2292,13,0)</f>
        <v>5.8765000000000001</v>
      </c>
      <c r="K17" s="61">
        <f t="shared" si="3"/>
        <v>5</v>
      </c>
      <c r="L17" s="60">
        <f>VLOOKUP($A17,'Return Data'!$B$7:$R$2292,17,0)</f>
        <v>6.3882000000000003</v>
      </c>
      <c r="M17" s="61">
        <f t="shared" si="4"/>
        <v>9</v>
      </c>
      <c r="N17" s="60">
        <f>VLOOKUP($A17,'Return Data'!$B$7:$R$2292,14,0)</f>
        <v>8.3531999999999993</v>
      </c>
      <c r="O17" s="61">
        <f t="shared" si="5"/>
        <v>7</v>
      </c>
      <c r="P17" s="60">
        <f>VLOOKUP($A17,'Return Data'!$B$7:$R$2292,15,0)</f>
        <v>8.2476000000000003</v>
      </c>
      <c r="Q17" s="61">
        <f t="shared" si="6"/>
        <v>2</v>
      </c>
      <c r="R17" s="60">
        <f>VLOOKUP($A17,'Return Data'!$B$7:$R$2292,16,0)</f>
        <v>9.7334999999999994</v>
      </c>
      <c r="S17" s="62">
        <f t="shared" si="7"/>
        <v>2</v>
      </c>
    </row>
    <row r="18" spans="1:19" x14ac:dyDescent="0.3">
      <c r="A18" s="58" t="s">
        <v>1477</v>
      </c>
      <c r="B18" s="59">
        <f>VLOOKUP($A18,'Return Data'!$B$7:$R$2292,3,0)</f>
        <v>44988</v>
      </c>
      <c r="C18" s="60">
        <f>VLOOKUP($A18,'Return Data'!$B$7:$R$2292,4,0)</f>
        <v>25.918800000000001</v>
      </c>
      <c r="D18" s="60">
        <f>VLOOKUP($A18,'Return Data'!$B$7:$R$2292,10,0)</f>
        <v>-4.6498999999999997</v>
      </c>
      <c r="E18" s="61">
        <f t="shared" si="0"/>
        <v>18</v>
      </c>
      <c r="F18" s="60">
        <f>VLOOKUP($A18,'Return Data'!$B$7:$R$2292,11,0)</f>
        <v>-0.63629999999999998</v>
      </c>
      <c r="G18" s="61">
        <f t="shared" si="1"/>
        <v>20</v>
      </c>
      <c r="H18" s="60">
        <f>VLOOKUP($A18,'Return Data'!$B$7:$R$2292,12,0)</f>
        <v>3.2376</v>
      </c>
      <c r="I18" s="61">
        <f t="shared" si="2"/>
        <v>18</v>
      </c>
      <c r="J18" s="60">
        <f>VLOOKUP($A18,'Return Data'!$B$7:$R$2292,13,0)</f>
        <v>1.0866</v>
      </c>
      <c r="K18" s="61">
        <f t="shared" si="3"/>
        <v>18</v>
      </c>
      <c r="L18" s="60">
        <f>VLOOKUP($A18,'Return Data'!$B$7:$R$2292,17,0)</f>
        <v>2.2654000000000001</v>
      </c>
      <c r="M18" s="61">
        <f t="shared" si="4"/>
        <v>18</v>
      </c>
      <c r="N18" s="60">
        <f>VLOOKUP($A18,'Return Data'!$B$7:$R$2292,14,0)</f>
        <v>4.3483999999999998</v>
      </c>
      <c r="O18" s="61">
        <f t="shared" si="5"/>
        <v>18</v>
      </c>
      <c r="P18" s="60">
        <f>VLOOKUP($A18,'Return Data'!$B$7:$R$2292,15,0)</f>
        <v>4.9721000000000002</v>
      </c>
      <c r="Q18" s="61">
        <f t="shared" si="6"/>
        <v>15</v>
      </c>
      <c r="R18" s="60">
        <f>VLOOKUP($A18,'Return Data'!$B$7:$R$2292,16,0)</f>
        <v>7.5861000000000001</v>
      </c>
      <c r="S18" s="62">
        <f t="shared" si="7"/>
        <v>14</v>
      </c>
    </row>
    <row r="19" spans="1:19" x14ac:dyDescent="0.3">
      <c r="A19" s="58" t="s">
        <v>1479</v>
      </c>
      <c r="B19" s="59">
        <f>VLOOKUP($A19,'Return Data'!$B$7:$R$2292,3,0)</f>
        <v>44988</v>
      </c>
      <c r="C19" s="60">
        <f>VLOOKUP($A19,'Return Data'!$B$7:$R$2292,4,0)</f>
        <v>44.5916</v>
      </c>
      <c r="D19" s="60">
        <f>VLOOKUP($A19,'Return Data'!$B$7:$R$2292,10,0)</f>
        <v>-2.7168000000000001</v>
      </c>
      <c r="E19" s="61">
        <f t="shared" si="0"/>
        <v>11</v>
      </c>
      <c r="F19" s="60">
        <f>VLOOKUP($A19,'Return Data'!$B$7:$R$2292,11,0)</f>
        <v>3.8144</v>
      </c>
      <c r="G19" s="61">
        <f t="shared" si="1"/>
        <v>4</v>
      </c>
      <c r="H19" s="60">
        <f>VLOOKUP($A19,'Return Data'!$B$7:$R$2292,12,0)</f>
        <v>8.0298999999999996</v>
      </c>
      <c r="I19" s="61">
        <f t="shared" si="2"/>
        <v>2</v>
      </c>
      <c r="J19" s="60">
        <f>VLOOKUP($A19,'Return Data'!$B$7:$R$2292,13,0)</f>
        <v>5.98</v>
      </c>
      <c r="K19" s="61">
        <f t="shared" si="3"/>
        <v>4</v>
      </c>
      <c r="L19" s="60">
        <f>VLOOKUP($A19,'Return Data'!$B$7:$R$2292,17,0)</f>
        <v>7.3342000000000001</v>
      </c>
      <c r="M19" s="61">
        <f t="shared" si="4"/>
        <v>5</v>
      </c>
      <c r="N19" s="60">
        <f>VLOOKUP($A19,'Return Data'!$B$7:$R$2292,14,0)</f>
        <v>10.181100000000001</v>
      </c>
      <c r="O19" s="61">
        <f t="shared" si="5"/>
        <v>3</v>
      </c>
      <c r="P19" s="60">
        <f>VLOOKUP($A19,'Return Data'!$B$7:$R$2292,15,0)</f>
        <v>8.7120999999999995</v>
      </c>
      <c r="Q19" s="61">
        <f t="shared" si="6"/>
        <v>1</v>
      </c>
      <c r="R19" s="60">
        <f>VLOOKUP($A19,'Return Data'!$B$7:$R$2292,16,0)</f>
        <v>8.0699000000000005</v>
      </c>
      <c r="S19" s="62">
        <f t="shared" si="7"/>
        <v>11</v>
      </c>
    </row>
    <row r="20" spans="1:19" x14ac:dyDescent="0.3">
      <c r="A20" s="58" t="s">
        <v>1480</v>
      </c>
      <c r="B20" s="59">
        <f>VLOOKUP($A20,'Return Data'!$B$7:$R$2292,3,0)</f>
        <v>0</v>
      </c>
      <c r="C20" s="60">
        <f>VLOOKUP($A20,'Return Data'!$B$7:$R$2292,4,0)</f>
        <v>0</v>
      </c>
      <c r="D20" s="60">
        <f>VLOOKUP($A20,'Return Data'!$B$7:$R$2292,10,0)</f>
        <v>0</v>
      </c>
      <c r="E20" s="61">
        <f t="shared" si="0"/>
        <v>2</v>
      </c>
      <c r="F20" s="60">
        <f>VLOOKUP($A20,'Return Data'!$B$7:$R$2292,11,0)</f>
        <v>0</v>
      </c>
      <c r="G20" s="61">
        <f t="shared" si="1"/>
        <v>18</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1481</v>
      </c>
      <c r="B21" s="59">
        <f>VLOOKUP($A21,'Return Data'!$B$7:$R$2292,3,0)</f>
        <v>44988</v>
      </c>
      <c r="C21" s="60">
        <f>VLOOKUP($A21,'Return Data'!$B$7:$R$2292,4,0)</f>
        <v>68.395899999999997</v>
      </c>
      <c r="D21" s="60">
        <f>VLOOKUP($A21,'Return Data'!$B$7:$R$2292,10,0)</f>
        <v>-5.0339</v>
      </c>
      <c r="E21" s="61">
        <f t="shared" si="0"/>
        <v>20</v>
      </c>
      <c r="F21" s="60">
        <f>VLOOKUP($A21,'Return Data'!$B$7:$R$2292,11,0)</f>
        <v>1.3676999999999999</v>
      </c>
      <c r="G21" s="61">
        <f t="shared" si="1"/>
        <v>16</v>
      </c>
      <c r="H21" s="60">
        <f>VLOOKUP($A21,'Return Data'!$B$7:$R$2292,12,0)</f>
        <v>4.7473999999999998</v>
      </c>
      <c r="I21" s="61">
        <f t="shared" si="2"/>
        <v>15</v>
      </c>
      <c r="J21" s="60">
        <f>VLOOKUP($A21,'Return Data'!$B$7:$R$2292,13,0)</f>
        <v>2.66</v>
      </c>
      <c r="K21" s="61">
        <f t="shared" si="3"/>
        <v>15</v>
      </c>
      <c r="L21" s="60">
        <f>VLOOKUP($A21,'Return Data'!$B$7:$R$2292,17,0)</f>
        <v>3.8134000000000001</v>
      </c>
      <c r="M21" s="61">
        <f t="shared" si="4"/>
        <v>15</v>
      </c>
      <c r="N21" s="60">
        <f>VLOOKUP($A21,'Return Data'!$B$7:$R$2292,14,0)</f>
        <v>5.3914</v>
      </c>
      <c r="O21" s="61">
        <f t="shared" si="5"/>
        <v>15</v>
      </c>
      <c r="P21" s="60">
        <f>VLOOKUP($A21,'Return Data'!$B$7:$R$2292,15,0)</f>
        <v>5.7682000000000002</v>
      </c>
      <c r="Q21" s="61">
        <f t="shared" si="6"/>
        <v>13</v>
      </c>
      <c r="R21" s="60">
        <f>VLOOKUP($A21,'Return Data'!$B$7:$R$2292,16,0)</f>
        <v>8.0153999999999996</v>
      </c>
      <c r="S21" s="62">
        <f t="shared" si="7"/>
        <v>12</v>
      </c>
    </row>
    <row r="22" spans="1:19" x14ac:dyDescent="0.3">
      <c r="A22" s="58" t="s">
        <v>1792</v>
      </c>
      <c r="B22" s="59">
        <f>VLOOKUP($A22,'Return Data'!$B$7:$R$2292,3,0)</f>
        <v>44988</v>
      </c>
      <c r="C22" s="60">
        <f>VLOOKUP($A22,'Return Data'!$B$7:$R$2292,4,0)</f>
        <v>22.620200000000001</v>
      </c>
      <c r="D22" s="60">
        <f>VLOOKUP($A22,'Return Data'!$B$7:$R$2292,10,0)</f>
        <v>-4.4226999999999999</v>
      </c>
      <c r="E22" s="61">
        <f t="shared" si="0"/>
        <v>16</v>
      </c>
      <c r="F22" s="60">
        <f>VLOOKUP($A22,'Return Data'!$B$7:$R$2292,11,0)</f>
        <v>2.1389</v>
      </c>
      <c r="G22" s="61">
        <f t="shared" si="1"/>
        <v>13</v>
      </c>
      <c r="H22" s="60">
        <f>VLOOKUP($A22,'Return Data'!$B$7:$R$2292,12,0)</f>
        <v>4.0351999999999997</v>
      </c>
      <c r="I22" s="61">
        <f t="shared" si="2"/>
        <v>17</v>
      </c>
      <c r="J22" s="60">
        <f>VLOOKUP($A22,'Return Data'!$B$7:$R$2292,13,0)</f>
        <v>3.2160000000000002</v>
      </c>
      <c r="K22" s="61">
        <f t="shared" si="3"/>
        <v>14</v>
      </c>
      <c r="L22" s="60">
        <f>VLOOKUP($A22,'Return Data'!$B$7:$R$2292,17,0)</f>
        <v>2.9037999999999999</v>
      </c>
      <c r="M22" s="61">
        <f t="shared" si="4"/>
        <v>17</v>
      </c>
      <c r="N22" s="60">
        <f>VLOOKUP($A22,'Return Data'!$B$7:$R$2292,14,0)</f>
        <v>4.4282000000000004</v>
      </c>
      <c r="O22" s="61">
        <f t="shared" si="5"/>
        <v>16</v>
      </c>
      <c r="P22" s="60">
        <f>VLOOKUP($A22,'Return Data'!$B$7:$R$2292,15,0)</f>
        <v>4.8327999999999998</v>
      </c>
      <c r="Q22" s="61">
        <f t="shared" si="6"/>
        <v>16</v>
      </c>
      <c r="R22" s="60">
        <f>VLOOKUP($A22,'Return Data'!$B$7:$R$2292,16,0)</f>
        <v>6.6912000000000003</v>
      </c>
      <c r="S22" s="62">
        <f t="shared" si="7"/>
        <v>18</v>
      </c>
    </row>
    <row r="23" spans="1:19" x14ac:dyDescent="0.3">
      <c r="A23" s="58" t="s">
        <v>1482</v>
      </c>
      <c r="B23" s="59">
        <f>VLOOKUP($A23,'Return Data'!$B$7:$R$2292,3,0)</f>
        <v>44988</v>
      </c>
      <c r="C23" s="60">
        <f>VLOOKUP($A23,'Return Data'!$B$7:$R$2292,4,0)</f>
        <v>46.427700000000002</v>
      </c>
      <c r="D23" s="60">
        <f>VLOOKUP($A23,'Return Data'!$B$7:$R$2292,10,0)</f>
        <v>1.7423</v>
      </c>
      <c r="E23" s="61">
        <f t="shared" si="0"/>
        <v>1</v>
      </c>
      <c r="F23" s="60">
        <f>VLOOKUP($A23,'Return Data'!$B$7:$R$2292,11,0)</f>
        <v>5.0125000000000002</v>
      </c>
      <c r="G23" s="61">
        <f t="shared" si="1"/>
        <v>2</v>
      </c>
      <c r="H23" s="60">
        <f>VLOOKUP($A23,'Return Data'!$B$7:$R$2292,12,0)</f>
        <v>6.6403999999999996</v>
      </c>
      <c r="I23" s="61">
        <f t="shared" si="2"/>
        <v>8</v>
      </c>
      <c r="J23" s="60">
        <f>VLOOKUP($A23,'Return Data'!$B$7:$R$2292,13,0)</f>
        <v>5.1050000000000004</v>
      </c>
      <c r="K23" s="61">
        <f t="shared" si="3"/>
        <v>7</v>
      </c>
      <c r="L23" s="60">
        <f>VLOOKUP($A23,'Return Data'!$B$7:$R$2292,17,0)</f>
        <v>6.7138999999999998</v>
      </c>
      <c r="M23" s="61">
        <f t="shared" si="4"/>
        <v>8</v>
      </c>
      <c r="N23" s="60">
        <f>VLOOKUP($A23,'Return Data'!$B$7:$R$2292,14,0)</f>
        <v>4.3780000000000001</v>
      </c>
      <c r="O23" s="61">
        <f t="shared" si="5"/>
        <v>17</v>
      </c>
      <c r="P23" s="60">
        <f>VLOOKUP($A23,'Return Data'!$B$7:$R$2292,15,0)</f>
        <v>2.6968000000000001</v>
      </c>
      <c r="Q23" s="61">
        <f t="shared" si="6"/>
        <v>18</v>
      </c>
      <c r="R23" s="60">
        <f>VLOOKUP($A23,'Return Data'!$B$7:$R$2292,16,0)</f>
        <v>8.3470999999999993</v>
      </c>
      <c r="S23" s="62">
        <f t="shared" si="7"/>
        <v>8</v>
      </c>
    </row>
    <row r="24" spans="1:19" x14ac:dyDescent="0.3">
      <c r="A24" s="58" t="s">
        <v>1829</v>
      </c>
      <c r="B24" s="59">
        <f>VLOOKUP($A24,'Return Data'!$B$7:$R$2292,3,0)</f>
        <v>44988</v>
      </c>
      <c r="C24" s="60">
        <f>VLOOKUP($A24,'Return Data'!$B$7:$R$2292,4,0)</f>
        <v>55.942799999999998</v>
      </c>
      <c r="D24" s="60">
        <f>VLOOKUP($A24,'Return Data'!$B$7:$R$2292,10,0)</f>
        <v>-2.0024999999999999</v>
      </c>
      <c r="E24" s="61">
        <f t="shared" si="0"/>
        <v>7</v>
      </c>
      <c r="F24" s="60">
        <f>VLOOKUP($A24,'Return Data'!$B$7:$R$2292,11,0)</f>
        <v>3.9964</v>
      </c>
      <c r="G24" s="61">
        <f t="shared" si="1"/>
        <v>3</v>
      </c>
      <c r="H24" s="60">
        <f>VLOOKUP($A24,'Return Data'!$B$7:$R$2292,12,0)</f>
        <v>7.8361999999999998</v>
      </c>
      <c r="I24" s="61">
        <f t="shared" si="2"/>
        <v>3</v>
      </c>
      <c r="J24" s="60">
        <f>VLOOKUP($A24,'Return Data'!$B$7:$R$2292,13,0)</f>
        <v>6.1718999999999999</v>
      </c>
      <c r="K24" s="61">
        <f t="shared" si="3"/>
        <v>3</v>
      </c>
      <c r="L24" s="60">
        <f>VLOOKUP($A24,'Return Data'!$B$7:$R$2292,17,0)</f>
        <v>7.8860999999999999</v>
      </c>
      <c r="M24" s="61">
        <f t="shared" si="4"/>
        <v>3</v>
      </c>
      <c r="N24" s="60">
        <f>VLOOKUP($A24,'Return Data'!$B$7:$R$2292,14,0)</f>
        <v>10.2492</v>
      </c>
      <c r="O24" s="61">
        <f t="shared" si="5"/>
        <v>2</v>
      </c>
      <c r="P24" s="60">
        <f>VLOOKUP($A24,'Return Data'!$B$7:$R$2292,15,0)</f>
        <v>8.2289999999999992</v>
      </c>
      <c r="Q24" s="61">
        <f t="shared" si="6"/>
        <v>3</v>
      </c>
      <c r="R24" s="60">
        <f>VLOOKUP($A24,'Return Data'!$B$7:$R$2292,16,0)</f>
        <v>8.1562999999999999</v>
      </c>
      <c r="S24" s="62">
        <f t="shared" si="7"/>
        <v>10</v>
      </c>
    </row>
    <row r="25" spans="1:19" x14ac:dyDescent="0.3">
      <c r="A25" s="58" t="s">
        <v>1484</v>
      </c>
      <c r="B25" s="59">
        <f>VLOOKUP($A25,'Return Data'!$B$7:$R$2292,3,0)</f>
        <v>44988</v>
      </c>
      <c r="C25" s="60">
        <f>VLOOKUP($A25,'Return Data'!$B$7:$R$2292,4,0)</f>
        <v>24.321400000000001</v>
      </c>
      <c r="D25" s="60">
        <f>VLOOKUP($A25,'Return Data'!$B$7:$R$2292,10,0)</f>
        <v>-2.8573</v>
      </c>
      <c r="E25" s="61">
        <f t="shared" si="0"/>
        <v>12</v>
      </c>
      <c r="F25" s="60">
        <f>VLOOKUP($A25,'Return Data'!$B$7:$R$2292,11,0)</f>
        <v>3.2111999999999998</v>
      </c>
      <c r="G25" s="61">
        <f t="shared" si="1"/>
        <v>7</v>
      </c>
      <c r="H25" s="60">
        <f>VLOOKUP($A25,'Return Data'!$B$7:$R$2292,12,0)</f>
        <v>6.3581000000000003</v>
      </c>
      <c r="I25" s="61">
        <f t="shared" si="2"/>
        <v>9</v>
      </c>
      <c r="J25" s="60">
        <f>VLOOKUP($A25,'Return Data'!$B$7:$R$2292,13,0)</f>
        <v>4.1391999999999998</v>
      </c>
      <c r="K25" s="61">
        <f t="shared" si="3"/>
        <v>9</v>
      </c>
      <c r="L25" s="60">
        <f>VLOOKUP($A25,'Return Data'!$B$7:$R$2292,17,0)</f>
        <v>7.2031999999999998</v>
      </c>
      <c r="M25" s="61">
        <f t="shared" si="4"/>
        <v>6</v>
      </c>
      <c r="N25" s="60">
        <f>VLOOKUP($A25,'Return Data'!$B$7:$R$2292,14,0)</f>
        <v>7.6505999999999998</v>
      </c>
      <c r="O25" s="61">
        <f t="shared" si="5"/>
        <v>9</v>
      </c>
      <c r="P25" s="60">
        <f>VLOOKUP($A25,'Return Data'!$B$7:$R$2292,15,0)</f>
        <v>5.1346999999999996</v>
      </c>
      <c r="Q25" s="61">
        <f t="shared" si="6"/>
        <v>14</v>
      </c>
      <c r="R25" s="60">
        <f>VLOOKUP($A25,'Return Data'!$B$7:$R$2292,16,0)</f>
        <v>7.0789</v>
      </c>
      <c r="S25" s="62">
        <f t="shared" si="7"/>
        <v>17</v>
      </c>
    </row>
    <row r="26" spans="1:19" x14ac:dyDescent="0.3">
      <c r="A26" s="58" t="s">
        <v>1485</v>
      </c>
      <c r="B26" s="59">
        <f>VLOOKUP($A26,'Return Data'!$B$7:$R$2292,3,0)</f>
        <v>0</v>
      </c>
      <c r="C26" s="60">
        <f>VLOOKUP($A26,'Return Data'!$B$7:$R$2292,4,0)</f>
        <v>0</v>
      </c>
      <c r="D26" s="60">
        <f>VLOOKUP($A26,'Return Data'!$B$7:$R$2292,10,0)</f>
        <v>0</v>
      </c>
      <c r="E26" s="61">
        <f t="shared" si="0"/>
        <v>2</v>
      </c>
      <c r="F26" s="60">
        <f>VLOOKUP($A26,'Return Data'!$B$7:$R$2292,11,0)</f>
        <v>0</v>
      </c>
      <c r="G26" s="61">
        <f t="shared" si="1"/>
        <v>18</v>
      </c>
      <c r="H26" s="60">
        <f>VLOOKUP($A26,'Return Data'!$B$7:$R$2292,12,0)</f>
        <v>0</v>
      </c>
      <c r="I26" s="61">
        <f t="shared" si="2"/>
        <v>19</v>
      </c>
      <c r="J26" s="60">
        <f>VLOOKUP($A26,'Return Data'!$B$7:$R$2292,13,0)</f>
        <v>0</v>
      </c>
      <c r="K26" s="61">
        <f t="shared" si="3"/>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1486</v>
      </c>
      <c r="B27" s="59">
        <f>VLOOKUP($A27,'Return Data'!$B$7:$R$2292,3,0)</f>
        <v>44988</v>
      </c>
      <c r="C27" s="60">
        <f>VLOOKUP($A27,'Return Data'!$B$7:$R$2292,4,0)</f>
        <v>53.4358</v>
      </c>
      <c r="D27" s="60">
        <f>VLOOKUP($A27,'Return Data'!$B$7:$R$2292,10,0)</f>
        <v>-3.4056999999999999</v>
      </c>
      <c r="E27" s="61">
        <f t="shared" si="0"/>
        <v>13</v>
      </c>
      <c r="F27" s="60">
        <f>VLOOKUP($A27,'Return Data'!$B$7:$R$2292,11,0)</f>
        <v>3.0566</v>
      </c>
      <c r="G27" s="61">
        <f t="shared" si="1"/>
        <v>8</v>
      </c>
      <c r="H27" s="60">
        <f>VLOOKUP($A27,'Return Data'!$B$7:$R$2292,12,0)</f>
        <v>7.2497999999999996</v>
      </c>
      <c r="I27" s="61">
        <f t="shared" si="2"/>
        <v>4</v>
      </c>
      <c r="J27" s="60">
        <f>VLOOKUP($A27,'Return Data'!$B$7:$R$2292,13,0)</f>
        <v>4.6607000000000003</v>
      </c>
      <c r="K27" s="61">
        <f t="shared" si="3"/>
        <v>8</v>
      </c>
      <c r="L27" s="60">
        <f>VLOOKUP($A27,'Return Data'!$B$7:$R$2292,17,0)</f>
        <v>7.4553000000000003</v>
      </c>
      <c r="M27" s="61">
        <f>RANK(L27,L$8:L$27,0)</f>
        <v>4</v>
      </c>
      <c r="N27" s="60">
        <f>VLOOKUP($A27,'Return Data'!$B$7:$R$2292,14,0)</f>
        <v>9.8431999999999995</v>
      </c>
      <c r="O27" s="61">
        <f>RANK(N27,N$8:N$27,0)</f>
        <v>6</v>
      </c>
      <c r="P27" s="60">
        <f>VLOOKUP($A27,'Return Data'!$B$7:$R$2292,15,0)</f>
        <v>6.6310000000000002</v>
      </c>
      <c r="Q27" s="61">
        <f>RANK(P27,P$8:P$27,0)</f>
        <v>7</v>
      </c>
      <c r="R27" s="60">
        <f>VLOOKUP($A27,'Return Data'!$B$7:$R$2292,16,0)</f>
        <v>9.1087000000000007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-2.5908400000000005</v>
      </c>
      <c r="E29" s="69"/>
      <c r="F29" s="70">
        <f>AVERAGE(F8:F27)</f>
        <v>2.4769750000000004</v>
      </c>
      <c r="G29" s="69"/>
      <c r="H29" s="70">
        <f>AVERAGE(H8:H27)</f>
        <v>5.6077149999999989</v>
      </c>
      <c r="I29" s="69"/>
      <c r="J29" s="70">
        <f>AVERAGE(J8:J27)</f>
        <v>4.6454499999999994</v>
      </c>
      <c r="K29" s="69"/>
      <c r="L29" s="70">
        <f>AVERAGE(L8:L27)</f>
        <v>5.3862799999999993</v>
      </c>
      <c r="M29" s="69"/>
      <c r="N29" s="70">
        <f>AVERAGE(N8:N27)</f>
        <v>6.8612050000000009</v>
      </c>
      <c r="O29" s="69"/>
      <c r="P29" s="70">
        <f>AVERAGE(P8:P27)</f>
        <v>5.6283700000000003</v>
      </c>
      <c r="Q29" s="69"/>
      <c r="R29" s="70">
        <f>AVERAGE(R8:R27)</f>
        <v>7.418965</v>
      </c>
      <c r="S29" s="71"/>
    </row>
    <row r="30" spans="1:19" x14ac:dyDescent="0.3">
      <c r="A30" s="68" t="s">
        <v>28</v>
      </c>
      <c r="B30" s="69"/>
      <c r="C30" s="69"/>
      <c r="D30" s="70">
        <f>MIN(D8:D27)</f>
        <v>-5.0339</v>
      </c>
      <c r="E30" s="69"/>
      <c r="F30" s="70">
        <f>MIN(F8:F27)</f>
        <v>-0.63629999999999998</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1.7423</v>
      </c>
      <c r="E31" s="73"/>
      <c r="F31" s="74">
        <f>MAX(F8:F27)</f>
        <v>5.9379999999999997</v>
      </c>
      <c r="G31" s="73"/>
      <c r="H31" s="74">
        <f>MAX(H8:H27)</f>
        <v>9.2485999999999997</v>
      </c>
      <c r="I31" s="73"/>
      <c r="J31" s="74">
        <f>MAX(J8:J27)</f>
        <v>23.0672</v>
      </c>
      <c r="K31" s="73"/>
      <c r="L31" s="74">
        <f>MAX(L8:L27)</f>
        <v>14.507999999999999</v>
      </c>
      <c r="M31" s="73"/>
      <c r="N31" s="74">
        <f>MAX(N8:N27)</f>
        <v>13.0162</v>
      </c>
      <c r="O31" s="73"/>
      <c r="P31" s="74">
        <f>MAX(P8:P27)</f>
        <v>8.7120999999999995</v>
      </c>
      <c r="Q31" s="73"/>
      <c r="R31" s="74">
        <f>MAX(R8:R27)</f>
        <v>10.0669</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1489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1491</v>
      </c>
      <c r="B8" s="59">
        <f>VLOOKUP($A8,'Return Data'!$B$7:$R$2292,3,0)</f>
        <v>44988</v>
      </c>
      <c r="C8" s="60">
        <f>VLOOKUP($A8,'Return Data'!$B$7:$R$2292,4,0)</f>
        <v>18.89</v>
      </c>
      <c r="D8" s="60">
        <f>VLOOKUP($A8,'Return Data'!$B$7:$R$2292,10,0)</f>
        <v>-1.2545999999999999</v>
      </c>
      <c r="E8" s="61">
        <f t="shared" ref="E8" si="0">RANK(D8,D$8:D$30,0)</f>
        <v>17</v>
      </c>
      <c r="F8" s="60">
        <f>VLOOKUP($A8,'Return Data'!$B$7:$R$2292,11,0)</f>
        <v>1.0701000000000001</v>
      </c>
      <c r="G8" s="61">
        <f t="shared" ref="G8" si="1">RANK(F8,F$8:F$30,0)</f>
        <v>17</v>
      </c>
      <c r="H8" s="60">
        <f>VLOOKUP($A8,'Return Data'!$B$7:$R$2292,12,0)</f>
        <v>4.8861999999999997</v>
      </c>
      <c r="I8" s="61">
        <f t="shared" ref="I8" si="2">RANK(H8,H$8:H$30,0)</f>
        <v>13</v>
      </c>
      <c r="J8" s="60">
        <f>VLOOKUP($A8,'Return Data'!$B$7:$R$2292,13,0)</f>
        <v>3.5636000000000001</v>
      </c>
      <c r="K8" s="61">
        <f t="shared" ref="K8" si="3">RANK(J8,J$8:J$30,0)</f>
        <v>21</v>
      </c>
      <c r="L8" s="60">
        <f>VLOOKUP($A8,'Return Data'!$B$7:$R$2292,17,0)</f>
        <v>4.0740999999999996</v>
      </c>
      <c r="M8" s="61">
        <f t="shared" ref="M8" si="4">RANK(L8,L$8:L$30,0)</f>
        <v>22</v>
      </c>
      <c r="N8" s="60">
        <f>VLOOKUP($A8,'Return Data'!$B$7:$R$2292,14,0)</f>
        <v>7.8933999999999997</v>
      </c>
      <c r="O8" s="61">
        <f>RANK(N8,N$8:N$30,0)</f>
        <v>20</v>
      </c>
      <c r="P8" s="60">
        <f>VLOOKUP($A8,'Return Data'!$B$7:$R$2292,15,0)</f>
        <v>6.9854000000000003</v>
      </c>
      <c r="Q8" s="61">
        <f>RANK(P8,P$8:P$30,0)</f>
        <v>15</v>
      </c>
      <c r="R8" s="60">
        <f>VLOOKUP($A8,'Return Data'!$B$7:$R$2292,16,0)</f>
        <v>7.9988000000000001</v>
      </c>
      <c r="S8" s="62">
        <f t="shared" ref="S8" si="5">RANK(R8,R$8:R$30,0)</f>
        <v>15</v>
      </c>
    </row>
    <row r="9" spans="1:20" x14ac:dyDescent="0.3">
      <c r="A9" s="58" t="s">
        <v>1492</v>
      </c>
      <c r="B9" s="59">
        <f>VLOOKUP($A9,'Return Data'!$B$7:$R$2292,3,0)</f>
        <v>44988</v>
      </c>
      <c r="C9" s="60">
        <f>VLOOKUP($A9,'Return Data'!$B$7:$R$2292,4,0)</f>
        <v>18.52</v>
      </c>
      <c r="D9" s="60">
        <f>VLOOKUP($A9,'Return Data'!$B$7:$R$2292,10,0)</f>
        <v>-1.7506999999999999</v>
      </c>
      <c r="E9" s="61">
        <f t="shared" ref="E9:E30" si="6">RANK(D9,D$8:D$30,0)</f>
        <v>19</v>
      </c>
      <c r="F9" s="60">
        <f>VLOOKUP($A9,'Return Data'!$B$7:$R$2292,11,0)</f>
        <v>0.76170000000000004</v>
      </c>
      <c r="G9" s="61">
        <f t="shared" ref="G9:G30" si="7">RANK(F9,F$8:F$30,0)</f>
        <v>19</v>
      </c>
      <c r="H9" s="60">
        <f>VLOOKUP($A9,'Return Data'!$B$7:$R$2292,12,0)</f>
        <v>4.9886999999999997</v>
      </c>
      <c r="I9" s="61">
        <f t="shared" ref="I9:I30" si="8">RANK(H9,H$8:H$30,0)</f>
        <v>12</v>
      </c>
      <c r="J9" s="60">
        <f>VLOOKUP($A9,'Return Data'!$B$7:$R$2292,13,0)</f>
        <v>4.3380000000000001</v>
      </c>
      <c r="K9" s="61">
        <f t="shared" ref="K9:K30" si="9">RANK(J9,J$8:J$30,0)</f>
        <v>17</v>
      </c>
      <c r="L9" s="60">
        <f>VLOOKUP($A9,'Return Data'!$B$7:$R$2292,17,0)</f>
        <v>5.9444999999999997</v>
      </c>
      <c r="M9" s="61">
        <f t="shared" ref="M9:M30" si="10">RANK(L9,L$8:L$30,0)</f>
        <v>14</v>
      </c>
      <c r="N9" s="60">
        <f>VLOOKUP($A9,'Return Data'!$B$7:$R$2292,14,0)</f>
        <v>9.3087</v>
      </c>
      <c r="O9" s="61">
        <f t="shared" ref="O9:O30" si="11">RANK(N9,N$8:N$30,0)</f>
        <v>12</v>
      </c>
      <c r="P9" s="60">
        <f>VLOOKUP($A9,'Return Data'!$B$7:$R$2292,15,0)</f>
        <v>8.8346999999999998</v>
      </c>
      <c r="Q9" s="61">
        <f t="shared" ref="Q9:Q28" si="12">RANK(P9,P$8:P$30,0)</f>
        <v>5</v>
      </c>
      <c r="R9" s="60">
        <f>VLOOKUP($A9,'Return Data'!$B$7:$R$2292,16,0)</f>
        <v>8.4976000000000003</v>
      </c>
      <c r="S9" s="62">
        <f t="shared" ref="S9:S30" si="13">RANK(R9,R$8:R$30,0)</f>
        <v>12</v>
      </c>
    </row>
    <row r="10" spans="1:20" x14ac:dyDescent="0.3">
      <c r="A10" s="58" t="s">
        <v>1891</v>
      </c>
      <c r="B10" s="59">
        <f>VLOOKUP($A10,'Return Data'!$B$7:$R$2292,3,0)</f>
        <v>44988</v>
      </c>
      <c r="C10" s="60">
        <f>VLOOKUP($A10,'Return Data'!$B$7:$R$2292,4,0)</f>
        <v>13.2194</v>
      </c>
      <c r="D10" s="60">
        <f>VLOOKUP($A10,'Return Data'!$B$7:$R$2292,10,0)</f>
        <v>-0.89439999999999997</v>
      </c>
      <c r="E10" s="61">
        <f t="shared" si="6"/>
        <v>12</v>
      </c>
      <c r="F10" s="60">
        <f>VLOOKUP($A10,'Return Data'!$B$7:$R$2292,11,0)</f>
        <v>1.6533</v>
      </c>
      <c r="G10" s="61">
        <f t="shared" si="7"/>
        <v>11</v>
      </c>
      <c r="H10" s="60">
        <f>VLOOKUP($A10,'Return Data'!$B$7:$R$2292,12,0)</f>
        <v>6.3662000000000001</v>
      </c>
      <c r="I10" s="61">
        <f t="shared" si="8"/>
        <v>6</v>
      </c>
      <c r="J10" s="60">
        <f>VLOOKUP($A10,'Return Data'!$B$7:$R$2292,13,0)</f>
        <v>6.0095999999999998</v>
      </c>
      <c r="K10" s="61">
        <f t="shared" si="9"/>
        <v>10</v>
      </c>
      <c r="L10" s="60">
        <f>VLOOKUP($A10,'Return Data'!$B$7:$R$2292,17,0)</f>
        <v>5.5755999999999997</v>
      </c>
      <c r="M10" s="61">
        <f t="shared" si="10"/>
        <v>16</v>
      </c>
      <c r="N10" s="60">
        <f>VLOOKUP($A10,'Return Data'!$B$7:$R$2292,14,0)</f>
        <v>8.0823999999999998</v>
      </c>
      <c r="O10" s="61">
        <f t="shared" si="11"/>
        <v>17</v>
      </c>
      <c r="P10" s="60"/>
      <c r="Q10" s="61"/>
      <c r="R10" s="60">
        <f>VLOOKUP($A10,'Return Data'!$B$7:$R$2292,16,0)</f>
        <v>8.0421999999999993</v>
      </c>
      <c r="S10" s="62">
        <f t="shared" si="13"/>
        <v>14</v>
      </c>
    </row>
    <row r="11" spans="1:20" x14ac:dyDescent="0.3">
      <c r="A11" s="58" t="s">
        <v>1493</v>
      </c>
      <c r="B11" s="59">
        <f>VLOOKUP($A11,'Return Data'!$B$7:$R$2292,3,0)</f>
        <v>44988</v>
      </c>
      <c r="C11" s="60">
        <f>VLOOKUP($A11,'Return Data'!$B$7:$R$2292,4,0)</f>
        <v>18.248000000000001</v>
      </c>
      <c r="D11" s="60">
        <f>VLOOKUP($A11,'Return Data'!$B$7:$R$2292,10,0)</f>
        <v>-0.58840000000000003</v>
      </c>
      <c r="E11" s="61">
        <f t="shared" si="6"/>
        <v>9</v>
      </c>
      <c r="F11" s="60">
        <f>VLOOKUP($A11,'Return Data'!$B$7:$R$2292,11,0)</f>
        <v>1.4454</v>
      </c>
      <c r="G11" s="61">
        <f t="shared" si="7"/>
        <v>13</v>
      </c>
      <c r="H11" s="60">
        <f>VLOOKUP($A11,'Return Data'!$B$7:$R$2292,12,0)</f>
        <v>5.2485999999999997</v>
      </c>
      <c r="I11" s="61">
        <f t="shared" si="8"/>
        <v>10</v>
      </c>
      <c r="J11" s="60">
        <f>VLOOKUP($A11,'Return Data'!$B$7:$R$2292,13,0)</f>
        <v>5.7487000000000004</v>
      </c>
      <c r="K11" s="61">
        <f t="shared" si="9"/>
        <v>11</v>
      </c>
      <c r="L11" s="60">
        <f>VLOOKUP($A11,'Return Data'!$B$7:$R$2292,17,0)</f>
        <v>7.4850000000000003</v>
      </c>
      <c r="M11" s="61">
        <f t="shared" si="10"/>
        <v>6</v>
      </c>
      <c r="N11" s="60">
        <f>VLOOKUP($A11,'Return Data'!$B$7:$R$2292,14,0)</f>
        <v>9.8320000000000007</v>
      </c>
      <c r="O11" s="61">
        <f t="shared" si="11"/>
        <v>11</v>
      </c>
      <c r="P11" s="60">
        <f>VLOOKUP($A11,'Return Data'!$B$7:$R$2292,15,0)</f>
        <v>7.6753</v>
      </c>
      <c r="Q11" s="61">
        <f t="shared" si="12"/>
        <v>10</v>
      </c>
      <c r="R11" s="60">
        <f>VLOOKUP($A11,'Return Data'!$B$7:$R$2292,16,0)</f>
        <v>9.0611999999999995</v>
      </c>
      <c r="S11" s="62">
        <f t="shared" si="13"/>
        <v>5</v>
      </c>
    </row>
    <row r="12" spans="1:20" x14ac:dyDescent="0.3">
      <c r="A12" s="58" t="s">
        <v>1494</v>
      </c>
      <c r="B12" s="59">
        <f>VLOOKUP($A12,'Return Data'!$B$7:$R$2292,3,0)</f>
        <v>44988</v>
      </c>
      <c r="C12" s="60">
        <f>VLOOKUP($A12,'Return Data'!$B$7:$R$2292,4,0)</f>
        <v>20.360399999999998</v>
      </c>
      <c r="D12" s="60">
        <f>VLOOKUP($A12,'Return Data'!$B$7:$R$2292,10,0)</f>
        <v>-0.69599999999999995</v>
      </c>
      <c r="E12" s="61">
        <f t="shared" si="6"/>
        <v>10</v>
      </c>
      <c r="F12" s="60">
        <f>VLOOKUP($A12,'Return Data'!$B$7:$R$2292,11,0)</f>
        <v>2.5935000000000001</v>
      </c>
      <c r="G12" s="61">
        <f t="shared" si="7"/>
        <v>4</v>
      </c>
      <c r="H12" s="60">
        <f>VLOOKUP($A12,'Return Data'!$B$7:$R$2292,12,0)</f>
        <v>6.6604000000000001</v>
      </c>
      <c r="I12" s="61">
        <f t="shared" si="8"/>
        <v>3</v>
      </c>
      <c r="J12" s="60">
        <f>VLOOKUP($A12,'Return Data'!$B$7:$R$2292,13,0)</f>
        <v>6.5637999999999996</v>
      </c>
      <c r="K12" s="61">
        <f t="shared" si="9"/>
        <v>6</v>
      </c>
      <c r="L12" s="60">
        <f>VLOOKUP($A12,'Return Data'!$B$7:$R$2292,17,0)</f>
        <v>6.9221000000000004</v>
      </c>
      <c r="M12" s="61">
        <f t="shared" si="10"/>
        <v>12</v>
      </c>
      <c r="N12" s="60">
        <f>VLOOKUP($A12,'Return Data'!$B$7:$R$2292,14,0)</f>
        <v>10.5038</v>
      </c>
      <c r="O12" s="61">
        <f t="shared" si="11"/>
        <v>8</v>
      </c>
      <c r="P12" s="60">
        <f>VLOOKUP($A12,'Return Data'!$B$7:$R$2292,15,0)</f>
        <v>8.9728999999999992</v>
      </c>
      <c r="Q12" s="61">
        <f t="shared" si="12"/>
        <v>4</v>
      </c>
      <c r="R12" s="60">
        <f>VLOOKUP($A12,'Return Data'!$B$7:$R$2292,16,0)</f>
        <v>8.8419000000000008</v>
      </c>
      <c r="S12" s="62">
        <f t="shared" si="13"/>
        <v>8</v>
      </c>
    </row>
    <row r="13" spans="1:20" x14ac:dyDescent="0.3">
      <c r="A13" s="58" t="s">
        <v>1495</v>
      </c>
      <c r="B13" s="59">
        <f>VLOOKUP($A13,'Return Data'!$B$7:$R$2292,3,0)</f>
        <v>44988</v>
      </c>
      <c r="C13" s="60">
        <f>VLOOKUP($A13,'Return Data'!$B$7:$R$2292,4,0)</f>
        <v>14.0487</v>
      </c>
      <c r="D13" s="60">
        <f>VLOOKUP($A13,'Return Data'!$B$7:$R$2292,10,0)</f>
        <v>-1.78</v>
      </c>
      <c r="E13" s="61">
        <f t="shared" si="6"/>
        <v>21</v>
      </c>
      <c r="F13" s="60">
        <f>VLOOKUP($A13,'Return Data'!$B$7:$R$2292,11,0)</f>
        <v>1.7395</v>
      </c>
      <c r="G13" s="61">
        <f t="shared" si="7"/>
        <v>10</v>
      </c>
      <c r="H13" s="60">
        <f>VLOOKUP($A13,'Return Data'!$B$7:$R$2292,12,0)</f>
        <v>5.5769000000000002</v>
      </c>
      <c r="I13" s="61">
        <f t="shared" si="8"/>
        <v>8</v>
      </c>
      <c r="J13" s="60">
        <f>VLOOKUP($A13,'Return Data'!$B$7:$R$2292,13,0)</f>
        <v>6.3868</v>
      </c>
      <c r="K13" s="61">
        <f t="shared" si="9"/>
        <v>7</v>
      </c>
      <c r="L13" s="60">
        <f>VLOOKUP($A13,'Return Data'!$B$7:$R$2292,17,0)</f>
        <v>7.0099</v>
      </c>
      <c r="M13" s="61">
        <f t="shared" si="10"/>
        <v>10</v>
      </c>
      <c r="N13" s="60">
        <f>VLOOKUP($A13,'Return Data'!$B$7:$R$2292,14,0)</f>
        <v>10.3271</v>
      </c>
      <c r="O13" s="61">
        <f t="shared" si="11"/>
        <v>9</v>
      </c>
      <c r="P13" s="60"/>
      <c r="Q13" s="61"/>
      <c r="R13" s="60">
        <f>VLOOKUP($A13,'Return Data'!$B$7:$R$2292,16,0)</f>
        <v>7.8148999999999997</v>
      </c>
      <c r="S13" s="62">
        <f t="shared" si="13"/>
        <v>17</v>
      </c>
    </row>
    <row r="14" spans="1:20" x14ac:dyDescent="0.3">
      <c r="A14" s="58" t="s">
        <v>1496</v>
      </c>
      <c r="B14" s="59">
        <f>VLOOKUP($A14,'Return Data'!$B$7:$R$2292,3,0)</f>
        <v>44988</v>
      </c>
      <c r="C14" s="60">
        <f>VLOOKUP($A14,'Return Data'!$B$7:$R$2292,4,0)</f>
        <v>55.167000000000002</v>
      </c>
      <c r="D14" s="60">
        <f>VLOOKUP($A14,'Return Data'!$B$7:$R$2292,10,0)</f>
        <v>-1.0244</v>
      </c>
      <c r="E14" s="61">
        <f t="shared" si="6"/>
        <v>15</v>
      </c>
      <c r="F14" s="60">
        <f>VLOOKUP($A14,'Return Data'!$B$7:$R$2292,11,0)</f>
        <v>2.3658000000000001</v>
      </c>
      <c r="G14" s="61">
        <f t="shared" si="7"/>
        <v>7</v>
      </c>
      <c r="H14" s="60">
        <f>VLOOKUP($A14,'Return Data'!$B$7:$R$2292,12,0)</f>
        <v>6.5597000000000003</v>
      </c>
      <c r="I14" s="61">
        <f t="shared" si="8"/>
        <v>4</v>
      </c>
      <c r="J14" s="60">
        <f>VLOOKUP($A14,'Return Data'!$B$7:$R$2292,13,0)</f>
        <v>7.5778999999999996</v>
      </c>
      <c r="K14" s="61">
        <f t="shared" si="9"/>
        <v>3</v>
      </c>
      <c r="L14" s="60">
        <f>VLOOKUP($A14,'Return Data'!$B$7:$R$2292,17,0)</f>
        <v>8.4177999999999997</v>
      </c>
      <c r="M14" s="61">
        <f t="shared" si="10"/>
        <v>3</v>
      </c>
      <c r="N14" s="60">
        <f>VLOOKUP($A14,'Return Data'!$B$7:$R$2292,14,0)</f>
        <v>12.169499999999999</v>
      </c>
      <c r="O14" s="61">
        <f t="shared" si="11"/>
        <v>4</v>
      </c>
      <c r="P14" s="60">
        <f>VLOOKUP($A14,'Return Data'!$B$7:$R$2292,15,0)</f>
        <v>8.6822999999999997</v>
      </c>
      <c r="Q14" s="61">
        <f t="shared" si="12"/>
        <v>6</v>
      </c>
      <c r="R14" s="60">
        <f>VLOOKUP($A14,'Return Data'!$B$7:$R$2292,16,0)</f>
        <v>9.9332999999999991</v>
      </c>
      <c r="S14" s="62">
        <f t="shared" si="13"/>
        <v>2</v>
      </c>
    </row>
    <row r="15" spans="1:20" x14ac:dyDescent="0.3">
      <c r="A15" s="58" t="s">
        <v>1497</v>
      </c>
      <c r="B15" s="59">
        <f>VLOOKUP($A15,'Return Data'!$B$7:$R$2292,3,0)</f>
        <v>44988</v>
      </c>
      <c r="C15" s="60">
        <f>VLOOKUP($A15,'Return Data'!$B$7:$R$2292,4,0)</f>
        <v>19.27</v>
      </c>
      <c r="D15" s="60">
        <f>VLOOKUP($A15,'Return Data'!$B$7:$R$2292,10,0)</f>
        <v>0.83730000000000004</v>
      </c>
      <c r="E15" s="61">
        <f t="shared" si="6"/>
        <v>1</v>
      </c>
      <c r="F15" s="60">
        <f>VLOOKUP($A15,'Return Data'!$B$7:$R$2292,11,0)</f>
        <v>3.5465</v>
      </c>
      <c r="G15" s="61">
        <f t="shared" si="7"/>
        <v>2</v>
      </c>
      <c r="H15" s="60">
        <f>VLOOKUP($A15,'Return Data'!$B$7:$R$2292,12,0)</f>
        <v>5.3581000000000003</v>
      </c>
      <c r="I15" s="61">
        <f t="shared" si="8"/>
        <v>9</v>
      </c>
      <c r="J15" s="60">
        <f>VLOOKUP($A15,'Return Data'!$B$7:$R$2292,13,0)</f>
        <v>7.4135999999999997</v>
      </c>
      <c r="K15" s="61">
        <f t="shared" si="9"/>
        <v>4</v>
      </c>
      <c r="L15" s="60">
        <f>VLOOKUP($A15,'Return Data'!$B$7:$R$2292,17,0)</f>
        <v>7.3872</v>
      </c>
      <c r="M15" s="61">
        <f t="shared" si="10"/>
        <v>8</v>
      </c>
      <c r="N15" s="60">
        <f>VLOOKUP($A15,'Return Data'!$B$7:$R$2292,14,0)</f>
        <v>8.3009000000000004</v>
      </c>
      <c r="O15" s="61">
        <f t="shared" si="11"/>
        <v>16</v>
      </c>
      <c r="P15" s="60">
        <f>VLOOKUP($A15,'Return Data'!$B$7:$R$2292,15,0)</f>
        <v>7.8305999999999996</v>
      </c>
      <c r="Q15" s="61">
        <f t="shared" si="12"/>
        <v>8</v>
      </c>
      <c r="R15" s="60">
        <f>VLOOKUP($A15,'Return Data'!$B$7:$R$2292,16,0)</f>
        <v>8.2792999999999992</v>
      </c>
      <c r="S15" s="62">
        <f t="shared" si="13"/>
        <v>13</v>
      </c>
    </row>
    <row r="16" spans="1:20" x14ac:dyDescent="0.3">
      <c r="A16" s="58" t="s">
        <v>1498</v>
      </c>
      <c r="B16" s="59">
        <f>VLOOKUP($A16,'Return Data'!$B$7:$R$2292,3,0)</f>
        <v>44988</v>
      </c>
      <c r="C16" s="60">
        <f>VLOOKUP($A16,'Return Data'!$B$7:$R$2292,4,0)</f>
        <v>23.4131</v>
      </c>
      <c r="D16" s="60">
        <f>VLOOKUP($A16,'Return Data'!$B$7:$R$2292,10,0)</f>
        <v>-2.2711000000000001</v>
      </c>
      <c r="E16" s="61">
        <f t="shared" si="6"/>
        <v>22</v>
      </c>
      <c r="F16" s="60">
        <f>VLOOKUP($A16,'Return Data'!$B$7:$R$2292,11,0)</f>
        <v>0.57689999999999997</v>
      </c>
      <c r="G16" s="61">
        <f t="shared" si="7"/>
        <v>22</v>
      </c>
      <c r="H16" s="60">
        <f>VLOOKUP($A16,'Return Data'!$B$7:$R$2292,12,0)</f>
        <v>4.7870999999999997</v>
      </c>
      <c r="I16" s="61">
        <f t="shared" si="8"/>
        <v>14</v>
      </c>
      <c r="J16" s="60">
        <f>VLOOKUP($A16,'Return Data'!$B$7:$R$2292,13,0)</f>
        <v>5.1561000000000003</v>
      </c>
      <c r="K16" s="61">
        <f t="shared" si="9"/>
        <v>14</v>
      </c>
      <c r="L16" s="60">
        <f>VLOOKUP($A16,'Return Data'!$B$7:$R$2292,17,0)</f>
        <v>4.4870000000000001</v>
      </c>
      <c r="M16" s="61">
        <f t="shared" si="10"/>
        <v>20</v>
      </c>
      <c r="N16" s="60">
        <f>VLOOKUP($A16,'Return Data'!$B$7:$R$2292,14,0)</f>
        <v>7.9223999999999997</v>
      </c>
      <c r="O16" s="61">
        <f t="shared" si="11"/>
        <v>19</v>
      </c>
      <c r="P16" s="60">
        <f>VLOOKUP($A16,'Return Data'!$B$7:$R$2292,15,0)</f>
        <v>7.6112000000000002</v>
      </c>
      <c r="Q16" s="61">
        <f t="shared" si="12"/>
        <v>11</v>
      </c>
      <c r="R16" s="60">
        <f>VLOOKUP($A16,'Return Data'!$B$7:$R$2292,16,0)</f>
        <v>7.1768999999999998</v>
      </c>
      <c r="S16" s="62">
        <f t="shared" si="13"/>
        <v>21</v>
      </c>
    </row>
    <row r="17" spans="1:19" x14ac:dyDescent="0.3">
      <c r="A17" s="58" t="s">
        <v>1499</v>
      </c>
      <c r="B17" s="59">
        <f>VLOOKUP($A17,'Return Data'!$B$7:$R$2292,3,0)</f>
        <v>44988</v>
      </c>
      <c r="C17" s="60">
        <f>VLOOKUP($A17,'Return Data'!$B$7:$R$2292,4,0)</f>
        <v>27.658999999999999</v>
      </c>
      <c r="D17" s="60">
        <f>VLOOKUP($A17,'Return Data'!$B$7:$R$2292,10,0)</f>
        <v>-3.9800000000000002E-2</v>
      </c>
      <c r="E17" s="61">
        <f t="shared" si="6"/>
        <v>6</v>
      </c>
      <c r="F17" s="60">
        <f>VLOOKUP($A17,'Return Data'!$B$7:$R$2292,11,0)</f>
        <v>1.7474000000000001</v>
      </c>
      <c r="G17" s="61">
        <f t="shared" si="7"/>
        <v>9</v>
      </c>
      <c r="H17" s="60">
        <f>VLOOKUP($A17,'Return Data'!$B$7:$R$2292,12,0)</f>
        <v>4.6896000000000004</v>
      </c>
      <c r="I17" s="61">
        <f t="shared" si="8"/>
        <v>15</v>
      </c>
      <c r="J17" s="60">
        <f>VLOOKUP($A17,'Return Data'!$B$7:$R$2292,13,0)</f>
        <v>4.9279000000000002</v>
      </c>
      <c r="K17" s="61">
        <f t="shared" si="9"/>
        <v>16</v>
      </c>
      <c r="L17" s="60">
        <f>VLOOKUP($A17,'Return Data'!$B$7:$R$2292,17,0)</f>
        <v>5.5644</v>
      </c>
      <c r="M17" s="61">
        <f t="shared" si="10"/>
        <v>18</v>
      </c>
      <c r="N17" s="60">
        <f>VLOOKUP($A17,'Return Data'!$B$7:$R$2292,14,0)</f>
        <v>8.8774999999999995</v>
      </c>
      <c r="O17" s="61">
        <f t="shared" si="11"/>
        <v>15</v>
      </c>
      <c r="P17" s="60">
        <f>VLOOKUP($A17,'Return Data'!$B$7:$R$2292,15,0)</f>
        <v>7.0190000000000001</v>
      </c>
      <c r="Q17" s="61">
        <f t="shared" si="12"/>
        <v>14</v>
      </c>
      <c r="R17" s="60">
        <f>VLOOKUP($A17,'Return Data'!$B$7:$R$2292,16,0)</f>
        <v>7.3526999999999996</v>
      </c>
      <c r="S17" s="62">
        <f t="shared" si="13"/>
        <v>19</v>
      </c>
    </row>
    <row r="18" spans="1:19" x14ac:dyDescent="0.3">
      <c r="A18" s="58" t="s">
        <v>1500</v>
      </c>
      <c r="B18" s="59">
        <f>VLOOKUP($A18,'Return Data'!$B$7:$R$2292,3,0)</f>
        <v>44988</v>
      </c>
      <c r="C18" s="60">
        <f>VLOOKUP($A18,'Return Data'!$B$7:$R$2292,4,0)</f>
        <v>13.3363</v>
      </c>
      <c r="D18" s="60">
        <f>VLOOKUP($A18,'Return Data'!$B$7:$R$2292,10,0)</f>
        <v>-0.9234</v>
      </c>
      <c r="E18" s="61">
        <f t="shared" si="6"/>
        <v>13</v>
      </c>
      <c r="F18" s="60">
        <f>VLOOKUP($A18,'Return Data'!$B$7:$R$2292,11,0)</f>
        <v>0.69010000000000005</v>
      </c>
      <c r="G18" s="61">
        <f t="shared" si="7"/>
        <v>21</v>
      </c>
      <c r="H18" s="60">
        <f>VLOOKUP($A18,'Return Data'!$B$7:$R$2292,12,0)</f>
        <v>4.05</v>
      </c>
      <c r="I18" s="61">
        <f t="shared" si="8"/>
        <v>22</v>
      </c>
      <c r="J18" s="60">
        <f>VLOOKUP($A18,'Return Data'!$B$7:$R$2292,13,0)</f>
        <v>3.5202</v>
      </c>
      <c r="K18" s="61">
        <f t="shared" si="9"/>
        <v>22</v>
      </c>
      <c r="L18" s="60">
        <f>VLOOKUP($A18,'Return Data'!$B$7:$R$2292,17,0)</f>
        <v>4.7767999999999997</v>
      </c>
      <c r="M18" s="61">
        <f t="shared" si="10"/>
        <v>19</v>
      </c>
      <c r="N18" s="60">
        <f>VLOOKUP($A18,'Return Data'!$B$7:$R$2292,14,0)</f>
        <v>7.0262000000000002</v>
      </c>
      <c r="O18" s="61">
        <f t="shared" si="11"/>
        <v>21</v>
      </c>
      <c r="P18" s="60"/>
      <c r="Q18" s="61"/>
      <c r="R18" s="60">
        <f>VLOOKUP($A18,'Return Data'!$B$7:$R$2292,16,0)</f>
        <v>7.4789000000000003</v>
      </c>
      <c r="S18" s="62">
        <f t="shared" si="13"/>
        <v>18</v>
      </c>
    </row>
    <row r="19" spans="1:19" x14ac:dyDescent="0.3">
      <c r="A19" s="58" t="s">
        <v>1501</v>
      </c>
      <c r="B19" s="59">
        <f>VLOOKUP($A19,'Return Data'!$B$7:$R$2292,3,0)</f>
        <v>44988</v>
      </c>
      <c r="C19" s="60">
        <f>VLOOKUP($A19,'Return Data'!$B$7:$R$2292,4,0)</f>
        <v>21.017499999999998</v>
      </c>
      <c r="D19" s="60">
        <f>VLOOKUP($A19,'Return Data'!$B$7:$R$2292,10,0)</f>
        <v>0.45119999999999999</v>
      </c>
      <c r="E19" s="61">
        <f t="shared" si="6"/>
        <v>3</v>
      </c>
      <c r="F19" s="60">
        <f>VLOOKUP($A19,'Return Data'!$B$7:$R$2292,11,0)</f>
        <v>3.8696000000000002</v>
      </c>
      <c r="G19" s="61">
        <f t="shared" si="7"/>
        <v>1</v>
      </c>
      <c r="H19" s="60">
        <f>VLOOKUP($A19,'Return Data'!$B$7:$R$2292,12,0)</f>
        <v>7.1178999999999997</v>
      </c>
      <c r="I19" s="61">
        <f t="shared" si="8"/>
        <v>2</v>
      </c>
      <c r="J19" s="60">
        <f>VLOOKUP($A19,'Return Data'!$B$7:$R$2292,13,0)</f>
        <v>8.6068999999999996</v>
      </c>
      <c r="K19" s="61">
        <f t="shared" si="9"/>
        <v>1</v>
      </c>
      <c r="L19" s="60">
        <f>VLOOKUP($A19,'Return Data'!$B$7:$R$2292,17,0)</f>
        <v>8.8597999999999999</v>
      </c>
      <c r="M19" s="61">
        <f t="shared" si="10"/>
        <v>2</v>
      </c>
      <c r="N19" s="60">
        <f>VLOOKUP($A19,'Return Data'!$B$7:$R$2292,14,0)</f>
        <v>10.968299999999999</v>
      </c>
      <c r="O19" s="61">
        <f t="shared" si="11"/>
        <v>7</v>
      </c>
      <c r="P19" s="60">
        <f>VLOOKUP($A19,'Return Data'!$B$7:$R$2292,15,0)</f>
        <v>9.0740999999999996</v>
      </c>
      <c r="Q19" s="61">
        <f t="shared" si="12"/>
        <v>3</v>
      </c>
      <c r="R19" s="60">
        <f>VLOOKUP($A19,'Return Data'!$B$7:$R$2292,16,0)</f>
        <v>9.2546999999999997</v>
      </c>
      <c r="S19" s="62">
        <f t="shared" si="13"/>
        <v>4</v>
      </c>
    </row>
    <row r="20" spans="1:19" x14ac:dyDescent="0.3">
      <c r="A20" t="s">
        <v>2003</v>
      </c>
      <c r="B20" s="59">
        <f>VLOOKUP($A20,'Return Data'!$B$7:$R$2292,3,0)</f>
        <v>44988</v>
      </c>
      <c r="C20" s="60">
        <f>VLOOKUP($A20,'Return Data'!$B$7:$R$2292,4,0)</f>
        <v>25.580200000000001</v>
      </c>
      <c r="D20" s="60">
        <f>VLOOKUP($A20,'Return Data'!$B$7:$R$2292,10,0)</f>
        <v>2.1499999999999998E-2</v>
      </c>
      <c r="E20" s="61">
        <f t="shared" si="6"/>
        <v>4</v>
      </c>
      <c r="F20" s="60">
        <f>VLOOKUP($A20,'Return Data'!$B$7:$R$2292,11,0)</f>
        <v>1.5893999999999999</v>
      </c>
      <c r="G20" s="61">
        <f t="shared" si="7"/>
        <v>12</v>
      </c>
      <c r="H20" s="60">
        <f>VLOOKUP($A20,'Return Data'!$B$7:$R$2292,12,0)</f>
        <v>4.6609999999999996</v>
      </c>
      <c r="I20" s="61">
        <f t="shared" si="8"/>
        <v>16</v>
      </c>
      <c r="J20" s="60">
        <f>VLOOKUP($A20,'Return Data'!$B$7:$R$2292,13,0)</f>
        <v>4.0692000000000004</v>
      </c>
      <c r="K20" s="61">
        <f t="shared" si="9"/>
        <v>18</v>
      </c>
      <c r="L20" s="60">
        <f>VLOOKUP($A20,'Return Data'!$B$7:$R$2292,17,0)</f>
        <v>7.3917999999999999</v>
      </c>
      <c r="M20" s="61">
        <f t="shared" si="10"/>
        <v>7</v>
      </c>
      <c r="N20" s="60">
        <f>VLOOKUP($A20,'Return Data'!$B$7:$R$2292,14,0)</f>
        <v>11.1091</v>
      </c>
      <c r="O20" s="61">
        <f t="shared" si="11"/>
        <v>6</v>
      </c>
      <c r="P20" s="60">
        <f>VLOOKUP($A20,'Return Data'!$B$7:$R$2292,15,0)</f>
        <v>7.3194999999999997</v>
      </c>
      <c r="Q20" s="61">
        <f t="shared" si="12"/>
        <v>13</v>
      </c>
      <c r="R20" s="60">
        <f>VLOOKUP($A20,'Return Data'!$B$7:$R$2292,16,0)</f>
        <v>8.5740999999999996</v>
      </c>
      <c r="S20" s="62">
        <f t="shared" si="13"/>
        <v>10</v>
      </c>
    </row>
    <row r="21" spans="1:19" x14ac:dyDescent="0.3">
      <c r="A21" t="s">
        <v>2039</v>
      </c>
      <c r="B21" s="59">
        <f>VLOOKUP($A21,'Return Data'!$B$7:$R$2292,3,0)</f>
        <v>44988</v>
      </c>
      <c r="C21" s="60">
        <f>VLOOKUP($A21,'Return Data'!$B$7:$R$2292,4,0)</f>
        <v>17.633500000000002</v>
      </c>
      <c r="D21" s="60">
        <f>VLOOKUP($A21,'Return Data'!$B$7:$R$2292,10,0)</f>
        <v>-2.5423</v>
      </c>
      <c r="E21" s="61">
        <f t="shared" si="6"/>
        <v>23</v>
      </c>
      <c r="F21" s="60">
        <f>VLOOKUP($A21,'Return Data'!$B$7:$R$2292,11,0)</f>
        <v>0.87870000000000004</v>
      </c>
      <c r="G21" s="61">
        <f t="shared" si="7"/>
        <v>18</v>
      </c>
      <c r="H21" s="60">
        <f>VLOOKUP($A21,'Return Data'!$B$7:$R$2292,12,0)</f>
        <v>4.5176999999999996</v>
      </c>
      <c r="I21" s="61">
        <f t="shared" si="8"/>
        <v>18</v>
      </c>
      <c r="J21" s="60">
        <f>VLOOKUP($A21,'Return Data'!$B$7:$R$2292,13,0)</f>
        <v>5.5456000000000003</v>
      </c>
      <c r="K21" s="61">
        <f t="shared" si="9"/>
        <v>12</v>
      </c>
      <c r="L21" s="60">
        <f>VLOOKUP($A21,'Return Data'!$B$7:$R$2292,17,0)</f>
        <v>7.6976000000000004</v>
      </c>
      <c r="M21" s="61">
        <f t="shared" si="10"/>
        <v>5</v>
      </c>
      <c r="N21" s="60">
        <f>VLOOKUP($A21,'Return Data'!$B$7:$R$2292,14,0)</f>
        <v>12.4739</v>
      </c>
      <c r="O21" s="61">
        <f t="shared" si="11"/>
        <v>2</v>
      </c>
      <c r="P21" s="60">
        <f>VLOOKUP($A21,'Return Data'!$B$7:$R$2292,15,0)</f>
        <v>9.3588000000000005</v>
      </c>
      <c r="Q21" s="61">
        <f t="shared" si="12"/>
        <v>2</v>
      </c>
      <c r="R21" s="60">
        <f>VLOOKUP($A21,'Return Data'!$B$7:$R$2292,16,0)</f>
        <v>9.7698999999999998</v>
      </c>
      <c r="S21" s="62">
        <f t="shared" si="13"/>
        <v>3</v>
      </c>
    </row>
    <row r="22" spans="1:19" x14ac:dyDescent="0.3">
      <c r="A22" s="58" t="s">
        <v>1502</v>
      </c>
      <c r="B22" s="59">
        <f>VLOOKUP($A22,'Return Data'!$B$7:$R$2292,3,0)</f>
        <v>44988</v>
      </c>
      <c r="C22" s="60">
        <f>VLOOKUP($A22,'Return Data'!$B$7:$R$2292,4,0)</f>
        <v>15.7</v>
      </c>
      <c r="D22" s="60">
        <f>VLOOKUP($A22,'Return Data'!$B$7:$R$2292,10,0)</f>
        <v>-1.7583</v>
      </c>
      <c r="E22" s="61">
        <f t="shared" si="6"/>
        <v>20</v>
      </c>
      <c r="F22" s="60">
        <f>VLOOKUP($A22,'Return Data'!$B$7:$R$2292,11,0)</f>
        <v>1.4408000000000001</v>
      </c>
      <c r="G22" s="61">
        <f t="shared" si="7"/>
        <v>14</v>
      </c>
      <c r="H22" s="60">
        <f>VLOOKUP($A22,'Return Data'!$B$7:$R$2292,12,0)</f>
        <v>5.9880000000000004</v>
      </c>
      <c r="I22" s="61">
        <f t="shared" si="8"/>
        <v>7</v>
      </c>
      <c r="J22" s="60">
        <f>VLOOKUP($A22,'Return Data'!$B$7:$R$2292,13,0)</f>
        <v>6.1169000000000002</v>
      </c>
      <c r="K22" s="61">
        <f t="shared" si="9"/>
        <v>9</v>
      </c>
      <c r="L22" s="60">
        <f>VLOOKUP($A22,'Return Data'!$B$7:$R$2292,17,0)</f>
        <v>7.1798999999999999</v>
      </c>
      <c r="M22" s="61">
        <f t="shared" si="10"/>
        <v>9</v>
      </c>
      <c r="N22" s="60">
        <f>VLOOKUP($A22,'Return Data'!$B$7:$R$2292,14,0)</f>
        <v>12.1775</v>
      </c>
      <c r="O22" s="61">
        <f t="shared" si="11"/>
        <v>3</v>
      </c>
      <c r="P22" s="60"/>
      <c r="Q22" s="61"/>
      <c r="R22" s="60">
        <f>VLOOKUP($A22,'Return Data'!$B$7:$R$2292,16,0)</f>
        <v>11.306699999999999</v>
      </c>
      <c r="S22" s="62">
        <f t="shared" si="13"/>
        <v>1</v>
      </c>
    </row>
    <row r="23" spans="1:19" x14ac:dyDescent="0.3">
      <c r="A23" s="58" t="s">
        <v>1503</v>
      </c>
      <c r="B23" s="59">
        <f>VLOOKUP($A23,'Return Data'!$B$7:$R$2292,3,0)</f>
        <v>44988</v>
      </c>
      <c r="C23" s="60">
        <f>VLOOKUP($A23,'Return Data'!$B$7:$R$2292,4,0)</f>
        <v>13.674899999999999</v>
      </c>
      <c r="D23" s="60">
        <f>VLOOKUP($A23,'Return Data'!$B$7:$R$2292,10,0)</f>
        <v>-0.40710000000000002</v>
      </c>
      <c r="E23" s="61">
        <f t="shared" si="6"/>
        <v>7</v>
      </c>
      <c r="F23" s="60">
        <f>VLOOKUP($A23,'Return Data'!$B$7:$R$2292,11,0)</f>
        <v>2.4813000000000001</v>
      </c>
      <c r="G23" s="61">
        <f t="shared" si="7"/>
        <v>5</v>
      </c>
      <c r="H23" s="60">
        <f>VLOOKUP($A23,'Return Data'!$B$7:$R$2292,12,0)</f>
        <v>5.2271999999999998</v>
      </c>
      <c r="I23" s="61">
        <f t="shared" si="8"/>
        <v>11</v>
      </c>
      <c r="J23" s="60">
        <f>VLOOKUP($A23,'Return Data'!$B$7:$R$2292,13,0)</f>
        <v>6.2458</v>
      </c>
      <c r="K23" s="61">
        <f t="shared" si="9"/>
        <v>8</v>
      </c>
      <c r="L23" s="60">
        <f>VLOOKUP($A23,'Return Data'!$B$7:$R$2292,17,0)</f>
        <v>5.6542000000000003</v>
      </c>
      <c r="M23" s="61">
        <f t="shared" si="10"/>
        <v>15</v>
      </c>
      <c r="N23" s="60">
        <f>VLOOKUP($A23,'Return Data'!$B$7:$R$2292,14,0)</f>
        <v>5.07</v>
      </c>
      <c r="O23" s="61">
        <f t="shared" si="11"/>
        <v>22</v>
      </c>
      <c r="P23" s="60">
        <f>VLOOKUP($A23,'Return Data'!$B$7:$R$2292,15,0)</f>
        <v>1.0824</v>
      </c>
      <c r="Q23" s="61">
        <f t="shared" si="12"/>
        <v>16</v>
      </c>
      <c r="R23" s="60">
        <f>VLOOKUP($A23,'Return Data'!$B$7:$R$2292,16,0)</f>
        <v>4.1132999999999997</v>
      </c>
      <c r="S23" s="62">
        <f t="shared" si="13"/>
        <v>22</v>
      </c>
    </row>
    <row r="24" spans="1:19" x14ac:dyDescent="0.3">
      <c r="A24" s="58" t="s">
        <v>1504</v>
      </c>
      <c r="B24" s="59">
        <f>VLOOKUP($A24,'Return Data'!$B$7:$R$2292,3,0)</f>
        <v>44988</v>
      </c>
      <c r="C24" s="60">
        <f>VLOOKUP($A24,'Return Data'!$B$7:$R$2292,4,0)</f>
        <v>0.30209999999999998</v>
      </c>
      <c r="D24" s="60">
        <f>VLOOKUP($A24,'Return Data'!$B$7:$R$2292,10,0)</f>
        <v>0</v>
      </c>
      <c r="E24" s="61">
        <f t="shared" si="6"/>
        <v>5</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1506</v>
      </c>
      <c r="B25" s="59">
        <f>VLOOKUP($A25,'Return Data'!$B$7:$R$2292,3,0)</f>
        <v>44988</v>
      </c>
      <c r="C25" s="60">
        <f>VLOOKUP($A25,'Return Data'!$B$7:$R$2292,4,0)</f>
        <v>45.608499999999999</v>
      </c>
      <c r="D25" s="60">
        <f>VLOOKUP($A25,'Return Data'!$B$7:$R$2292,10,0)</f>
        <v>0.46660000000000001</v>
      </c>
      <c r="E25" s="61">
        <f t="shared" si="6"/>
        <v>2</v>
      </c>
      <c r="F25" s="60">
        <f>VLOOKUP($A25,'Return Data'!$B$7:$R$2292,11,0)</f>
        <v>2.3891</v>
      </c>
      <c r="G25" s="61">
        <f t="shared" si="7"/>
        <v>6</v>
      </c>
      <c r="H25" s="60">
        <f>VLOOKUP($A25,'Return Data'!$B$7:$R$2292,12,0)</f>
        <v>4.2568000000000001</v>
      </c>
      <c r="I25" s="61">
        <f t="shared" si="8"/>
        <v>20</v>
      </c>
      <c r="J25" s="60">
        <f>VLOOKUP($A25,'Return Data'!$B$7:$R$2292,13,0)</f>
        <v>4.9489000000000001</v>
      </c>
      <c r="K25" s="61">
        <f t="shared" si="9"/>
        <v>15</v>
      </c>
      <c r="L25" s="60">
        <f>VLOOKUP($A25,'Return Data'!$B$7:$R$2292,17,0)</f>
        <v>6.9931000000000001</v>
      </c>
      <c r="M25" s="61">
        <f t="shared" si="10"/>
        <v>11</v>
      </c>
      <c r="N25" s="60">
        <f>VLOOKUP($A25,'Return Data'!$B$7:$R$2292,14,0)</f>
        <v>8.9131999999999998</v>
      </c>
      <c r="O25" s="61">
        <f t="shared" si="11"/>
        <v>14</v>
      </c>
      <c r="P25" s="60">
        <f>VLOOKUP($A25,'Return Data'!$B$7:$R$2292,15,0)</f>
        <v>7.7530999999999999</v>
      </c>
      <c r="Q25" s="61">
        <f t="shared" si="12"/>
        <v>9</v>
      </c>
      <c r="R25" s="60">
        <f>VLOOKUP($A25,'Return Data'!$B$7:$R$2292,16,0)</f>
        <v>9.0442999999999998</v>
      </c>
      <c r="S25" s="62">
        <f t="shared" si="13"/>
        <v>6</v>
      </c>
    </row>
    <row r="26" spans="1:19" x14ac:dyDescent="0.3">
      <c r="A26" s="58" t="s">
        <v>1507</v>
      </c>
      <c r="B26" s="59">
        <f>VLOOKUP($A26,'Return Data'!$B$7:$R$2292,3,0)</f>
        <v>44988</v>
      </c>
      <c r="C26" s="60">
        <f>VLOOKUP($A26,'Return Data'!$B$7:$R$2292,4,0)</f>
        <v>19.177800000000001</v>
      </c>
      <c r="D26" s="60">
        <f>VLOOKUP($A26,'Return Data'!$B$7:$R$2292,10,0)</f>
        <v>-1.0541</v>
      </c>
      <c r="E26" s="61">
        <f t="shared" si="6"/>
        <v>16</v>
      </c>
      <c r="F26" s="60">
        <f>VLOOKUP($A26,'Return Data'!$B$7:$R$2292,11,0)</f>
        <v>0.72799999999999998</v>
      </c>
      <c r="G26" s="61">
        <f t="shared" si="7"/>
        <v>20</v>
      </c>
      <c r="H26" s="60">
        <f>VLOOKUP($A26,'Return Data'!$B$7:$R$2292,12,0)</f>
        <v>4.1269999999999998</v>
      </c>
      <c r="I26" s="61">
        <f t="shared" si="8"/>
        <v>21</v>
      </c>
      <c r="J26" s="60">
        <f>VLOOKUP($A26,'Return Data'!$B$7:$R$2292,13,0)</f>
        <v>3.8675999999999999</v>
      </c>
      <c r="K26" s="61">
        <f t="shared" si="9"/>
        <v>20</v>
      </c>
      <c r="L26" s="60">
        <f>VLOOKUP($A26,'Return Data'!$B$7:$R$2292,17,0)</f>
        <v>5.5736999999999997</v>
      </c>
      <c r="M26" s="61">
        <f t="shared" si="10"/>
        <v>17</v>
      </c>
      <c r="N26" s="60">
        <f>VLOOKUP($A26,'Return Data'!$B$7:$R$2292,14,0)</f>
        <v>10.096299999999999</v>
      </c>
      <c r="O26" s="61">
        <f t="shared" si="11"/>
        <v>10</v>
      </c>
      <c r="P26" s="60">
        <f>VLOOKUP($A26,'Return Data'!$B$7:$R$2292,15,0)</f>
        <v>7.8939000000000004</v>
      </c>
      <c r="Q26" s="61">
        <f t="shared" si="12"/>
        <v>7</v>
      </c>
      <c r="R26" s="60">
        <f>VLOOKUP($A26,'Return Data'!$B$7:$R$2292,16,0)</f>
        <v>8.7386999999999997</v>
      </c>
      <c r="S26" s="62">
        <f t="shared" si="13"/>
        <v>9</v>
      </c>
    </row>
    <row r="27" spans="1:19" x14ac:dyDescent="0.3">
      <c r="A27" s="58" t="s">
        <v>1508</v>
      </c>
      <c r="B27" s="59">
        <f>VLOOKUP($A27,'Return Data'!$B$7:$R$2292,3,0)</f>
        <v>44988</v>
      </c>
      <c r="C27" s="60">
        <f>VLOOKUP($A27,'Return Data'!$B$7:$R$2292,4,0)</f>
        <v>57.906100000000002</v>
      </c>
      <c r="D27" s="60">
        <f>VLOOKUP($A27,'Return Data'!$B$7:$R$2292,10,0)</f>
        <v>-1.3436999999999999</v>
      </c>
      <c r="E27" s="61">
        <f t="shared" si="6"/>
        <v>18</v>
      </c>
      <c r="F27" s="60">
        <f>VLOOKUP($A27,'Return Data'!$B$7:$R$2292,11,0)</f>
        <v>1.3452</v>
      </c>
      <c r="G27" s="61">
        <f t="shared" si="7"/>
        <v>15</v>
      </c>
      <c r="H27" s="60">
        <f>VLOOKUP($A27,'Return Data'!$B$7:$R$2292,12,0)</f>
        <v>6.3746</v>
      </c>
      <c r="I27" s="61">
        <f t="shared" si="8"/>
        <v>5</v>
      </c>
      <c r="J27" s="60">
        <f>VLOOKUP($A27,'Return Data'!$B$7:$R$2292,13,0)</f>
        <v>7.2595000000000001</v>
      </c>
      <c r="K27" s="61">
        <f t="shared" si="9"/>
        <v>5</v>
      </c>
      <c r="L27" s="60">
        <f>VLOOKUP($A27,'Return Data'!$B$7:$R$2292,17,0)</f>
        <v>9.4639000000000006</v>
      </c>
      <c r="M27" s="61">
        <f t="shared" si="10"/>
        <v>1</v>
      </c>
      <c r="N27" s="60">
        <f>VLOOKUP($A27,'Return Data'!$B$7:$R$2292,14,0)</f>
        <v>14.129</v>
      </c>
      <c r="O27" s="61">
        <f t="shared" si="11"/>
        <v>1</v>
      </c>
      <c r="P27" s="60">
        <f>VLOOKUP($A27,'Return Data'!$B$7:$R$2292,15,0)</f>
        <v>10.065</v>
      </c>
      <c r="Q27" s="61">
        <f t="shared" si="12"/>
        <v>1</v>
      </c>
      <c r="R27" s="60">
        <f>VLOOKUP($A27,'Return Data'!$B$7:$R$2292,16,0)</f>
        <v>8.9549000000000003</v>
      </c>
      <c r="S27" s="62">
        <f t="shared" si="13"/>
        <v>7</v>
      </c>
    </row>
    <row r="28" spans="1:19" x14ac:dyDescent="0.3">
      <c r="A28" s="58" t="s">
        <v>1509</v>
      </c>
      <c r="B28" s="59">
        <f>VLOOKUP($A28,'Return Data'!$B$7:$R$2292,3,0)</f>
        <v>44988</v>
      </c>
      <c r="C28" s="60">
        <f>VLOOKUP($A28,'Return Data'!$B$7:$R$2292,4,0)</f>
        <v>47.060200000000002</v>
      </c>
      <c r="D28" s="60">
        <f>VLOOKUP($A28,'Return Data'!$B$7:$R$2292,10,0)</f>
        <v>-0.80459999999999998</v>
      </c>
      <c r="E28" s="61">
        <f t="shared" si="6"/>
        <v>11</v>
      </c>
      <c r="F28" s="60">
        <f>VLOOKUP($A28,'Return Data'!$B$7:$R$2292,11,0)</f>
        <v>1.9537</v>
      </c>
      <c r="G28" s="61">
        <f t="shared" si="7"/>
        <v>8</v>
      </c>
      <c r="H28" s="60">
        <f>VLOOKUP($A28,'Return Data'!$B$7:$R$2292,12,0)</f>
        <v>4.6132999999999997</v>
      </c>
      <c r="I28" s="61">
        <f t="shared" si="8"/>
        <v>17</v>
      </c>
      <c r="J28" s="60">
        <f>VLOOKUP($A28,'Return Data'!$B$7:$R$2292,13,0)</f>
        <v>5.3007999999999997</v>
      </c>
      <c r="K28" s="61">
        <f t="shared" si="9"/>
        <v>13</v>
      </c>
      <c r="L28" s="60">
        <f>VLOOKUP($A28,'Return Data'!$B$7:$R$2292,17,0)</f>
        <v>6.0060000000000002</v>
      </c>
      <c r="M28" s="61">
        <f t="shared" si="10"/>
        <v>13</v>
      </c>
      <c r="N28" s="60">
        <f>VLOOKUP($A28,'Return Data'!$B$7:$R$2292,14,0)</f>
        <v>9.1532999999999998</v>
      </c>
      <c r="O28" s="61">
        <f t="shared" si="11"/>
        <v>13</v>
      </c>
      <c r="P28" s="60">
        <f>VLOOKUP($A28,'Return Data'!$B$7:$R$2292,15,0)</f>
        <v>7.6083999999999996</v>
      </c>
      <c r="Q28" s="61">
        <f t="shared" si="12"/>
        <v>12</v>
      </c>
      <c r="R28" s="60">
        <f>VLOOKUP($A28,'Return Data'!$B$7:$R$2292,16,0)</f>
        <v>7.9587000000000003</v>
      </c>
      <c r="S28" s="62">
        <f t="shared" si="13"/>
        <v>16</v>
      </c>
    </row>
    <row r="29" spans="1:19" x14ac:dyDescent="0.3">
      <c r="A29" s="58" t="s">
        <v>1510</v>
      </c>
      <c r="B29" s="59">
        <f>VLOOKUP($A29,'Return Data'!$B$7:$R$2292,3,0)</f>
        <v>44988</v>
      </c>
      <c r="C29" s="60">
        <f>VLOOKUP($A29,'Return Data'!$B$7:$R$2292,4,0)</f>
        <v>13.82</v>
      </c>
      <c r="D29" s="60">
        <f>VLOOKUP($A29,'Return Data'!$B$7:$R$2292,10,0)</f>
        <v>-1.0028999999999999</v>
      </c>
      <c r="E29" s="61">
        <f t="shared" si="6"/>
        <v>14</v>
      </c>
      <c r="F29" s="60">
        <f>VLOOKUP($A29,'Return Data'!$B$7:$R$2292,11,0)</f>
        <v>1.1713</v>
      </c>
      <c r="G29" s="61">
        <f t="shared" si="7"/>
        <v>16</v>
      </c>
      <c r="H29" s="60">
        <f>VLOOKUP($A29,'Return Data'!$B$7:$R$2292,12,0)</f>
        <v>4.3807</v>
      </c>
      <c r="I29" s="61">
        <f t="shared" si="8"/>
        <v>19</v>
      </c>
      <c r="J29" s="60">
        <f>VLOOKUP($A29,'Return Data'!$B$7:$R$2292,13,0)</f>
        <v>3.988</v>
      </c>
      <c r="K29" s="61">
        <f t="shared" si="9"/>
        <v>19</v>
      </c>
      <c r="L29" s="60">
        <f>VLOOKUP($A29,'Return Data'!$B$7:$R$2292,17,0)</f>
        <v>4.3574000000000002</v>
      </c>
      <c r="M29" s="61">
        <f t="shared" si="10"/>
        <v>21</v>
      </c>
      <c r="N29" s="60">
        <f>VLOOKUP($A29,'Return Data'!$B$7:$R$2292,14,0)</f>
        <v>8.0681999999999992</v>
      </c>
      <c r="O29" s="61">
        <f t="shared" si="11"/>
        <v>18</v>
      </c>
      <c r="P29" s="60"/>
      <c r="Q29" s="61"/>
      <c r="R29" s="60">
        <f>VLOOKUP($A29,'Return Data'!$B$7:$R$2292,16,0)</f>
        <v>7.3409000000000004</v>
      </c>
      <c r="S29" s="62">
        <f t="shared" si="13"/>
        <v>20</v>
      </c>
    </row>
    <row r="30" spans="1:19" x14ac:dyDescent="0.3">
      <c r="A30" s="58" t="s">
        <v>1511</v>
      </c>
      <c r="B30" s="59">
        <f>VLOOKUP($A30,'Return Data'!$B$7:$R$2292,3,0)</f>
        <v>44988</v>
      </c>
      <c r="C30" s="60">
        <f>VLOOKUP($A30,'Return Data'!$B$7:$R$2292,4,0)</f>
        <v>14.473599999999999</v>
      </c>
      <c r="D30" s="60">
        <f>VLOOKUP($A30,'Return Data'!$B$7:$R$2292,10,0)</f>
        <v>-0.47170000000000001</v>
      </c>
      <c r="E30" s="61">
        <f t="shared" si="6"/>
        <v>8</v>
      </c>
      <c r="F30" s="60">
        <f>VLOOKUP($A30,'Return Data'!$B$7:$R$2292,11,0)</f>
        <v>3.2507999999999999</v>
      </c>
      <c r="G30" s="61">
        <f t="shared" si="7"/>
        <v>3</v>
      </c>
      <c r="H30" s="60">
        <f>VLOOKUP($A30,'Return Data'!$B$7:$R$2292,12,0)</f>
        <v>7.4786000000000001</v>
      </c>
      <c r="I30" s="61">
        <f t="shared" si="8"/>
        <v>1</v>
      </c>
      <c r="J30" s="60">
        <f>VLOOKUP($A30,'Return Data'!$B$7:$R$2292,13,0)</f>
        <v>8.3305000000000007</v>
      </c>
      <c r="K30" s="61">
        <f t="shared" si="9"/>
        <v>2</v>
      </c>
      <c r="L30" s="60">
        <f>VLOOKUP($A30,'Return Data'!$B$7:$R$2292,17,0)</f>
        <v>8.0686999999999998</v>
      </c>
      <c r="M30" s="61">
        <f t="shared" si="10"/>
        <v>4</v>
      </c>
      <c r="N30" s="60">
        <f>VLOOKUP($A30,'Return Data'!$B$7:$R$2292,14,0)</f>
        <v>11.9331</v>
      </c>
      <c r="O30" s="61">
        <f t="shared" si="11"/>
        <v>5</v>
      </c>
      <c r="P30" s="60"/>
      <c r="Q30" s="61"/>
      <c r="R30" s="60">
        <f>VLOOKUP($A30,'Return Data'!$B$7:$R$2292,16,0)</f>
        <v>8.5444999999999993</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-0.81873478260869559</v>
      </c>
      <c r="E32" s="69"/>
      <c r="F32" s="70">
        <f>AVERAGE(F8:F30)</f>
        <v>1.7081782608695653</v>
      </c>
      <c r="G32" s="69"/>
      <c r="H32" s="70">
        <f>AVERAGE(H8:H30)</f>
        <v>5.1267086956521739</v>
      </c>
      <c r="I32" s="69"/>
      <c r="J32" s="70">
        <f>AVERAGE(J8:J30)</f>
        <v>5.4559086956521732</v>
      </c>
      <c r="K32" s="69"/>
      <c r="L32" s="70">
        <f>AVERAGE(L8:L30)</f>
        <v>6.2995869565217406</v>
      </c>
      <c r="M32" s="69"/>
      <c r="N32" s="70">
        <f>AVERAGE(N8:N30)</f>
        <v>9.3189478260869549</v>
      </c>
      <c r="O32" s="69"/>
      <c r="P32" s="70">
        <f>AVERAGE(P8:P30)</f>
        <v>7.2803882352941187</v>
      </c>
      <c r="Q32" s="69"/>
      <c r="R32" s="70">
        <f>AVERAGE(R8:R30)</f>
        <v>8.0034086956521744</v>
      </c>
      <c r="S32" s="71"/>
    </row>
    <row r="33" spans="1:19" x14ac:dyDescent="0.3">
      <c r="A33" s="68" t="s">
        <v>28</v>
      </c>
      <c r="B33" s="69"/>
      <c r="C33" s="69"/>
      <c r="D33" s="70">
        <f>MIN(D8:D30)</f>
        <v>-2.5423</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0.83730000000000004</v>
      </c>
      <c r="E34" s="73"/>
      <c r="F34" s="74">
        <f>MAX(F8:F30)</f>
        <v>3.8696000000000002</v>
      </c>
      <c r="G34" s="73"/>
      <c r="H34" s="74">
        <f>MAX(H8:H30)</f>
        <v>7.4786000000000001</v>
      </c>
      <c r="I34" s="73"/>
      <c r="J34" s="74">
        <f>MAX(J8:J30)</f>
        <v>8.6068999999999996</v>
      </c>
      <c r="K34" s="73"/>
      <c r="L34" s="74">
        <f>MAX(L8:L30)</f>
        <v>9.4639000000000006</v>
      </c>
      <c r="M34" s="73"/>
      <c r="N34" s="74">
        <f>MAX(N8:N30)</f>
        <v>14.129</v>
      </c>
      <c r="O34" s="73"/>
      <c r="P34" s="74">
        <f>MAX(P8:P30)</f>
        <v>10.065</v>
      </c>
      <c r="Q34" s="73"/>
      <c r="R34" s="74">
        <f>MAX(R8:R30)</f>
        <v>11.306699999999999</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1490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1512</v>
      </c>
      <c r="B8" s="59">
        <f>VLOOKUP($A8,'Return Data'!$B$7:$R$2292,3,0)</f>
        <v>44988</v>
      </c>
      <c r="C8" s="60">
        <f>VLOOKUP($A8,'Return Data'!$B$7:$R$2292,4,0)</f>
        <v>17.3</v>
      </c>
      <c r="D8" s="60">
        <f>VLOOKUP($A8,'Return Data'!$B$7:$R$2292,10,0)</f>
        <v>-1.4805999999999999</v>
      </c>
      <c r="E8" s="61">
        <f t="shared" ref="E8" si="0">RANK(D8,D$8:D$30,0)</f>
        <v>17</v>
      </c>
      <c r="F8" s="60">
        <f>VLOOKUP($A8,'Return Data'!$B$7:$R$2292,11,0)</f>
        <v>0.52300000000000002</v>
      </c>
      <c r="G8" s="61">
        <f t="shared" ref="G8" si="1">RANK(F8,F$8:F$30,0)</f>
        <v>16</v>
      </c>
      <c r="H8" s="60">
        <f>VLOOKUP($A8,'Return Data'!$B$7:$R$2292,12,0)</f>
        <v>4.0914999999999999</v>
      </c>
      <c r="I8" s="61">
        <f t="shared" ref="I8" si="2">RANK(H8,H$8:H$30,0)</f>
        <v>12</v>
      </c>
      <c r="J8" s="60">
        <f>VLOOKUP($A8,'Return Data'!$B$7:$R$2292,13,0)</f>
        <v>2.4882</v>
      </c>
      <c r="K8" s="61">
        <f t="shared" ref="K8" si="3">RANK(J8,J$8:J$30,0)</f>
        <v>21</v>
      </c>
      <c r="L8" s="60">
        <f>VLOOKUP($A8,'Return Data'!$B$7:$R$2292,17,0)</f>
        <v>2.9902000000000002</v>
      </c>
      <c r="M8" s="61">
        <f t="shared" ref="M8" si="4">RANK(L8,L$8:L$30,0)</f>
        <v>22</v>
      </c>
      <c r="N8" s="60">
        <f>VLOOKUP($A8,'Return Data'!$B$7:$R$2292,14,0)</f>
        <v>6.8036000000000003</v>
      </c>
      <c r="O8" s="61">
        <f>RANK(N8,N$8:N$30,0)</f>
        <v>20</v>
      </c>
      <c r="P8" s="60">
        <f>VLOOKUP($A8,'Return Data'!$B$7:$R$2292,15,0)</f>
        <v>5.9042000000000003</v>
      </c>
      <c r="Q8" s="61">
        <f>RANK(P8,P$8:P$30,0)</f>
        <v>14</v>
      </c>
      <c r="R8" s="60">
        <f>VLOOKUP($A8,'Return Data'!$B$7:$R$2292,16,0)</f>
        <v>6.8559999999999999</v>
      </c>
      <c r="S8" s="62">
        <f t="shared" ref="S8" si="5">RANK(R8,R$8:R$30,0)</f>
        <v>16</v>
      </c>
    </row>
    <row r="9" spans="1:20" x14ac:dyDescent="0.3">
      <c r="A9" s="58" t="s">
        <v>1513</v>
      </c>
      <c r="B9" s="59">
        <f>VLOOKUP($A9,'Return Data'!$B$7:$R$2292,3,0)</f>
        <v>44988</v>
      </c>
      <c r="C9" s="60">
        <f>VLOOKUP($A9,'Return Data'!$B$7:$R$2292,4,0)</f>
        <v>16.850000000000001</v>
      </c>
      <c r="D9" s="60">
        <f>VLOOKUP($A9,'Return Data'!$B$7:$R$2292,10,0)</f>
        <v>-2.0918000000000001</v>
      </c>
      <c r="E9" s="61">
        <f t="shared" ref="E9:E30" si="6">RANK(D9,D$8:D$30,0)</f>
        <v>20</v>
      </c>
      <c r="F9" s="60">
        <f>VLOOKUP($A9,'Return Data'!$B$7:$R$2292,11,0)</f>
        <v>5.9400000000000001E-2</v>
      </c>
      <c r="G9" s="61">
        <f t="shared" ref="G9:G30" si="7">RANK(F9,F$8:F$30,0)</f>
        <v>20</v>
      </c>
      <c r="H9" s="60">
        <f>VLOOKUP($A9,'Return Data'!$B$7:$R$2292,12,0)</f>
        <v>3.9481999999999999</v>
      </c>
      <c r="I9" s="61">
        <f t="shared" ref="I9:I30" si="8">RANK(H9,H$8:H$30,0)</f>
        <v>15</v>
      </c>
      <c r="J9" s="60">
        <f>VLOOKUP($A9,'Return Data'!$B$7:$R$2292,13,0)</f>
        <v>2.9321999999999999</v>
      </c>
      <c r="K9" s="61">
        <f t="shared" ref="K9:K30" si="9">RANK(J9,J$8:J$30,0)</f>
        <v>20</v>
      </c>
      <c r="L9" s="60">
        <f>VLOOKUP($A9,'Return Data'!$B$7:$R$2292,17,0)</f>
        <v>4.5339999999999998</v>
      </c>
      <c r="M9" s="61">
        <f t="shared" ref="M9:M30" si="10">RANK(L9,L$8:L$30,0)</f>
        <v>16</v>
      </c>
      <c r="N9" s="60">
        <f>VLOOKUP($A9,'Return Data'!$B$7:$R$2292,14,0)</f>
        <v>7.8285</v>
      </c>
      <c r="O9" s="61">
        <f t="shared" ref="O9:O30" si="11">RANK(N9,N$8:N$30,0)</f>
        <v>13</v>
      </c>
      <c r="P9" s="60">
        <f>VLOOKUP($A9,'Return Data'!$B$7:$R$2292,15,0)</f>
        <v>7.4452999999999996</v>
      </c>
      <c r="Q9" s="61">
        <f t="shared" ref="Q9:Q28" si="12">RANK(P9,P$8:P$30,0)</f>
        <v>5</v>
      </c>
      <c r="R9" s="60">
        <f>VLOOKUP($A9,'Return Data'!$B$7:$R$2292,16,0)</f>
        <v>7.1492000000000004</v>
      </c>
      <c r="S9" s="62">
        <f t="shared" ref="S9:S30" si="13">RANK(R9,R$8:R$30,0)</f>
        <v>14</v>
      </c>
    </row>
    <row r="10" spans="1:20" x14ac:dyDescent="0.3">
      <c r="A10" s="58" t="s">
        <v>1892</v>
      </c>
      <c r="B10" s="59">
        <f>VLOOKUP($A10,'Return Data'!$B$7:$R$2292,3,0)</f>
        <v>44988</v>
      </c>
      <c r="C10" s="60">
        <f>VLOOKUP($A10,'Return Data'!$B$7:$R$2292,4,0)</f>
        <v>12.7134</v>
      </c>
      <c r="D10" s="60">
        <f>VLOOKUP($A10,'Return Data'!$B$7:$R$2292,10,0)</f>
        <v>-1.1476999999999999</v>
      </c>
      <c r="E10" s="61">
        <f t="shared" si="6"/>
        <v>12</v>
      </c>
      <c r="F10" s="60">
        <f>VLOOKUP($A10,'Return Data'!$B$7:$R$2292,11,0)</f>
        <v>1.1102000000000001</v>
      </c>
      <c r="G10" s="61">
        <f t="shared" si="7"/>
        <v>11</v>
      </c>
      <c r="H10" s="60">
        <f>VLOOKUP($A10,'Return Data'!$B$7:$R$2292,12,0)</f>
        <v>5.4949000000000003</v>
      </c>
      <c r="I10" s="61">
        <f t="shared" si="8"/>
        <v>5</v>
      </c>
      <c r="J10" s="60">
        <f>VLOOKUP($A10,'Return Data'!$B$7:$R$2292,13,0)</f>
        <v>4.8959999999999999</v>
      </c>
      <c r="K10" s="61">
        <f t="shared" si="9"/>
        <v>10</v>
      </c>
      <c r="L10" s="60">
        <f>VLOOKUP($A10,'Return Data'!$B$7:$R$2292,17,0)</f>
        <v>4.4195000000000002</v>
      </c>
      <c r="M10" s="61">
        <f t="shared" si="10"/>
        <v>18</v>
      </c>
      <c r="N10" s="60">
        <f>VLOOKUP($A10,'Return Data'!$B$7:$R$2292,14,0)</f>
        <v>6.9241999999999999</v>
      </c>
      <c r="O10" s="61">
        <f t="shared" si="11"/>
        <v>18</v>
      </c>
      <c r="P10" s="60"/>
      <c r="Q10" s="61"/>
      <c r="R10" s="60">
        <f>VLOOKUP($A10,'Return Data'!$B$7:$R$2292,16,0)</f>
        <v>6.8798000000000004</v>
      </c>
      <c r="S10" s="62">
        <f t="shared" si="13"/>
        <v>15</v>
      </c>
    </row>
    <row r="11" spans="1:20" x14ac:dyDescent="0.3">
      <c r="A11" s="58" t="s">
        <v>1514</v>
      </c>
      <c r="B11" s="59">
        <f>VLOOKUP($A11,'Return Data'!$B$7:$R$2292,3,0)</f>
        <v>44988</v>
      </c>
      <c r="C11" s="60">
        <f>VLOOKUP($A11,'Return Data'!$B$7:$R$2292,4,0)</f>
        <v>16.61</v>
      </c>
      <c r="D11" s="60">
        <f>VLOOKUP($A11,'Return Data'!$B$7:$R$2292,10,0)</f>
        <v>-0.83579999999999999</v>
      </c>
      <c r="E11" s="61">
        <f t="shared" si="6"/>
        <v>9</v>
      </c>
      <c r="F11" s="60">
        <f>VLOOKUP($A11,'Return Data'!$B$7:$R$2292,11,0)</f>
        <v>0.9849</v>
      </c>
      <c r="G11" s="61">
        <f t="shared" si="7"/>
        <v>13</v>
      </c>
      <c r="H11" s="60">
        <f>VLOOKUP($A11,'Return Data'!$B$7:$R$2292,12,0)</f>
        <v>4.5772000000000004</v>
      </c>
      <c r="I11" s="61">
        <f t="shared" si="8"/>
        <v>10</v>
      </c>
      <c r="J11" s="60">
        <f>VLOOKUP($A11,'Return Data'!$B$7:$R$2292,13,0)</f>
        <v>4.8213999999999997</v>
      </c>
      <c r="K11" s="61">
        <f t="shared" si="9"/>
        <v>11</v>
      </c>
      <c r="L11" s="60">
        <f>VLOOKUP($A11,'Return Data'!$B$7:$R$2292,17,0)</f>
        <v>6.2838000000000003</v>
      </c>
      <c r="M11" s="61">
        <f t="shared" si="10"/>
        <v>7</v>
      </c>
      <c r="N11" s="60">
        <f>VLOOKUP($A11,'Return Data'!$B$7:$R$2292,14,0)</f>
        <v>8.4529999999999994</v>
      </c>
      <c r="O11" s="61">
        <f t="shared" si="11"/>
        <v>11</v>
      </c>
      <c r="P11" s="60">
        <f>VLOOKUP($A11,'Return Data'!$B$7:$R$2292,15,0)</f>
        <v>6.2093999999999996</v>
      </c>
      <c r="Q11" s="61">
        <f t="shared" si="12"/>
        <v>13</v>
      </c>
      <c r="R11" s="60">
        <f>VLOOKUP($A11,'Return Data'!$B$7:$R$2292,16,0)</f>
        <v>7.5919999999999996</v>
      </c>
      <c r="S11" s="62">
        <f t="shared" si="13"/>
        <v>10</v>
      </c>
    </row>
    <row r="12" spans="1:20" x14ac:dyDescent="0.3">
      <c r="A12" s="58" t="s">
        <v>1515</v>
      </c>
      <c r="B12" s="59">
        <f>VLOOKUP($A12,'Return Data'!$B$7:$R$2292,3,0)</f>
        <v>44988</v>
      </c>
      <c r="C12" s="60">
        <f>VLOOKUP($A12,'Return Data'!$B$7:$R$2292,4,0)</f>
        <v>18.9068</v>
      </c>
      <c r="D12" s="60">
        <f>VLOOKUP($A12,'Return Data'!$B$7:$R$2292,10,0)</f>
        <v>-1.0317000000000001</v>
      </c>
      <c r="E12" s="61">
        <f t="shared" si="6"/>
        <v>10</v>
      </c>
      <c r="F12" s="60">
        <f>VLOOKUP($A12,'Return Data'!$B$7:$R$2292,11,0)</f>
        <v>1.9009</v>
      </c>
      <c r="G12" s="61">
        <f t="shared" si="7"/>
        <v>6</v>
      </c>
      <c r="H12" s="60">
        <f>VLOOKUP($A12,'Return Data'!$B$7:$R$2292,12,0)</f>
        <v>5.5808999999999997</v>
      </c>
      <c r="I12" s="61">
        <f t="shared" si="8"/>
        <v>4</v>
      </c>
      <c r="J12" s="60">
        <f>VLOOKUP($A12,'Return Data'!$B$7:$R$2292,13,0)</f>
        <v>5.1353</v>
      </c>
      <c r="K12" s="61">
        <f t="shared" si="9"/>
        <v>7</v>
      </c>
      <c r="L12" s="60">
        <f>VLOOKUP($A12,'Return Data'!$B$7:$R$2292,17,0)</f>
        <v>5.5072999999999999</v>
      </c>
      <c r="M12" s="61">
        <f t="shared" si="10"/>
        <v>12</v>
      </c>
      <c r="N12" s="60">
        <f>VLOOKUP($A12,'Return Data'!$B$7:$R$2292,14,0)</f>
        <v>9.1668000000000003</v>
      </c>
      <c r="O12" s="61">
        <f t="shared" si="11"/>
        <v>9</v>
      </c>
      <c r="P12" s="60">
        <f>VLOOKUP($A12,'Return Data'!$B$7:$R$2292,15,0)</f>
        <v>7.7149999999999999</v>
      </c>
      <c r="Q12" s="61">
        <f t="shared" si="12"/>
        <v>3</v>
      </c>
      <c r="R12" s="60">
        <f>VLOOKUP($A12,'Return Data'!$B$7:$R$2292,16,0)</f>
        <v>7.8855000000000004</v>
      </c>
      <c r="S12" s="62">
        <f t="shared" si="13"/>
        <v>5</v>
      </c>
    </row>
    <row r="13" spans="1:20" x14ac:dyDescent="0.3">
      <c r="A13" s="58" t="s">
        <v>1516</v>
      </c>
      <c r="B13" s="59">
        <f>VLOOKUP($A13,'Return Data'!$B$7:$R$2292,3,0)</f>
        <v>44988</v>
      </c>
      <c r="C13" s="60">
        <f>VLOOKUP($A13,'Return Data'!$B$7:$R$2292,4,0)</f>
        <v>13.1265</v>
      </c>
      <c r="D13" s="60">
        <f>VLOOKUP($A13,'Return Data'!$B$7:$R$2292,10,0)</f>
        <v>-2.1017000000000001</v>
      </c>
      <c r="E13" s="61">
        <f t="shared" si="6"/>
        <v>21</v>
      </c>
      <c r="F13" s="60">
        <f>VLOOKUP($A13,'Return Data'!$B$7:$R$2292,11,0)</f>
        <v>1.0928</v>
      </c>
      <c r="G13" s="61">
        <f t="shared" si="7"/>
        <v>12</v>
      </c>
      <c r="H13" s="60">
        <f>VLOOKUP($A13,'Return Data'!$B$7:$R$2292,12,0)</f>
        <v>4.5945</v>
      </c>
      <c r="I13" s="61">
        <f t="shared" si="8"/>
        <v>9</v>
      </c>
      <c r="J13" s="60">
        <f>VLOOKUP($A13,'Return Data'!$B$7:$R$2292,13,0)</f>
        <v>5.0674999999999999</v>
      </c>
      <c r="K13" s="61">
        <f t="shared" si="9"/>
        <v>8</v>
      </c>
      <c r="L13" s="60">
        <f>VLOOKUP($A13,'Return Data'!$B$7:$R$2292,17,0)</f>
        <v>5.6593</v>
      </c>
      <c r="M13" s="61">
        <f t="shared" si="10"/>
        <v>11</v>
      </c>
      <c r="N13" s="60">
        <f>VLOOKUP($A13,'Return Data'!$B$7:$R$2292,14,0)</f>
        <v>8.8594000000000008</v>
      </c>
      <c r="O13" s="61">
        <f t="shared" si="11"/>
        <v>10</v>
      </c>
      <c r="P13" s="60"/>
      <c r="Q13" s="61"/>
      <c r="R13" s="60">
        <f>VLOOKUP($A13,'Return Data'!$B$7:$R$2292,16,0)</f>
        <v>6.2066999999999997</v>
      </c>
      <c r="S13" s="62">
        <f t="shared" si="13"/>
        <v>20</v>
      </c>
    </row>
    <row r="14" spans="1:20" x14ac:dyDescent="0.3">
      <c r="A14" s="58" t="s">
        <v>1517</v>
      </c>
      <c r="B14" s="59">
        <f>VLOOKUP($A14,'Return Data'!$B$7:$R$2292,3,0)</f>
        <v>44988</v>
      </c>
      <c r="C14" s="60">
        <f>VLOOKUP($A14,'Return Data'!$B$7:$R$2292,4,0)</f>
        <v>50.387999999999998</v>
      </c>
      <c r="D14" s="60">
        <f>VLOOKUP($A14,'Return Data'!$B$7:$R$2292,10,0)</f>
        <v>-1.2639</v>
      </c>
      <c r="E14" s="61">
        <f t="shared" si="6"/>
        <v>15</v>
      </c>
      <c r="F14" s="60">
        <f>VLOOKUP($A14,'Return Data'!$B$7:$R$2292,11,0)</f>
        <v>1.8866000000000001</v>
      </c>
      <c r="G14" s="61">
        <f t="shared" si="7"/>
        <v>7</v>
      </c>
      <c r="H14" s="60">
        <f>VLOOKUP($A14,'Return Data'!$B$7:$R$2292,12,0)</f>
        <v>5.8238000000000003</v>
      </c>
      <c r="I14" s="61">
        <f t="shared" si="8"/>
        <v>3</v>
      </c>
      <c r="J14" s="60">
        <f>VLOOKUP($A14,'Return Data'!$B$7:$R$2292,13,0)</f>
        <v>6.6006999999999998</v>
      </c>
      <c r="K14" s="61">
        <f t="shared" si="9"/>
        <v>4</v>
      </c>
      <c r="L14" s="60">
        <f>VLOOKUP($A14,'Return Data'!$B$7:$R$2292,17,0)</f>
        <v>7.4782999999999999</v>
      </c>
      <c r="M14" s="61">
        <f t="shared" si="10"/>
        <v>3</v>
      </c>
      <c r="N14" s="60">
        <f>VLOOKUP($A14,'Return Data'!$B$7:$R$2292,14,0)</f>
        <v>11.2393</v>
      </c>
      <c r="O14" s="61">
        <f t="shared" si="11"/>
        <v>2</v>
      </c>
      <c r="P14" s="60">
        <f>VLOOKUP($A14,'Return Data'!$B$7:$R$2292,15,0)</f>
        <v>7.6520000000000001</v>
      </c>
      <c r="Q14" s="61">
        <f t="shared" si="12"/>
        <v>4</v>
      </c>
      <c r="R14" s="60">
        <f>VLOOKUP($A14,'Return Data'!$B$7:$R$2292,16,0)</f>
        <v>9.1511999999999993</v>
      </c>
      <c r="S14" s="62">
        <f t="shared" si="13"/>
        <v>2</v>
      </c>
    </row>
    <row r="15" spans="1:20" x14ac:dyDescent="0.3">
      <c r="A15" s="58" t="s">
        <v>1518</v>
      </c>
      <c r="B15" s="59">
        <f>VLOOKUP($A15,'Return Data'!$B$7:$R$2292,3,0)</f>
        <v>44988</v>
      </c>
      <c r="C15" s="60">
        <f>VLOOKUP($A15,'Return Data'!$B$7:$R$2292,4,0)</f>
        <v>18.16</v>
      </c>
      <c r="D15" s="60">
        <f>VLOOKUP($A15,'Return Data'!$B$7:$R$2292,10,0)</f>
        <v>0.72099999999999997</v>
      </c>
      <c r="E15" s="61">
        <f t="shared" si="6"/>
        <v>1</v>
      </c>
      <c r="F15" s="60">
        <f>VLOOKUP($A15,'Return Data'!$B$7:$R$2292,11,0)</f>
        <v>3.2991999999999999</v>
      </c>
      <c r="G15" s="61">
        <f t="shared" si="7"/>
        <v>2</v>
      </c>
      <c r="H15" s="60">
        <f>VLOOKUP($A15,'Return Data'!$B$7:$R$2292,12,0)</f>
        <v>4.9710999999999999</v>
      </c>
      <c r="I15" s="61">
        <f t="shared" si="8"/>
        <v>8</v>
      </c>
      <c r="J15" s="60">
        <f>VLOOKUP($A15,'Return Data'!$B$7:$R$2292,13,0)</f>
        <v>6.8864000000000001</v>
      </c>
      <c r="K15" s="61">
        <f t="shared" si="9"/>
        <v>3</v>
      </c>
      <c r="L15" s="60">
        <f>VLOOKUP($A15,'Return Data'!$B$7:$R$2292,17,0)</f>
        <v>6.8037000000000001</v>
      </c>
      <c r="M15" s="61">
        <f t="shared" si="10"/>
        <v>5</v>
      </c>
      <c r="N15" s="60">
        <f>VLOOKUP($A15,'Return Data'!$B$7:$R$2292,14,0)</f>
        <v>7.6673999999999998</v>
      </c>
      <c r="O15" s="61">
        <f t="shared" si="11"/>
        <v>16</v>
      </c>
      <c r="P15" s="60">
        <f>VLOOKUP($A15,'Return Data'!$B$7:$R$2292,15,0)</f>
        <v>7.1669</v>
      </c>
      <c r="Q15" s="61">
        <f t="shared" si="12"/>
        <v>7</v>
      </c>
      <c r="R15" s="60">
        <f>VLOOKUP($A15,'Return Data'!$B$7:$R$2292,16,0)</f>
        <v>7.5030999999999999</v>
      </c>
      <c r="S15" s="62">
        <f t="shared" si="13"/>
        <v>13</v>
      </c>
    </row>
    <row r="16" spans="1:20" x14ac:dyDescent="0.3">
      <c r="A16" s="58" t="s">
        <v>1519</v>
      </c>
      <c r="B16" s="59">
        <f>VLOOKUP($A16,'Return Data'!$B$7:$R$2292,3,0)</f>
        <v>44988</v>
      </c>
      <c r="C16" s="60">
        <f>VLOOKUP($A16,'Return Data'!$B$7:$R$2292,4,0)</f>
        <v>21.248699999999999</v>
      </c>
      <c r="D16" s="60">
        <f>VLOOKUP($A16,'Return Data'!$B$7:$R$2292,10,0)</f>
        <v>-2.5087999999999999</v>
      </c>
      <c r="E16" s="61">
        <f t="shared" si="6"/>
        <v>22</v>
      </c>
      <c r="F16" s="60">
        <f>VLOOKUP($A16,'Return Data'!$B$7:$R$2292,11,0)</f>
        <v>8.8999999999999996E-2</v>
      </c>
      <c r="G16" s="61">
        <f t="shared" si="7"/>
        <v>19</v>
      </c>
      <c r="H16" s="60">
        <f>VLOOKUP($A16,'Return Data'!$B$7:$R$2292,12,0)</f>
        <v>4.0247000000000002</v>
      </c>
      <c r="I16" s="61">
        <f t="shared" si="8"/>
        <v>13</v>
      </c>
      <c r="J16" s="60">
        <f>VLOOKUP($A16,'Return Data'!$B$7:$R$2292,13,0)</f>
        <v>4.1571999999999996</v>
      </c>
      <c r="K16" s="61">
        <f t="shared" si="9"/>
        <v>13</v>
      </c>
      <c r="L16" s="60">
        <f>VLOOKUP($A16,'Return Data'!$B$7:$R$2292,17,0)</f>
        <v>3.4866999999999999</v>
      </c>
      <c r="M16" s="61">
        <f t="shared" si="10"/>
        <v>20</v>
      </c>
      <c r="N16" s="60">
        <f>VLOOKUP($A16,'Return Data'!$B$7:$R$2292,14,0)</f>
        <v>6.8818000000000001</v>
      </c>
      <c r="O16" s="61">
        <f t="shared" si="11"/>
        <v>19</v>
      </c>
      <c r="P16" s="60">
        <f>VLOOKUP($A16,'Return Data'!$B$7:$R$2292,15,0)</f>
        <v>6.2995999999999999</v>
      </c>
      <c r="Q16" s="61">
        <f t="shared" si="12"/>
        <v>12</v>
      </c>
      <c r="R16" s="60">
        <f>VLOOKUP($A16,'Return Data'!$B$7:$R$2292,16,0)</f>
        <v>6.4839000000000002</v>
      </c>
      <c r="S16" s="62">
        <f t="shared" si="13"/>
        <v>19</v>
      </c>
    </row>
    <row r="17" spans="1:19" x14ac:dyDescent="0.3">
      <c r="A17" s="58" t="s">
        <v>1520</v>
      </c>
      <c r="B17" s="59">
        <f>VLOOKUP($A17,'Return Data'!$B$7:$R$2292,3,0)</f>
        <v>44988</v>
      </c>
      <c r="C17" s="60">
        <f>VLOOKUP($A17,'Return Data'!$B$7:$R$2292,4,0)</f>
        <v>25.492000000000001</v>
      </c>
      <c r="D17" s="60">
        <f>VLOOKUP($A17,'Return Data'!$B$7:$R$2292,10,0)</f>
        <v>-0.28939999999999999</v>
      </c>
      <c r="E17" s="61">
        <f t="shared" si="6"/>
        <v>6</v>
      </c>
      <c r="F17" s="60">
        <f>VLOOKUP($A17,'Return Data'!$B$7:$R$2292,11,0)</f>
        <v>1.2270000000000001</v>
      </c>
      <c r="G17" s="61">
        <f t="shared" si="7"/>
        <v>9</v>
      </c>
      <c r="H17" s="60">
        <f>VLOOKUP($A17,'Return Data'!$B$7:$R$2292,12,0)</f>
        <v>3.8794</v>
      </c>
      <c r="I17" s="61">
        <f t="shared" si="8"/>
        <v>17</v>
      </c>
      <c r="J17" s="60">
        <f>VLOOKUP($A17,'Return Data'!$B$7:$R$2292,13,0)</f>
        <v>3.8371</v>
      </c>
      <c r="K17" s="61">
        <f t="shared" si="9"/>
        <v>15</v>
      </c>
      <c r="L17" s="60">
        <f>VLOOKUP($A17,'Return Data'!$B$7:$R$2292,17,0)</f>
        <v>4.4637000000000002</v>
      </c>
      <c r="M17" s="61">
        <f t="shared" si="10"/>
        <v>17</v>
      </c>
      <c r="N17" s="60">
        <f>VLOOKUP($A17,'Return Data'!$B$7:$R$2292,14,0)</f>
        <v>7.7281000000000004</v>
      </c>
      <c r="O17" s="61">
        <f t="shared" si="11"/>
        <v>15</v>
      </c>
      <c r="P17" s="60">
        <f>VLOOKUP($A17,'Return Data'!$B$7:$R$2292,15,0)</f>
        <v>5.8883000000000001</v>
      </c>
      <c r="Q17" s="61">
        <f t="shared" si="12"/>
        <v>15</v>
      </c>
      <c r="R17" s="60">
        <f>VLOOKUP($A17,'Return Data'!$B$7:$R$2292,16,0)</f>
        <v>6.5545999999999998</v>
      </c>
      <c r="S17" s="62">
        <f t="shared" si="13"/>
        <v>18</v>
      </c>
    </row>
    <row r="18" spans="1:19" x14ac:dyDescent="0.3">
      <c r="A18" s="58" t="s">
        <v>1521</v>
      </c>
      <c r="B18" s="59">
        <f>VLOOKUP($A18,'Return Data'!$B$7:$R$2292,3,0)</f>
        <v>44988</v>
      </c>
      <c r="C18" s="60">
        <f>VLOOKUP($A18,'Return Data'!$B$7:$R$2292,4,0)</f>
        <v>12.441800000000001</v>
      </c>
      <c r="D18" s="60">
        <f>VLOOKUP($A18,'Return Data'!$B$7:$R$2292,10,0)</f>
        <v>-1.3088</v>
      </c>
      <c r="E18" s="61">
        <f t="shared" si="6"/>
        <v>16</v>
      </c>
      <c r="F18" s="60">
        <f>VLOOKUP($A18,'Return Data'!$B$7:$R$2292,11,0)</f>
        <v>-0.11799999999999999</v>
      </c>
      <c r="G18" s="61">
        <f t="shared" si="7"/>
        <v>23</v>
      </c>
      <c r="H18" s="60">
        <f>VLOOKUP($A18,'Return Data'!$B$7:$R$2292,12,0)</f>
        <v>2.7797999999999998</v>
      </c>
      <c r="I18" s="61">
        <f t="shared" si="8"/>
        <v>22</v>
      </c>
      <c r="J18" s="60">
        <f>VLOOKUP($A18,'Return Data'!$B$7:$R$2292,13,0)</f>
        <v>1.8176000000000001</v>
      </c>
      <c r="K18" s="61">
        <f t="shared" si="9"/>
        <v>22</v>
      </c>
      <c r="L18" s="60">
        <f>VLOOKUP($A18,'Return Data'!$B$7:$R$2292,17,0)</f>
        <v>3.0350999999999999</v>
      </c>
      <c r="M18" s="61">
        <f t="shared" si="10"/>
        <v>21</v>
      </c>
      <c r="N18" s="60">
        <f>VLOOKUP($A18,'Return Data'!$B$7:$R$2292,14,0)</f>
        <v>5.2272999999999996</v>
      </c>
      <c r="O18" s="61">
        <f t="shared" si="11"/>
        <v>21</v>
      </c>
      <c r="P18" s="60"/>
      <c r="Q18" s="61"/>
      <c r="R18" s="60">
        <f>VLOOKUP($A18,'Return Data'!$B$7:$R$2292,16,0)</f>
        <v>5.6257000000000001</v>
      </c>
      <c r="S18" s="62">
        <f t="shared" si="13"/>
        <v>21</v>
      </c>
    </row>
    <row r="19" spans="1:19" x14ac:dyDescent="0.3">
      <c r="A19" s="58" t="s">
        <v>1522</v>
      </c>
      <c r="B19" s="59">
        <f>VLOOKUP($A19,'Return Data'!$B$7:$R$2292,3,0)</f>
        <v>44988</v>
      </c>
      <c r="C19" s="60">
        <f>VLOOKUP($A19,'Return Data'!$B$7:$R$2292,4,0)</f>
        <v>19.6388</v>
      </c>
      <c r="D19" s="60">
        <f>VLOOKUP($A19,'Return Data'!$B$7:$R$2292,10,0)</f>
        <v>0.1918</v>
      </c>
      <c r="E19" s="61">
        <f t="shared" si="6"/>
        <v>3</v>
      </c>
      <c r="F19" s="60">
        <f>VLOOKUP($A19,'Return Data'!$B$7:$R$2292,11,0)</f>
        <v>3.3344</v>
      </c>
      <c r="G19" s="61">
        <f t="shared" si="7"/>
        <v>1</v>
      </c>
      <c r="H19" s="60">
        <f>VLOOKUP($A19,'Return Data'!$B$7:$R$2292,12,0)</f>
        <v>6.2953000000000001</v>
      </c>
      <c r="I19" s="61">
        <f t="shared" si="8"/>
        <v>2</v>
      </c>
      <c r="J19" s="60">
        <f>VLOOKUP($A19,'Return Data'!$B$7:$R$2292,13,0)</f>
        <v>7.4991000000000003</v>
      </c>
      <c r="K19" s="61">
        <f t="shared" si="9"/>
        <v>1</v>
      </c>
      <c r="L19" s="60">
        <f>VLOOKUP($A19,'Return Data'!$B$7:$R$2292,17,0)</f>
        <v>7.774</v>
      </c>
      <c r="M19" s="61">
        <f t="shared" si="10"/>
        <v>1</v>
      </c>
      <c r="N19" s="60">
        <f>VLOOKUP($A19,'Return Data'!$B$7:$R$2292,14,0)</f>
        <v>9.8803000000000001</v>
      </c>
      <c r="O19" s="61">
        <f t="shared" si="11"/>
        <v>7</v>
      </c>
      <c r="P19" s="60">
        <f>VLOOKUP($A19,'Return Data'!$B$7:$R$2292,15,0)</f>
        <v>8.1073000000000004</v>
      </c>
      <c r="Q19" s="61">
        <f t="shared" si="12"/>
        <v>2</v>
      </c>
      <c r="R19" s="60">
        <f>VLOOKUP($A19,'Return Data'!$B$7:$R$2292,16,0)</f>
        <v>8.3749000000000002</v>
      </c>
      <c r="S19" s="62">
        <f t="shared" si="13"/>
        <v>3</v>
      </c>
    </row>
    <row r="20" spans="1:19" x14ac:dyDescent="0.3">
      <c r="A20" t="s">
        <v>2004</v>
      </c>
      <c r="B20" s="59">
        <f>VLOOKUP($A20,'Return Data'!$B$7:$R$2292,3,0)</f>
        <v>44988</v>
      </c>
      <c r="C20" s="60">
        <f>VLOOKUP($A20,'Return Data'!$B$7:$R$2292,4,0)</f>
        <v>23.552600000000002</v>
      </c>
      <c r="D20" s="60">
        <f>VLOOKUP($A20,'Return Data'!$B$7:$R$2292,10,0)</f>
        <v>-0.20169999999999999</v>
      </c>
      <c r="E20" s="61">
        <f t="shared" si="6"/>
        <v>5</v>
      </c>
      <c r="F20" s="60">
        <f>VLOOKUP($A20,'Return Data'!$B$7:$R$2292,11,0)</f>
        <v>1.1406000000000001</v>
      </c>
      <c r="G20" s="61">
        <f t="shared" si="7"/>
        <v>10</v>
      </c>
      <c r="H20" s="60">
        <f>VLOOKUP($A20,'Return Data'!$B$7:$R$2292,12,0)</f>
        <v>3.9712000000000001</v>
      </c>
      <c r="I20" s="61">
        <f t="shared" si="8"/>
        <v>14</v>
      </c>
      <c r="J20" s="60">
        <f>VLOOKUP($A20,'Return Data'!$B$7:$R$2292,13,0)</f>
        <v>3.1516000000000002</v>
      </c>
      <c r="K20" s="61">
        <f t="shared" si="9"/>
        <v>19</v>
      </c>
      <c r="L20" s="60">
        <f>VLOOKUP($A20,'Return Data'!$B$7:$R$2292,17,0)</f>
        <v>6.4446000000000003</v>
      </c>
      <c r="M20" s="61">
        <f t="shared" si="10"/>
        <v>6</v>
      </c>
      <c r="N20" s="60">
        <f>VLOOKUP($A20,'Return Data'!$B$7:$R$2292,14,0)</f>
        <v>10.1296</v>
      </c>
      <c r="O20" s="61">
        <f t="shared" si="11"/>
        <v>6</v>
      </c>
      <c r="P20" s="60">
        <f>VLOOKUP($A20,'Return Data'!$B$7:$R$2292,15,0)</f>
        <v>6.3886000000000003</v>
      </c>
      <c r="Q20" s="61">
        <f t="shared" si="12"/>
        <v>11</v>
      </c>
      <c r="R20" s="60">
        <f>VLOOKUP($A20,'Return Data'!$B$7:$R$2292,16,0)</f>
        <v>7.8177000000000003</v>
      </c>
      <c r="S20" s="62">
        <f t="shared" si="13"/>
        <v>6</v>
      </c>
    </row>
    <row r="21" spans="1:19" x14ac:dyDescent="0.3">
      <c r="A21" t="s">
        <v>2040</v>
      </c>
      <c r="B21" s="59">
        <f>VLOOKUP($A21,'Return Data'!$B$7:$R$2292,3,0)</f>
        <v>44988</v>
      </c>
      <c r="C21" s="60">
        <f>VLOOKUP($A21,'Return Data'!$B$7:$R$2292,4,0)</f>
        <v>15.718</v>
      </c>
      <c r="D21" s="60">
        <f>VLOOKUP($A21,'Return Data'!$B$7:$R$2292,10,0)</f>
        <v>-2.9861</v>
      </c>
      <c r="E21" s="61">
        <f t="shared" si="6"/>
        <v>23</v>
      </c>
      <c r="F21" s="60">
        <f>VLOOKUP($A21,'Return Data'!$B$7:$R$2292,11,0)</f>
        <v>-5.21E-2</v>
      </c>
      <c r="G21" s="61">
        <f t="shared" si="7"/>
        <v>22</v>
      </c>
      <c r="H21" s="60">
        <f>VLOOKUP($A21,'Return Data'!$B$7:$R$2292,12,0)</f>
        <v>3.0634000000000001</v>
      </c>
      <c r="I21" s="61">
        <f t="shared" si="8"/>
        <v>21</v>
      </c>
      <c r="J21" s="60">
        <f>VLOOKUP($A21,'Return Data'!$B$7:$R$2292,13,0)</f>
        <v>3.5769000000000002</v>
      </c>
      <c r="K21" s="61">
        <f t="shared" si="9"/>
        <v>16</v>
      </c>
      <c r="L21" s="60">
        <f>VLOOKUP($A21,'Return Data'!$B$7:$R$2292,17,0)</f>
        <v>5.742</v>
      </c>
      <c r="M21" s="61">
        <f t="shared" si="10"/>
        <v>10</v>
      </c>
      <c r="N21" s="60">
        <f>VLOOKUP($A21,'Return Data'!$B$7:$R$2292,14,0)</f>
        <v>10.501799999999999</v>
      </c>
      <c r="O21" s="61">
        <f t="shared" si="11"/>
        <v>5</v>
      </c>
      <c r="P21" s="60">
        <f>VLOOKUP($A21,'Return Data'!$B$7:$R$2292,15,0)</f>
        <v>7.4058999999999999</v>
      </c>
      <c r="Q21" s="61">
        <f t="shared" si="12"/>
        <v>6</v>
      </c>
      <c r="R21" s="60">
        <f>VLOOKUP($A21,'Return Data'!$B$7:$R$2292,16,0)</f>
        <v>7.7149999999999999</v>
      </c>
      <c r="S21" s="62">
        <f t="shared" si="13"/>
        <v>7</v>
      </c>
    </row>
    <row r="22" spans="1:19" x14ac:dyDescent="0.3">
      <c r="A22" s="58" t="s">
        <v>1523</v>
      </c>
      <c r="B22" s="59">
        <f>VLOOKUP($A22,'Return Data'!$B$7:$R$2292,3,0)</f>
        <v>44988</v>
      </c>
      <c r="C22" s="60">
        <f>VLOOKUP($A22,'Return Data'!$B$7:$R$2292,4,0)</f>
        <v>15.010999999999999</v>
      </c>
      <c r="D22" s="60">
        <f>VLOOKUP($A22,'Return Data'!$B$7:$R$2292,10,0)</f>
        <v>-1.9978</v>
      </c>
      <c r="E22" s="61">
        <f t="shared" si="6"/>
        <v>19</v>
      </c>
      <c r="F22" s="60">
        <f>VLOOKUP($A22,'Return Data'!$B$7:$R$2292,11,0)</f>
        <v>0.94140000000000001</v>
      </c>
      <c r="G22" s="61">
        <f t="shared" si="7"/>
        <v>14</v>
      </c>
      <c r="H22" s="60">
        <f>VLOOKUP($A22,'Return Data'!$B$7:$R$2292,12,0)</f>
        <v>5.2000999999999999</v>
      </c>
      <c r="I22" s="61">
        <f t="shared" si="8"/>
        <v>6</v>
      </c>
      <c r="J22" s="60">
        <f>VLOOKUP($A22,'Return Data'!$B$7:$R$2292,13,0)</f>
        <v>5.0674999999999999</v>
      </c>
      <c r="K22" s="61">
        <f t="shared" si="9"/>
        <v>8</v>
      </c>
      <c r="L22" s="60">
        <f>VLOOKUP($A22,'Return Data'!$B$7:$R$2292,17,0)</f>
        <v>6.1101999999999999</v>
      </c>
      <c r="M22" s="61">
        <f t="shared" si="10"/>
        <v>8</v>
      </c>
      <c r="N22" s="60">
        <f>VLOOKUP($A22,'Return Data'!$B$7:$R$2292,14,0)</f>
        <v>11.060499999999999</v>
      </c>
      <c r="O22" s="61">
        <f t="shared" si="11"/>
        <v>3</v>
      </c>
      <c r="P22" s="60"/>
      <c r="Q22" s="61"/>
      <c r="R22" s="60">
        <f>VLOOKUP($A22,'Return Data'!$B$7:$R$2292,16,0)</f>
        <v>10.126799999999999</v>
      </c>
      <c r="S22" s="62">
        <f t="shared" si="13"/>
        <v>1</v>
      </c>
    </row>
    <row r="23" spans="1:19" x14ac:dyDescent="0.3">
      <c r="A23" s="58" t="s">
        <v>1524</v>
      </c>
      <c r="B23" s="59">
        <f>VLOOKUP($A23,'Return Data'!$B$7:$R$2292,3,0)</f>
        <v>44988</v>
      </c>
      <c r="C23" s="60">
        <f>VLOOKUP($A23,'Return Data'!$B$7:$R$2292,4,0)</f>
        <v>12.692500000000001</v>
      </c>
      <c r="D23" s="60">
        <f>VLOOKUP($A23,'Return Data'!$B$7:$R$2292,10,0)</f>
        <v>-0.64810000000000001</v>
      </c>
      <c r="E23" s="61">
        <f t="shared" si="6"/>
        <v>7</v>
      </c>
      <c r="F23" s="60">
        <f>VLOOKUP($A23,'Return Data'!$B$7:$R$2292,11,0)</f>
        <v>1.9887999999999999</v>
      </c>
      <c r="G23" s="61">
        <f t="shared" si="7"/>
        <v>4</v>
      </c>
      <c r="H23" s="60">
        <f>VLOOKUP($A23,'Return Data'!$B$7:$R$2292,12,0)</f>
        <v>4.5407000000000002</v>
      </c>
      <c r="I23" s="61">
        <f t="shared" si="8"/>
        <v>11</v>
      </c>
      <c r="J23" s="60">
        <f>VLOOKUP($A23,'Return Data'!$B$7:$R$2292,13,0)</f>
        <v>5.3502999999999998</v>
      </c>
      <c r="K23" s="61">
        <f t="shared" si="9"/>
        <v>6</v>
      </c>
      <c r="L23" s="60">
        <f>VLOOKUP($A23,'Return Data'!$B$7:$R$2292,17,0)</f>
        <v>4.7702999999999998</v>
      </c>
      <c r="M23" s="61">
        <f t="shared" si="10"/>
        <v>15</v>
      </c>
      <c r="N23" s="60">
        <f>VLOOKUP($A23,'Return Data'!$B$7:$R$2292,14,0)</f>
        <v>4.1890000000000001</v>
      </c>
      <c r="O23" s="61">
        <f t="shared" si="11"/>
        <v>22</v>
      </c>
      <c r="P23" s="60">
        <f>VLOOKUP($A23,'Return Data'!$B$7:$R$2292,15,0)</f>
        <v>0.21959999999999999</v>
      </c>
      <c r="Q23" s="61">
        <f t="shared" si="12"/>
        <v>16</v>
      </c>
      <c r="R23" s="60">
        <f>VLOOKUP($A23,'Return Data'!$B$7:$R$2292,16,0)</f>
        <v>3.1183999999999998</v>
      </c>
      <c r="S23" s="62">
        <f t="shared" si="13"/>
        <v>22</v>
      </c>
    </row>
    <row r="24" spans="1:19" x14ac:dyDescent="0.3">
      <c r="A24" s="58" t="s">
        <v>1525</v>
      </c>
      <c r="B24" s="59">
        <f>VLOOKUP($A24,'Return Data'!$B$7:$R$2292,3,0)</f>
        <v>44988</v>
      </c>
      <c r="C24" s="60">
        <f>VLOOKUP($A24,'Return Data'!$B$7:$R$2292,4,0)</f>
        <v>0.28849999999999998</v>
      </c>
      <c r="D24" s="60">
        <f>VLOOKUP($A24,'Return Data'!$B$7:$R$2292,10,0)</f>
        <v>0</v>
      </c>
      <c r="E24" s="61">
        <f t="shared" si="6"/>
        <v>4</v>
      </c>
      <c r="F24" s="60">
        <f>VLOOKUP($A24,'Return Data'!$B$7:$R$2292,11,0)</f>
        <v>0</v>
      </c>
      <c r="G24" s="61">
        <f t="shared" si="7"/>
        <v>21</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1527</v>
      </c>
      <c r="B25" s="59">
        <f>VLOOKUP($A25,'Return Data'!$B$7:$R$2292,3,0)</f>
        <v>44988</v>
      </c>
      <c r="C25" s="60">
        <f>VLOOKUP($A25,'Return Data'!$B$7:$R$2292,4,0)</f>
        <v>41.028199999999998</v>
      </c>
      <c r="D25" s="60">
        <f>VLOOKUP($A25,'Return Data'!$B$7:$R$2292,10,0)</f>
        <v>0.26690000000000003</v>
      </c>
      <c r="E25" s="61">
        <f t="shared" si="6"/>
        <v>2</v>
      </c>
      <c r="F25" s="60">
        <f>VLOOKUP($A25,'Return Data'!$B$7:$R$2292,11,0)</f>
        <v>1.9764999999999999</v>
      </c>
      <c r="G25" s="61">
        <f t="shared" si="7"/>
        <v>5</v>
      </c>
      <c r="H25" s="60">
        <f>VLOOKUP($A25,'Return Data'!$B$7:$R$2292,12,0)</f>
        <v>3.6194000000000002</v>
      </c>
      <c r="I25" s="61">
        <f t="shared" si="8"/>
        <v>20</v>
      </c>
      <c r="J25" s="60">
        <f>VLOOKUP($A25,'Return Data'!$B$7:$R$2292,13,0)</f>
        <v>4.0865</v>
      </c>
      <c r="K25" s="61">
        <f t="shared" si="9"/>
        <v>14</v>
      </c>
      <c r="L25" s="60">
        <f>VLOOKUP($A25,'Return Data'!$B$7:$R$2292,17,0)</f>
        <v>5.9337999999999997</v>
      </c>
      <c r="M25" s="61">
        <f t="shared" si="10"/>
        <v>9</v>
      </c>
      <c r="N25" s="60">
        <f>VLOOKUP($A25,'Return Data'!$B$7:$R$2292,14,0)</f>
        <v>7.7446000000000002</v>
      </c>
      <c r="O25" s="61">
        <f t="shared" si="11"/>
        <v>14</v>
      </c>
      <c r="P25" s="60">
        <f>VLOOKUP($A25,'Return Data'!$B$7:$R$2292,15,0)</f>
        <v>6.6326000000000001</v>
      </c>
      <c r="Q25" s="61">
        <f t="shared" si="12"/>
        <v>9</v>
      </c>
      <c r="R25" s="60">
        <f>VLOOKUP($A25,'Return Data'!$B$7:$R$2292,16,0)</f>
        <v>7.6772</v>
      </c>
      <c r="S25" s="62">
        <f t="shared" si="13"/>
        <v>8</v>
      </c>
    </row>
    <row r="26" spans="1:19" x14ac:dyDescent="0.3">
      <c r="A26" s="58" t="s">
        <v>1528</v>
      </c>
      <c r="B26" s="59">
        <f>VLOOKUP($A26,'Return Data'!$B$7:$R$2292,3,0)</f>
        <v>44988</v>
      </c>
      <c r="C26" s="60">
        <f>VLOOKUP($A26,'Return Data'!$B$7:$R$2292,4,0)</f>
        <v>17.610499999999998</v>
      </c>
      <c r="D26" s="60">
        <f>VLOOKUP($A26,'Return Data'!$B$7:$R$2292,10,0)</f>
        <v>-1.1795</v>
      </c>
      <c r="E26" s="61">
        <f t="shared" si="6"/>
        <v>14</v>
      </c>
      <c r="F26" s="60">
        <f>VLOOKUP($A26,'Return Data'!$B$7:$R$2292,11,0)</f>
        <v>0.46949999999999997</v>
      </c>
      <c r="G26" s="61">
        <f t="shared" si="7"/>
        <v>17</v>
      </c>
      <c r="H26" s="60">
        <f>VLOOKUP($A26,'Return Data'!$B$7:$R$2292,12,0)</f>
        <v>3.7290999999999999</v>
      </c>
      <c r="I26" s="61">
        <f t="shared" si="8"/>
        <v>19</v>
      </c>
      <c r="J26" s="60">
        <f>VLOOKUP($A26,'Return Data'!$B$7:$R$2292,13,0)</f>
        <v>3.3273999999999999</v>
      </c>
      <c r="K26" s="61">
        <f t="shared" si="9"/>
        <v>17</v>
      </c>
      <c r="L26" s="60">
        <f>VLOOKUP($A26,'Return Data'!$B$7:$R$2292,17,0)</f>
        <v>4.9810999999999996</v>
      </c>
      <c r="M26" s="61">
        <f t="shared" si="10"/>
        <v>13</v>
      </c>
      <c r="N26" s="60">
        <f>VLOOKUP($A26,'Return Data'!$B$7:$R$2292,14,0)</f>
        <v>9.4356000000000009</v>
      </c>
      <c r="O26" s="61">
        <f t="shared" si="11"/>
        <v>8</v>
      </c>
      <c r="P26" s="60">
        <f>VLOOKUP($A26,'Return Data'!$B$7:$R$2292,15,0)</f>
        <v>7.0110000000000001</v>
      </c>
      <c r="Q26" s="61">
        <f t="shared" si="12"/>
        <v>8</v>
      </c>
      <c r="R26" s="60">
        <f>VLOOKUP($A26,'Return Data'!$B$7:$R$2292,16,0)</f>
        <v>7.5523999999999996</v>
      </c>
      <c r="S26" s="62">
        <f t="shared" si="13"/>
        <v>12</v>
      </c>
    </row>
    <row r="27" spans="1:19" x14ac:dyDescent="0.3">
      <c r="A27" s="58" t="s">
        <v>1834</v>
      </c>
      <c r="B27" s="59">
        <f>VLOOKUP($A27,'Return Data'!$B$7:$R$2292,3,0)</f>
        <v>44988</v>
      </c>
      <c r="C27" s="60">
        <f>VLOOKUP($A27,'Return Data'!$B$7:$R$2292,4,0)</f>
        <v>51.842399999999998</v>
      </c>
      <c r="D27" s="60">
        <f>VLOOKUP($A27,'Return Data'!$B$7:$R$2292,10,0)</f>
        <v>-1.7874000000000001</v>
      </c>
      <c r="E27" s="61">
        <f t="shared" si="6"/>
        <v>18</v>
      </c>
      <c r="F27" s="60">
        <f>VLOOKUP($A27,'Return Data'!$B$7:$R$2292,11,0)</f>
        <v>0.45929999999999999</v>
      </c>
      <c r="G27" s="61">
        <f t="shared" si="7"/>
        <v>18</v>
      </c>
      <c r="H27" s="60">
        <f>VLOOKUP($A27,'Return Data'!$B$7:$R$2292,12,0)</f>
        <v>4.9964000000000004</v>
      </c>
      <c r="I27" s="61">
        <f t="shared" si="8"/>
        <v>7</v>
      </c>
      <c r="J27" s="60">
        <f>VLOOKUP($A27,'Return Data'!$B$7:$R$2292,13,0)</f>
        <v>5.4086999999999996</v>
      </c>
      <c r="K27" s="61">
        <f t="shared" si="9"/>
        <v>5</v>
      </c>
      <c r="L27" s="60">
        <f>VLOOKUP($A27,'Return Data'!$B$7:$R$2292,17,0)</f>
        <v>7.6848999999999998</v>
      </c>
      <c r="M27" s="61">
        <f t="shared" si="10"/>
        <v>2</v>
      </c>
      <c r="N27" s="60">
        <f>VLOOKUP($A27,'Return Data'!$B$7:$R$2292,14,0)</f>
        <v>12.437200000000001</v>
      </c>
      <c r="O27" s="61">
        <f t="shared" si="11"/>
        <v>1</v>
      </c>
      <c r="P27" s="60">
        <f>VLOOKUP($A27,'Return Data'!$B$7:$R$2292,15,0)</f>
        <v>8.4901999999999997</v>
      </c>
      <c r="Q27" s="61">
        <f t="shared" si="12"/>
        <v>1</v>
      </c>
      <c r="R27" s="60">
        <f>VLOOKUP($A27,'Return Data'!$B$7:$R$2292,16,0)</f>
        <v>8.2363999999999997</v>
      </c>
      <c r="S27" s="62">
        <f t="shared" si="13"/>
        <v>4</v>
      </c>
    </row>
    <row r="28" spans="1:19" x14ac:dyDescent="0.3">
      <c r="A28" s="58" t="s">
        <v>1529</v>
      </c>
      <c r="B28" s="59">
        <f>VLOOKUP($A28,'Return Data'!$B$7:$R$2292,3,0)</f>
        <v>44988</v>
      </c>
      <c r="C28" s="60">
        <f>VLOOKUP($A28,'Return Data'!$B$7:$R$2292,4,0)</f>
        <v>55.960926569743698</v>
      </c>
      <c r="D28" s="60">
        <f>VLOOKUP($A28,'Return Data'!$B$7:$R$2292,10,0)</f>
        <v>-1.0358000000000001</v>
      </c>
      <c r="E28" s="61">
        <f t="shared" si="6"/>
        <v>11</v>
      </c>
      <c r="F28" s="60">
        <f>VLOOKUP($A28,'Return Data'!$B$7:$R$2292,11,0)</f>
        <v>1.4745999999999999</v>
      </c>
      <c r="G28" s="61">
        <f t="shared" si="7"/>
        <v>8</v>
      </c>
      <c r="H28" s="60">
        <f>VLOOKUP($A28,'Return Data'!$B$7:$R$2292,12,0)</f>
        <v>3.8927</v>
      </c>
      <c r="I28" s="61">
        <f t="shared" si="8"/>
        <v>16</v>
      </c>
      <c r="J28" s="60">
        <f>VLOOKUP($A28,'Return Data'!$B$7:$R$2292,13,0)</f>
        <v>4.2944000000000004</v>
      </c>
      <c r="K28" s="61">
        <f t="shared" si="9"/>
        <v>12</v>
      </c>
      <c r="L28" s="60">
        <f>VLOOKUP($A28,'Return Data'!$B$7:$R$2292,17,0)</f>
        <v>4.8613</v>
      </c>
      <c r="M28" s="61">
        <f t="shared" si="10"/>
        <v>14</v>
      </c>
      <c r="N28" s="60">
        <f>VLOOKUP($A28,'Return Data'!$B$7:$R$2292,14,0)</f>
        <v>7.9627999999999997</v>
      </c>
      <c r="O28" s="61">
        <f t="shared" si="11"/>
        <v>12</v>
      </c>
      <c r="P28" s="60">
        <f>VLOOKUP($A28,'Return Data'!$B$7:$R$2292,15,0)</f>
        <v>6.4627999999999997</v>
      </c>
      <c r="Q28" s="61">
        <f t="shared" si="12"/>
        <v>10</v>
      </c>
      <c r="R28" s="60">
        <f>VLOOKUP($A28,'Return Data'!$B$7:$R$2292,16,0)</f>
        <v>7.6003999999999996</v>
      </c>
      <c r="S28" s="62">
        <f t="shared" si="13"/>
        <v>9</v>
      </c>
    </row>
    <row r="29" spans="1:19" x14ac:dyDescent="0.3">
      <c r="A29" s="58" t="s">
        <v>1530</v>
      </c>
      <c r="B29" s="59">
        <f>VLOOKUP($A29,'Return Data'!$B$7:$R$2292,3,0)</f>
        <v>44988</v>
      </c>
      <c r="C29" s="60">
        <f>VLOOKUP($A29,'Return Data'!$B$7:$R$2292,4,0)</f>
        <v>13.44</v>
      </c>
      <c r="D29" s="60">
        <f>VLOOKUP($A29,'Return Data'!$B$7:$R$2292,10,0)</f>
        <v>-1.1765000000000001</v>
      </c>
      <c r="E29" s="61">
        <f t="shared" si="6"/>
        <v>13</v>
      </c>
      <c r="F29" s="60">
        <f>VLOOKUP($A29,'Return Data'!$B$7:$R$2292,11,0)</f>
        <v>0.82520000000000004</v>
      </c>
      <c r="G29" s="61">
        <f t="shared" si="7"/>
        <v>15</v>
      </c>
      <c r="H29" s="60">
        <f>VLOOKUP($A29,'Return Data'!$B$7:$R$2292,12,0)</f>
        <v>3.8639999999999999</v>
      </c>
      <c r="I29" s="61">
        <f t="shared" si="8"/>
        <v>18</v>
      </c>
      <c r="J29" s="60">
        <f>VLOOKUP($A29,'Return Data'!$B$7:$R$2292,13,0)</f>
        <v>3.3050999999999999</v>
      </c>
      <c r="K29" s="61">
        <f t="shared" si="9"/>
        <v>18</v>
      </c>
      <c r="L29" s="60">
        <f>VLOOKUP($A29,'Return Data'!$B$7:$R$2292,17,0)</f>
        <v>3.6919</v>
      </c>
      <c r="M29" s="61">
        <f t="shared" si="10"/>
        <v>19</v>
      </c>
      <c r="N29" s="60">
        <f>VLOOKUP($A29,'Return Data'!$B$7:$R$2292,14,0)</f>
        <v>7.4625000000000004</v>
      </c>
      <c r="O29" s="61">
        <f t="shared" si="11"/>
        <v>17</v>
      </c>
      <c r="P29" s="60"/>
      <c r="Q29" s="61"/>
      <c r="R29" s="60">
        <f>VLOOKUP($A29,'Return Data'!$B$7:$R$2292,16,0)</f>
        <v>6.6875999999999998</v>
      </c>
      <c r="S29" s="62">
        <f t="shared" si="13"/>
        <v>17</v>
      </c>
    </row>
    <row r="30" spans="1:19" x14ac:dyDescent="0.3">
      <c r="A30" s="58" t="s">
        <v>1531</v>
      </c>
      <c r="B30" s="59">
        <f>VLOOKUP($A30,'Return Data'!$B$7:$R$2292,3,0)</f>
        <v>44988</v>
      </c>
      <c r="C30" s="60">
        <f>VLOOKUP($A30,'Return Data'!$B$7:$R$2292,4,0)</f>
        <v>13.8995</v>
      </c>
      <c r="D30" s="60">
        <f>VLOOKUP($A30,'Return Data'!$B$7:$R$2292,10,0)</f>
        <v>-0.6774</v>
      </c>
      <c r="E30" s="61">
        <f t="shared" si="6"/>
        <v>8</v>
      </c>
      <c r="F30" s="60">
        <f>VLOOKUP($A30,'Return Data'!$B$7:$R$2292,11,0)</f>
        <v>2.8298000000000001</v>
      </c>
      <c r="G30" s="61">
        <f t="shared" si="7"/>
        <v>3</v>
      </c>
      <c r="H30" s="60">
        <f>VLOOKUP($A30,'Return Data'!$B$7:$R$2292,12,0)</f>
        <v>6.8231000000000002</v>
      </c>
      <c r="I30" s="61">
        <f t="shared" si="8"/>
        <v>1</v>
      </c>
      <c r="J30" s="60">
        <f>VLOOKUP($A30,'Return Data'!$B$7:$R$2292,13,0)</f>
        <v>7.4448999999999996</v>
      </c>
      <c r="K30" s="61">
        <f t="shared" si="9"/>
        <v>2</v>
      </c>
      <c r="L30" s="60">
        <f>VLOOKUP($A30,'Return Data'!$B$7:$R$2292,17,0)</f>
        <v>7.181</v>
      </c>
      <c r="M30" s="61">
        <f t="shared" si="10"/>
        <v>4</v>
      </c>
      <c r="N30" s="60">
        <f>VLOOKUP($A30,'Return Data'!$B$7:$R$2292,14,0)</f>
        <v>11.014900000000001</v>
      </c>
      <c r="O30" s="61">
        <f t="shared" si="11"/>
        <v>4</v>
      </c>
      <c r="P30" s="60"/>
      <c r="Q30" s="61"/>
      <c r="R30" s="60">
        <f>VLOOKUP($A30,'Return Data'!$B$7:$R$2292,16,0)</f>
        <v>7.5747</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-1.0682956521739131</v>
      </c>
      <c r="E32" s="69"/>
      <c r="F32" s="70">
        <f>AVERAGE(F8:F30)</f>
        <v>1.1931739130434784</v>
      </c>
      <c r="G32" s="69"/>
      <c r="H32" s="70">
        <f>AVERAGE(H8:H30)</f>
        <v>4.3374521739130438</v>
      </c>
      <c r="I32" s="69"/>
      <c r="J32" s="70">
        <f>AVERAGE(J8:J30)</f>
        <v>4.3979130434782601</v>
      </c>
      <c r="K32" s="69"/>
      <c r="L32" s="70">
        <f>AVERAGE(L8:L30)</f>
        <v>5.2102913043478267</v>
      </c>
      <c r="M32" s="69"/>
      <c r="N32" s="70">
        <f>AVERAGE(N8:N30)</f>
        <v>8.1999217391304331</v>
      </c>
      <c r="O32" s="69"/>
      <c r="P32" s="70">
        <f>AVERAGE(P8:P30)</f>
        <v>6.1763941176470585</v>
      </c>
      <c r="Q32" s="69"/>
      <c r="R32" s="70">
        <f>AVERAGE(R8:R30)</f>
        <v>6.9725739130434787</v>
      </c>
      <c r="S32" s="71"/>
    </row>
    <row r="33" spans="1:19" x14ac:dyDescent="0.3">
      <c r="A33" s="68" t="s">
        <v>28</v>
      </c>
      <c r="B33" s="69"/>
      <c r="C33" s="69"/>
      <c r="D33" s="70">
        <f>MIN(D8:D30)</f>
        <v>-2.9861</v>
      </c>
      <c r="E33" s="69"/>
      <c r="F33" s="70">
        <f>MIN(F8:F30)</f>
        <v>-0.11799999999999999</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0.72099999999999997</v>
      </c>
      <c r="E34" s="73"/>
      <c r="F34" s="74">
        <f>MAX(F8:F30)</f>
        <v>3.3344</v>
      </c>
      <c r="G34" s="73"/>
      <c r="H34" s="74">
        <f>MAX(H8:H30)</f>
        <v>6.8231000000000002</v>
      </c>
      <c r="I34" s="73"/>
      <c r="J34" s="74">
        <f>MAX(J8:J30)</f>
        <v>7.4991000000000003</v>
      </c>
      <c r="K34" s="73"/>
      <c r="L34" s="74">
        <f>MAX(L8:L30)</f>
        <v>7.774</v>
      </c>
      <c r="M34" s="73"/>
      <c r="N34" s="74">
        <f>MAX(N8:N30)</f>
        <v>12.437200000000001</v>
      </c>
      <c r="O34" s="73"/>
      <c r="P34" s="74">
        <f>MAX(P8:P30)</f>
        <v>8.4901999999999997</v>
      </c>
      <c r="Q34" s="73"/>
      <c r="R34" s="74">
        <f>MAX(R8:R30)</f>
        <v>10.126799999999999</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1488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1532</v>
      </c>
      <c r="B8" s="59">
        <f>VLOOKUP($A8,'Return Data'!$B$7:$R$2292,3,0)</f>
        <v>44988</v>
      </c>
      <c r="C8" s="60">
        <f>VLOOKUP($A8,'Return Data'!$B$7:$R$2292,4,0)</f>
        <v>23.893799999999999</v>
      </c>
      <c r="D8" s="60">
        <f>VLOOKUP($A8,'Return Data'!$B$7:$R$2292,10,0)</f>
        <v>1.9334</v>
      </c>
      <c r="E8" s="61">
        <f t="shared" ref="E8:E32" si="0">RANK(D8,D$8:D$32,0)</f>
        <v>8</v>
      </c>
      <c r="F8" s="60">
        <f>VLOOKUP($A8,'Return Data'!$B$7:$R$2292,11,0)</f>
        <v>3.1202999999999999</v>
      </c>
      <c r="G8" s="61">
        <f t="shared" ref="G8:G32" si="1">RANK(F8,F$8:F$32,0)</f>
        <v>12</v>
      </c>
      <c r="H8" s="60">
        <f>VLOOKUP($A8,'Return Data'!$B$7:$R$2292,12,0)</f>
        <v>4.2877999999999998</v>
      </c>
      <c r="I8" s="61">
        <f t="shared" ref="I8:I32" si="2">RANK(H8,H$8:H$32,0)</f>
        <v>12</v>
      </c>
      <c r="J8" s="60">
        <f>VLOOKUP($A8,'Return Data'!$B$7:$R$2292,13,0)</f>
        <v>5.1520000000000001</v>
      </c>
      <c r="K8" s="61">
        <f>RANK(J8,J$8:J$32,0)</f>
        <v>13</v>
      </c>
      <c r="L8" s="60">
        <f>VLOOKUP($A8,'Return Data'!$B$7:$R$2292,17,0)</f>
        <v>5.0340999999999996</v>
      </c>
      <c r="M8" s="61">
        <f>RANK(L8,L$8:L$32,0)</f>
        <v>8</v>
      </c>
      <c r="N8" s="60">
        <f>VLOOKUP($A8,'Return Data'!$B$7:$R$2292,14,0)</f>
        <v>4.7030000000000003</v>
      </c>
      <c r="O8" s="61">
        <f>RANK(N8,N$8:N$32,0)</f>
        <v>8</v>
      </c>
      <c r="P8" s="60">
        <f>VLOOKUP($A8,'Return Data'!$B$7:$R$2292,15,0)</f>
        <v>5.4912000000000001</v>
      </c>
      <c r="Q8" s="61">
        <f>RANK(P8,P$8:P$32,0)</f>
        <v>6</v>
      </c>
      <c r="R8" s="60">
        <f>VLOOKUP($A8,'Return Data'!$B$7:$R$2292,16,0)</f>
        <v>6.7754000000000003</v>
      </c>
      <c r="S8" s="62">
        <f>RANK(R8,R$8:R$32,0)</f>
        <v>4</v>
      </c>
    </row>
    <row r="9" spans="1:20" x14ac:dyDescent="0.3">
      <c r="A9" s="58" t="s">
        <v>1533</v>
      </c>
      <c r="B9" s="59">
        <f>VLOOKUP($A9,'Return Data'!$B$7:$R$2292,3,0)</f>
        <v>44988</v>
      </c>
      <c r="C9" s="60">
        <f>VLOOKUP($A9,'Return Data'!$B$7:$R$2292,4,0)</f>
        <v>16.9877</v>
      </c>
      <c r="D9" s="60">
        <f>VLOOKUP($A9,'Return Data'!$B$7:$R$2292,10,0)</f>
        <v>1.8869</v>
      </c>
      <c r="E9" s="61">
        <f t="shared" si="0"/>
        <v>17</v>
      </c>
      <c r="F9" s="60">
        <f>VLOOKUP($A9,'Return Data'!$B$7:$R$2292,11,0)</f>
        <v>3.0413000000000001</v>
      </c>
      <c r="G9" s="61">
        <f t="shared" si="1"/>
        <v>18</v>
      </c>
      <c r="H9" s="60">
        <f>VLOOKUP($A9,'Return Data'!$B$7:$R$2292,12,0)</f>
        <v>4.1475</v>
      </c>
      <c r="I9" s="61">
        <f t="shared" si="2"/>
        <v>15</v>
      </c>
      <c r="J9" s="60">
        <f>VLOOKUP($A9,'Return Data'!$B$7:$R$2292,13,0)</f>
        <v>5.1543999999999999</v>
      </c>
      <c r="K9" s="61">
        <f t="shared" ref="K9:K32" si="3">RANK(J9,J$8:J$32,0)</f>
        <v>11</v>
      </c>
      <c r="L9" s="60">
        <f>VLOOKUP($A9,'Return Data'!$B$7:$R$2292,17,0)</f>
        <v>5.1737000000000002</v>
      </c>
      <c r="M9" s="61">
        <f t="shared" ref="M9:M32" si="4">RANK(L9,L$8:L$32,0)</f>
        <v>5</v>
      </c>
      <c r="N9" s="60">
        <f>VLOOKUP($A9,'Return Data'!$B$7:$R$2292,14,0)</f>
        <v>4.7973999999999997</v>
      </c>
      <c r="O9" s="61">
        <f t="shared" ref="O9:O32" si="5">RANK(N9,N$8:N$32,0)</f>
        <v>6</v>
      </c>
      <c r="P9" s="60">
        <f>VLOOKUP($A9,'Return Data'!$B$7:$R$2292,15,0)</f>
        <v>5.5519999999999996</v>
      </c>
      <c r="Q9" s="61">
        <f t="shared" ref="Q9:Q32" si="6">RANK(P9,P$8:P$32,0)</f>
        <v>5</v>
      </c>
      <c r="R9" s="60">
        <f>VLOOKUP($A9,'Return Data'!$B$7:$R$2292,16,0)</f>
        <v>6.3891</v>
      </c>
      <c r="S9" s="62">
        <f t="shared" ref="S9:S32" si="7">RANK(R9,R$8:R$32,0)</f>
        <v>10</v>
      </c>
    </row>
    <row r="10" spans="1:20" x14ac:dyDescent="0.3">
      <c r="A10" s="58" t="s">
        <v>1936</v>
      </c>
      <c r="B10" s="59">
        <f>VLOOKUP($A10,'Return Data'!$B$7:$R$2292,3,0)</f>
        <v>44988</v>
      </c>
      <c r="C10" s="60">
        <f>VLOOKUP($A10,'Return Data'!$B$7:$R$2292,4,0)</f>
        <v>12.2254</v>
      </c>
      <c r="D10" s="60">
        <f>VLOOKUP($A10,'Return Data'!$B$7:$R$2292,10,0)</f>
        <v>1.6995</v>
      </c>
      <c r="E10" s="61">
        <f t="shared" si="0"/>
        <v>23</v>
      </c>
      <c r="F10" s="60">
        <f>VLOOKUP($A10,'Return Data'!$B$7:$R$2292,11,0)</f>
        <v>2.5474999999999999</v>
      </c>
      <c r="G10" s="61">
        <f t="shared" si="1"/>
        <v>24</v>
      </c>
      <c r="H10" s="60">
        <f>VLOOKUP($A10,'Return Data'!$B$7:$R$2292,12,0)</f>
        <v>3.3921999999999999</v>
      </c>
      <c r="I10" s="61">
        <f t="shared" si="2"/>
        <v>23</v>
      </c>
      <c r="J10" s="60">
        <f>VLOOKUP($A10,'Return Data'!$B$7:$R$2292,13,0)</f>
        <v>3.8542000000000001</v>
      </c>
      <c r="K10" s="61">
        <f t="shared" si="3"/>
        <v>23</v>
      </c>
      <c r="L10" s="60">
        <f>VLOOKUP($A10,'Return Data'!$B$7:$R$2292,17,0)</f>
        <v>3.5337999999999998</v>
      </c>
      <c r="M10" s="61">
        <f t="shared" si="4"/>
        <v>24</v>
      </c>
      <c r="N10" s="60">
        <f>VLOOKUP($A10,'Return Data'!$B$7:$R$2292,14,0)</f>
        <v>3.4100999999999999</v>
      </c>
      <c r="O10" s="61">
        <f t="shared" si="5"/>
        <v>20</v>
      </c>
      <c r="P10" s="60"/>
      <c r="Q10" s="61"/>
      <c r="R10" s="60">
        <f>VLOOKUP($A10,'Return Data'!$B$7:$R$2292,16,0)</f>
        <v>4.3586999999999998</v>
      </c>
      <c r="S10" s="62">
        <f t="shared" si="7"/>
        <v>22</v>
      </c>
    </row>
    <row r="11" spans="1:20" x14ac:dyDescent="0.3">
      <c r="A11" s="58" t="s">
        <v>1880</v>
      </c>
      <c r="B11" s="59">
        <f>VLOOKUP($A11,'Return Data'!$B$7:$R$2292,3,0)</f>
        <v>44988</v>
      </c>
      <c r="C11" s="60">
        <f>VLOOKUP($A11,'Return Data'!$B$7:$R$2292,4,0)</f>
        <v>14.178100000000001</v>
      </c>
      <c r="D11" s="60">
        <f>VLOOKUP($A11,'Return Data'!$B$7:$R$2292,10,0)</f>
        <v>1.8871</v>
      </c>
      <c r="E11" s="61">
        <f t="shared" si="0"/>
        <v>16</v>
      </c>
      <c r="F11" s="60">
        <f>VLOOKUP($A11,'Return Data'!$B$7:$R$2292,11,0)</f>
        <v>3.0234999999999999</v>
      </c>
      <c r="G11" s="61">
        <f t="shared" si="1"/>
        <v>21</v>
      </c>
      <c r="H11" s="60">
        <f>VLOOKUP($A11,'Return Data'!$B$7:$R$2292,12,0)</f>
        <v>4.0853999999999999</v>
      </c>
      <c r="I11" s="61">
        <f t="shared" si="2"/>
        <v>20</v>
      </c>
      <c r="J11" s="60">
        <f>VLOOKUP($A11,'Return Data'!$B$7:$R$2292,13,0)</f>
        <v>4.7435999999999998</v>
      </c>
      <c r="K11" s="61">
        <f t="shared" si="3"/>
        <v>20</v>
      </c>
      <c r="L11" s="60">
        <f>VLOOKUP($A11,'Return Data'!$B$7:$R$2292,17,0)</f>
        <v>4.7516999999999996</v>
      </c>
      <c r="M11" s="61">
        <f t="shared" si="4"/>
        <v>17</v>
      </c>
      <c r="N11" s="60">
        <f>VLOOKUP($A11,'Return Data'!$B$7:$R$2292,14,0)</f>
        <v>4.6355000000000004</v>
      </c>
      <c r="O11" s="61">
        <f t="shared" si="5"/>
        <v>11</v>
      </c>
      <c r="P11" s="60">
        <f>VLOOKUP($A11,'Return Data'!$B$7:$R$2292,15,0)</f>
        <v>5.4909999999999997</v>
      </c>
      <c r="Q11" s="61">
        <f t="shared" si="6"/>
        <v>7</v>
      </c>
      <c r="R11" s="60">
        <f>VLOOKUP($A11,'Return Data'!$B$7:$R$2292,16,0)</f>
        <v>5.8109000000000002</v>
      </c>
      <c r="S11" s="62">
        <f t="shared" si="7"/>
        <v>15</v>
      </c>
    </row>
    <row r="12" spans="1:20" x14ac:dyDescent="0.3">
      <c r="A12" s="58" t="s">
        <v>1534</v>
      </c>
      <c r="B12" s="59">
        <f>VLOOKUP($A12,'Return Data'!$B$7:$R$2292,3,0)</f>
        <v>44988</v>
      </c>
      <c r="C12" s="60">
        <f>VLOOKUP($A12,'Return Data'!$B$7:$R$2292,4,0)</f>
        <v>13.102</v>
      </c>
      <c r="D12" s="60">
        <f>VLOOKUP($A12,'Return Data'!$B$7:$R$2292,10,0)</f>
        <v>1.9849000000000001</v>
      </c>
      <c r="E12" s="61">
        <f t="shared" si="0"/>
        <v>5</v>
      </c>
      <c r="F12" s="60">
        <f>VLOOKUP($A12,'Return Data'!$B$7:$R$2292,11,0)</f>
        <v>3.2303999999999999</v>
      </c>
      <c r="G12" s="61">
        <f t="shared" si="1"/>
        <v>5</v>
      </c>
      <c r="H12" s="60">
        <f>VLOOKUP($A12,'Return Data'!$B$7:$R$2292,12,0)</f>
        <v>4.3567999999999998</v>
      </c>
      <c r="I12" s="61">
        <f t="shared" si="2"/>
        <v>6</v>
      </c>
      <c r="J12" s="60">
        <f>VLOOKUP($A12,'Return Data'!$B$7:$R$2292,13,0)</f>
        <v>5.1524999999999999</v>
      </c>
      <c r="K12" s="61">
        <f t="shared" si="3"/>
        <v>12</v>
      </c>
      <c r="L12" s="60">
        <f>VLOOKUP($A12,'Return Data'!$B$7:$R$2292,17,0)</f>
        <v>4.8189000000000002</v>
      </c>
      <c r="M12" s="61">
        <f t="shared" si="4"/>
        <v>16</v>
      </c>
      <c r="N12" s="60">
        <f>VLOOKUP($A12,'Return Data'!$B$7:$R$2292,14,0)</f>
        <v>4.4673999999999996</v>
      </c>
      <c r="O12" s="61">
        <f t="shared" si="5"/>
        <v>14</v>
      </c>
      <c r="P12" s="60">
        <f>VLOOKUP($A12,'Return Data'!$B$7:$R$2292,15,0)</f>
        <v>5.3605</v>
      </c>
      <c r="Q12" s="61">
        <f t="shared" ref="Q12" si="8">RANK(P12,P$8:P$32,0)</f>
        <v>12</v>
      </c>
      <c r="R12" s="60">
        <f>VLOOKUP($A12,'Return Data'!$B$7:$R$2292,16,0)</f>
        <v>5.4359999999999999</v>
      </c>
      <c r="S12" s="62">
        <f t="shared" si="7"/>
        <v>18</v>
      </c>
    </row>
    <row r="13" spans="1:20" x14ac:dyDescent="0.3">
      <c r="A13" s="58" t="s">
        <v>1535</v>
      </c>
      <c r="B13" s="59">
        <f>VLOOKUP($A13,'Return Data'!$B$7:$R$2292,3,0)</f>
        <v>44988</v>
      </c>
      <c r="C13" s="60">
        <f>VLOOKUP($A13,'Return Data'!$B$7:$R$2292,4,0)</f>
        <v>17.346299999999999</v>
      </c>
      <c r="D13" s="60">
        <f>VLOOKUP($A13,'Return Data'!$B$7:$R$2292,10,0)</f>
        <v>1.9746999999999999</v>
      </c>
      <c r="E13" s="61">
        <f t="shared" si="0"/>
        <v>7</v>
      </c>
      <c r="F13" s="60">
        <f>VLOOKUP($A13,'Return Data'!$B$7:$R$2292,11,0)</f>
        <v>3.2345999999999999</v>
      </c>
      <c r="G13" s="61">
        <f t="shared" si="1"/>
        <v>4</v>
      </c>
      <c r="H13" s="60">
        <f>VLOOKUP($A13,'Return Data'!$B$7:$R$2292,12,0)</f>
        <v>4.4203000000000001</v>
      </c>
      <c r="I13" s="61">
        <f t="shared" si="2"/>
        <v>4</v>
      </c>
      <c r="J13" s="60">
        <f>VLOOKUP($A13,'Return Data'!$B$7:$R$2292,13,0)</f>
        <v>5.3986999999999998</v>
      </c>
      <c r="K13" s="61">
        <f t="shared" si="3"/>
        <v>3</v>
      </c>
      <c r="L13" s="60">
        <f>VLOOKUP($A13,'Return Data'!$B$7:$R$2292,17,0)</f>
        <v>5.2188999999999997</v>
      </c>
      <c r="M13" s="61">
        <f t="shared" si="4"/>
        <v>2</v>
      </c>
      <c r="N13" s="60">
        <f>VLOOKUP($A13,'Return Data'!$B$7:$R$2292,14,0)</f>
        <v>4.9898999999999996</v>
      </c>
      <c r="O13" s="61">
        <f t="shared" si="5"/>
        <v>3</v>
      </c>
      <c r="P13" s="60">
        <f>VLOOKUP($A13,'Return Data'!$B$7:$R$2292,15,0)</f>
        <v>5.7138</v>
      </c>
      <c r="Q13" s="61">
        <f t="shared" si="6"/>
        <v>1</v>
      </c>
      <c r="R13" s="60">
        <f>VLOOKUP($A13,'Return Data'!$B$7:$R$2292,16,0)</f>
        <v>6.5452000000000004</v>
      </c>
      <c r="S13" s="62">
        <f t="shared" si="7"/>
        <v>8</v>
      </c>
    </row>
    <row r="14" spans="1:20" x14ac:dyDescent="0.3">
      <c r="A14" s="58" t="s">
        <v>1536</v>
      </c>
      <c r="B14" s="59">
        <f>VLOOKUP($A14,'Return Data'!$B$7:$R$2292,3,0)</f>
        <v>44988</v>
      </c>
      <c r="C14" s="60">
        <f>VLOOKUP($A14,'Return Data'!$B$7:$R$2292,4,0)</f>
        <v>16.890999999999998</v>
      </c>
      <c r="D14" s="60">
        <f>VLOOKUP($A14,'Return Data'!$B$7:$R$2292,10,0)</f>
        <v>1.9864999999999999</v>
      </c>
      <c r="E14" s="61">
        <f t="shared" si="0"/>
        <v>3</v>
      </c>
      <c r="F14" s="60">
        <f>VLOOKUP($A14,'Return Data'!$B$7:$R$2292,11,0)</f>
        <v>3.1890000000000001</v>
      </c>
      <c r="G14" s="61">
        <f t="shared" si="1"/>
        <v>9</v>
      </c>
      <c r="H14" s="60">
        <f>VLOOKUP($A14,'Return Data'!$B$7:$R$2292,12,0)</f>
        <v>4.3426999999999998</v>
      </c>
      <c r="I14" s="61">
        <f t="shared" si="2"/>
        <v>8</v>
      </c>
      <c r="J14" s="60">
        <f>VLOOKUP($A14,'Return Data'!$B$7:$R$2292,13,0)</f>
        <v>5.1547000000000001</v>
      </c>
      <c r="K14" s="61">
        <f t="shared" si="3"/>
        <v>10</v>
      </c>
      <c r="L14" s="60">
        <f>VLOOKUP($A14,'Return Data'!$B$7:$R$2292,17,0)</f>
        <v>4.8722000000000003</v>
      </c>
      <c r="M14" s="61">
        <f t="shared" si="4"/>
        <v>14</v>
      </c>
      <c r="N14" s="60">
        <f>VLOOKUP($A14,'Return Data'!$B$7:$R$2292,14,0)</f>
        <v>4.4306999999999999</v>
      </c>
      <c r="O14" s="61">
        <f t="shared" si="5"/>
        <v>15</v>
      </c>
      <c r="P14" s="60">
        <f>VLOOKUP($A14,'Return Data'!$B$7:$R$2292,15,0)</f>
        <v>5.2027999999999999</v>
      </c>
      <c r="Q14" s="61">
        <f t="shared" si="6"/>
        <v>14</v>
      </c>
      <c r="R14" s="60">
        <f>VLOOKUP($A14,'Return Data'!$B$7:$R$2292,16,0)</f>
        <v>6.0465999999999998</v>
      </c>
      <c r="S14" s="62">
        <f t="shared" si="7"/>
        <v>14</v>
      </c>
    </row>
    <row r="15" spans="1:20" x14ac:dyDescent="0.3">
      <c r="A15" s="102" t="s">
        <v>1987</v>
      </c>
      <c r="B15" s="59">
        <f>VLOOKUP($A15,'Return Data'!$B$7:$R$2292,3,0)</f>
        <v>44988</v>
      </c>
      <c r="C15" s="60">
        <f>VLOOKUP($A15,'Return Data'!$B$7:$R$2292,4,0)</f>
        <v>17.035799999999998</v>
      </c>
      <c r="D15" s="60">
        <f>VLOOKUP($A15,'Return Data'!$B$7:$R$2292,10,0)</f>
        <v>1.9003000000000001</v>
      </c>
      <c r="E15" s="61">
        <f t="shared" si="0"/>
        <v>14</v>
      </c>
      <c r="F15" s="60">
        <f>VLOOKUP($A15,'Return Data'!$B$7:$R$2292,11,0)</f>
        <v>3.1036000000000001</v>
      </c>
      <c r="G15" s="61">
        <f t="shared" si="1"/>
        <v>14</v>
      </c>
      <c r="H15" s="60">
        <f>VLOOKUP($A15,'Return Data'!$B$7:$R$2292,12,0)</f>
        <v>4.2008999999999999</v>
      </c>
      <c r="I15" s="61">
        <f t="shared" si="2"/>
        <v>14</v>
      </c>
      <c r="J15" s="60">
        <f>VLOOKUP($A15,'Return Data'!$B$7:$R$2292,13,0)</f>
        <v>4.9649000000000001</v>
      </c>
      <c r="K15" s="61">
        <f t="shared" si="3"/>
        <v>16</v>
      </c>
      <c r="L15" s="60">
        <f>VLOOKUP($A15,'Return Data'!$B$7:$R$2292,17,0)</f>
        <v>4.8406000000000002</v>
      </c>
      <c r="M15" s="61">
        <f t="shared" si="4"/>
        <v>15</v>
      </c>
      <c r="N15" s="60">
        <f>VLOOKUP($A15,'Return Data'!$B$7:$R$2292,14,0)</f>
        <v>4.7613000000000003</v>
      </c>
      <c r="O15" s="61">
        <f t="shared" si="5"/>
        <v>7</v>
      </c>
      <c r="P15" s="60">
        <f>VLOOKUP($A15,'Return Data'!$B$7:$R$2292,15,0)</f>
        <v>5.4707999999999997</v>
      </c>
      <c r="Q15" s="61">
        <f t="shared" si="6"/>
        <v>9</v>
      </c>
      <c r="R15" s="60">
        <f>VLOOKUP($A15,'Return Data'!$B$7:$R$2292,16,0)</f>
        <v>6.3300999999999998</v>
      </c>
      <c r="S15" s="62">
        <f t="shared" si="7"/>
        <v>11</v>
      </c>
    </row>
    <row r="16" spans="1:20" x14ac:dyDescent="0.3">
      <c r="A16" s="58" t="s">
        <v>1537</v>
      </c>
      <c r="B16" s="59">
        <f>VLOOKUP($A16,'Return Data'!$B$7:$R$2292,3,0)</f>
        <v>44988</v>
      </c>
      <c r="C16" s="60">
        <f>VLOOKUP($A16,'Return Data'!$B$7:$R$2292,4,0)</f>
        <v>30.768000000000001</v>
      </c>
      <c r="D16" s="60">
        <f>VLOOKUP($A16,'Return Data'!$B$7:$R$2292,10,0)</f>
        <v>1.9088000000000001</v>
      </c>
      <c r="E16" s="61">
        <f t="shared" si="0"/>
        <v>13</v>
      </c>
      <c r="F16" s="60">
        <f>VLOOKUP($A16,'Return Data'!$B$7:$R$2292,11,0)</f>
        <v>3.1669999999999998</v>
      </c>
      <c r="G16" s="61">
        <f t="shared" si="1"/>
        <v>10</v>
      </c>
      <c r="H16" s="60">
        <f>VLOOKUP($A16,'Return Data'!$B$7:$R$2292,12,0)</f>
        <v>4.327</v>
      </c>
      <c r="I16" s="61">
        <f t="shared" si="2"/>
        <v>10</v>
      </c>
      <c r="J16" s="60">
        <f>VLOOKUP($A16,'Return Data'!$B$7:$R$2292,13,0)</f>
        <v>5.1603000000000003</v>
      </c>
      <c r="K16" s="61">
        <f t="shared" si="3"/>
        <v>9</v>
      </c>
      <c r="L16" s="60">
        <f>VLOOKUP($A16,'Return Data'!$B$7:$R$2292,17,0)</f>
        <v>5.0007000000000001</v>
      </c>
      <c r="M16" s="61">
        <f t="shared" si="4"/>
        <v>9</v>
      </c>
      <c r="N16" s="60">
        <f>VLOOKUP($A16,'Return Data'!$B$7:$R$2292,14,0)</f>
        <v>4.7027000000000001</v>
      </c>
      <c r="O16" s="61">
        <f t="shared" si="5"/>
        <v>9</v>
      </c>
      <c r="P16" s="60">
        <f>VLOOKUP($A16,'Return Data'!$B$7:$R$2292,15,0)</f>
        <v>5.4703999999999997</v>
      </c>
      <c r="Q16" s="61">
        <f t="shared" si="6"/>
        <v>10</v>
      </c>
      <c r="R16" s="60">
        <f>VLOOKUP($A16,'Return Data'!$B$7:$R$2292,16,0)</f>
        <v>6.8558000000000003</v>
      </c>
      <c r="S16" s="62">
        <f t="shared" si="7"/>
        <v>3</v>
      </c>
    </row>
    <row r="17" spans="1:19" x14ac:dyDescent="0.3">
      <c r="A17" s="58" t="s">
        <v>1538</v>
      </c>
      <c r="B17" s="59">
        <f>VLOOKUP($A17,'Return Data'!$B$7:$R$2292,3,0)</f>
        <v>44988</v>
      </c>
      <c r="C17" s="60">
        <f>VLOOKUP($A17,'Return Data'!$B$7:$R$2292,4,0)</f>
        <v>29.318100000000001</v>
      </c>
      <c r="D17" s="60">
        <f>VLOOKUP($A17,'Return Data'!$B$7:$R$2292,10,0)</f>
        <v>1.9319999999999999</v>
      </c>
      <c r="E17" s="61">
        <f t="shared" si="0"/>
        <v>9</v>
      </c>
      <c r="F17" s="60">
        <f>VLOOKUP($A17,'Return Data'!$B$7:$R$2292,11,0)</f>
        <v>3.1989999999999998</v>
      </c>
      <c r="G17" s="61">
        <f t="shared" si="1"/>
        <v>7</v>
      </c>
      <c r="H17" s="60">
        <f>VLOOKUP($A17,'Return Data'!$B$7:$R$2292,12,0)</f>
        <v>4.3445</v>
      </c>
      <c r="I17" s="61">
        <f t="shared" si="2"/>
        <v>7</v>
      </c>
      <c r="J17" s="60">
        <f>VLOOKUP($A17,'Return Data'!$B$7:$R$2292,13,0)</f>
        <v>5.1868999999999996</v>
      </c>
      <c r="K17" s="61">
        <f t="shared" si="3"/>
        <v>7</v>
      </c>
      <c r="L17" s="60">
        <f>VLOOKUP($A17,'Return Data'!$B$7:$R$2292,17,0)</f>
        <v>4.9325000000000001</v>
      </c>
      <c r="M17" s="61">
        <f t="shared" si="4"/>
        <v>11</v>
      </c>
      <c r="N17" s="60">
        <f>VLOOKUP($A17,'Return Data'!$B$7:$R$2292,14,0)</f>
        <v>4.5880999999999998</v>
      </c>
      <c r="O17" s="61">
        <f t="shared" si="5"/>
        <v>12</v>
      </c>
      <c r="P17" s="60">
        <f>VLOOKUP($A17,'Return Data'!$B$7:$R$2292,15,0)</f>
        <v>5.4728000000000003</v>
      </c>
      <c r="Q17" s="61">
        <f t="shared" si="6"/>
        <v>8</v>
      </c>
      <c r="R17" s="60">
        <f>VLOOKUP($A17,'Return Data'!$B$7:$R$2292,16,0)</f>
        <v>6.7386999999999997</v>
      </c>
      <c r="S17" s="62">
        <f t="shared" si="7"/>
        <v>5</v>
      </c>
    </row>
    <row r="18" spans="1:19" x14ac:dyDescent="0.3">
      <c r="A18" s="58" t="s">
        <v>1539</v>
      </c>
      <c r="B18" s="59">
        <f>VLOOKUP($A18,'Return Data'!$B$7:$R$2292,3,0)</f>
        <v>44988</v>
      </c>
      <c r="C18" s="60">
        <f>VLOOKUP($A18,'Return Data'!$B$7:$R$2292,4,0)</f>
        <v>15.8102</v>
      </c>
      <c r="D18" s="60">
        <f>VLOOKUP($A18,'Return Data'!$B$7:$R$2292,10,0)</f>
        <v>1.6137999999999999</v>
      </c>
      <c r="E18" s="61">
        <f t="shared" si="0"/>
        <v>24</v>
      </c>
      <c r="F18" s="60">
        <f>VLOOKUP($A18,'Return Data'!$B$7:$R$2292,11,0)</f>
        <v>2.5564</v>
      </c>
      <c r="G18" s="61">
        <f t="shared" si="1"/>
        <v>23</v>
      </c>
      <c r="H18" s="60">
        <f>VLOOKUP($A18,'Return Data'!$B$7:$R$2292,12,0)</f>
        <v>3.2940999999999998</v>
      </c>
      <c r="I18" s="61">
        <f t="shared" si="2"/>
        <v>24</v>
      </c>
      <c r="J18" s="60">
        <f>VLOOKUP($A18,'Return Data'!$B$7:$R$2292,13,0)</f>
        <v>3.8477999999999999</v>
      </c>
      <c r="K18" s="61">
        <f t="shared" si="3"/>
        <v>24</v>
      </c>
      <c r="L18" s="60">
        <f>VLOOKUP($A18,'Return Data'!$B$7:$R$2292,17,0)</f>
        <v>3.6440000000000001</v>
      </c>
      <c r="M18" s="61">
        <f t="shared" si="4"/>
        <v>23</v>
      </c>
      <c r="N18" s="60">
        <f>VLOOKUP($A18,'Return Data'!$B$7:$R$2292,14,0)</f>
        <v>3.3365</v>
      </c>
      <c r="O18" s="61">
        <f t="shared" si="5"/>
        <v>22</v>
      </c>
      <c r="P18" s="60">
        <f>VLOOKUP($A18,'Return Data'!$B$7:$R$2292,15,0)</f>
        <v>4.5045000000000002</v>
      </c>
      <c r="Q18" s="61">
        <f t="shared" si="6"/>
        <v>16</v>
      </c>
      <c r="R18" s="60">
        <f>VLOOKUP($A18,'Return Data'!$B$7:$R$2292,16,0)</f>
        <v>5.7393000000000001</v>
      </c>
      <c r="S18" s="62">
        <f t="shared" si="7"/>
        <v>16</v>
      </c>
    </row>
    <row r="19" spans="1:19" x14ac:dyDescent="0.3">
      <c r="A19" s="58" t="s">
        <v>1540</v>
      </c>
      <c r="B19" s="59">
        <f>VLOOKUP($A19,'Return Data'!$B$7:$R$2292,3,0)</f>
        <v>44988</v>
      </c>
      <c r="C19" s="60">
        <f>VLOOKUP($A19,'Return Data'!$B$7:$R$2292,4,0)</f>
        <v>28.773599999999998</v>
      </c>
      <c r="D19" s="60">
        <f>VLOOKUP($A19,'Return Data'!$B$7:$R$2292,10,0)</f>
        <v>2.0933999999999999</v>
      </c>
      <c r="E19" s="61">
        <f t="shared" si="0"/>
        <v>1</v>
      </c>
      <c r="F19" s="60">
        <f>VLOOKUP($A19,'Return Data'!$B$7:$R$2292,11,0)</f>
        <v>3.5148000000000001</v>
      </c>
      <c r="G19" s="61">
        <f t="shared" si="1"/>
        <v>1</v>
      </c>
      <c r="H19" s="60">
        <f>VLOOKUP($A19,'Return Data'!$B$7:$R$2292,12,0)</f>
        <v>4.8440000000000003</v>
      </c>
      <c r="I19" s="61">
        <f t="shared" si="2"/>
        <v>1</v>
      </c>
      <c r="J19" s="60">
        <f>VLOOKUP($A19,'Return Data'!$B$7:$R$2292,13,0)</f>
        <v>6.0773999999999999</v>
      </c>
      <c r="K19" s="61">
        <f t="shared" si="3"/>
        <v>1</v>
      </c>
      <c r="L19" s="60">
        <f>VLOOKUP($A19,'Return Data'!$B$7:$R$2292,17,0)</f>
        <v>5.4108000000000001</v>
      </c>
      <c r="M19" s="61">
        <f t="shared" si="4"/>
        <v>1</v>
      </c>
      <c r="N19" s="60">
        <f>VLOOKUP($A19,'Return Data'!$B$7:$R$2292,14,0)</f>
        <v>5.0278</v>
      </c>
      <c r="O19" s="61">
        <f t="shared" si="5"/>
        <v>2</v>
      </c>
      <c r="P19" s="60">
        <f>VLOOKUP($A19,'Return Data'!$B$7:$R$2292,15,0)</f>
        <v>5.6040000000000001</v>
      </c>
      <c r="Q19" s="61">
        <f t="shared" si="6"/>
        <v>3</v>
      </c>
      <c r="R19" s="60">
        <f>VLOOKUP($A19,'Return Data'!$B$7:$R$2292,16,0)</f>
        <v>6.7236000000000002</v>
      </c>
      <c r="S19" s="62">
        <f t="shared" si="7"/>
        <v>6</v>
      </c>
    </row>
    <row r="20" spans="1:19" x14ac:dyDescent="0.3">
      <c r="A20" s="58" t="s">
        <v>1541</v>
      </c>
      <c r="B20" s="59">
        <f>VLOOKUP($A20,'Return Data'!$B$7:$R$2292,3,0)</f>
        <v>44988</v>
      </c>
      <c r="C20" s="60">
        <f>VLOOKUP($A20,'Return Data'!$B$7:$R$2292,4,0)</f>
        <v>11.3505</v>
      </c>
      <c r="D20" s="60">
        <f>VLOOKUP($A20,'Return Data'!$B$7:$R$2292,10,0)</f>
        <v>1.3854</v>
      </c>
      <c r="E20" s="61">
        <f t="shared" si="0"/>
        <v>25</v>
      </c>
      <c r="F20" s="60">
        <f>VLOOKUP($A20,'Return Data'!$B$7:$R$2292,11,0)</f>
        <v>2.0499000000000001</v>
      </c>
      <c r="G20" s="61">
        <f t="shared" si="1"/>
        <v>25</v>
      </c>
      <c r="H20" s="60">
        <f>VLOOKUP($A20,'Return Data'!$B$7:$R$2292,12,0)</f>
        <v>2.9169</v>
      </c>
      <c r="I20" s="61">
        <f t="shared" si="2"/>
        <v>25</v>
      </c>
      <c r="J20" s="60">
        <f>VLOOKUP($A20,'Return Data'!$B$7:$R$2292,13,0)</f>
        <v>3.444</v>
      </c>
      <c r="K20" s="61">
        <f t="shared" si="3"/>
        <v>25</v>
      </c>
      <c r="L20" s="60">
        <f>VLOOKUP($A20,'Return Data'!$B$7:$R$2292,17,0)</f>
        <v>3.5255000000000001</v>
      </c>
      <c r="M20" s="61">
        <f t="shared" si="4"/>
        <v>25</v>
      </c>
      <c r="N20" s="60">
        <f>VLOOKUP($A20,'Return Data'!$B$7:$R$2292,14,0)</f>
        <v>3.3374000000000001</v>
      </c>
      <c r="O20" s="61">
        <f t="shared" si="5"/>
        <v>21</v>
      </c>
      <c r="P20" s="60"/>
      <c r="Q20" s="61"/>
      <c r="R20" s="60">
        <f>VLOOKUP($A20,'Return Data'!$B$7:$R$2292,16,0)</f>
        <v>3.7048000000000001</v>
      </c>
      <c r="S20" s="62">
        <f t="shared" si="7"/>
        <v>24</v>
      </c>
    </row>
    <row r="21" spans="1:19" x14ac:dyDescent="0.3">
      <c r="A21" s="58" t="s">
        <v>1542</v>
      </c>
      <c r="B21" s="59">
        <f>VLOOKUP($A21,'Return Data'!$B$7:$R$2292,3,0)</f>
        <v>44988</v>
      </c>
      <c r="C21" s="60">
        <f>VLOOKUP($A21,'Return Data'!$B$7:$R$2292,4,0)</f>
        <v>29.339200000000002</v>
      </c>
      <c r="D21" s="60">
        <f>VLOOKUP($A21,'Return Data'!$B$7:$R$2292,10,0)</f>
        <v>1.8722000000000001</v>
      </c>
      <c r="E21" s="61">
        <f t="shared" si="0"/>
        <v>19</v>
      </c>
      <c r="F21" s="60">
        <f>VLOOKUP($A21,'Return Data'!$B$7:$R$2292,11,0)</f>
        <v>3.0541</v>
      </c>
      <c r="G21" s="61">
        <f t="shared" si="1"/>
        <v>16</v>
      </c>
      <c r="H21" s="60">
        <f>VLOOKUP($A21,'Return Data'!$B$7:$R$2292,12,0)</f>
        <v>4.1283000000000003</v>
      </c>
      <c r="I21" s="61">
        <f t="shared" si="2"/>
        <v>16</v>
      </c>
      <c r="J21" s="60">
        <f>VLOOKUP($A21,'Return Data'!$B$7:$R$2292,13,0)</f>
        <v>4.8959999999999999</v>
      </c>
      <c r="K21" s="61">
        <f t="shared" si="3"/>
        <v>17</v>
      </c>
      <c r="L21" s="60">
        <f>VLOOKUP($A21,'Return Data'!$B$7:$R$2292,17,0)</f>
        <v>4.4090999999999996</v>
      </c>
      <c r="M21" s="61">
        <f t="shared" si="4"/>
        <v>20</v>
      </c>
      <c r="N21" s="60">
        <f>VLOOKUP($A21,'Return Data'!$B$7:$R$2292,14,0)</f>
        <v>3.69</v>
      </c>
      <c r="O21" s="61">
        <f t="shared" si="5"/>
        <v>19</v>
      </c>
      <c r="P21" s="60">
        <f>VLOOKUP($A21,'Return Data'!$B$7:$R$2292,15,0)</f>
        <v>4.4630999999999998</v>
      </c>
      <c r="Q21" s="61">
        <f t="shared" si="6"/>
        <v>17</v>
      </c>
      <c r="R21" s="60">
        <f>VLOOKUP($A21,'Return Data'!$B$7:$R$2292,16,0)</f>
        <v>6.1645000000000003</v>
      </c>
      <c r="S21" s="62">
        <f t="shared" si="7"/>
        <v>12</v>
      </c>
    </row>
    <row r="22" spans="1:19" x14ac:dyDescent="0.3">
      <c r="A22" s="108" t="s">
        <v>1543</v>
      </c>
      <c r="B22" s="59">
        <f>VLOOKUP($A22,'Return Data'!$B$7:$R$2292,3,0)</f>
        <v>44988</v>
      </c>
      <c r="C22" s="60">
        <f>VLOOKUP($A22,'Return Data'!$B$7:$R$2292,4,0)</f>
        <v>33.341999999999999</v>
      </c>
      <c r="D22" s="60">
        <f>VLOOKUP($A22,'Return Data'!$B$7:$R$2292,10,0)</f>
        <v>1.9861</v>
      </c>
      <c r="E22" s="61">
        <f t="shared" si="0"/>
        <v>4</v>
      </c>
      <c r="F22" s="60">
        <f>VLOOKUP($A22,'Return Data'!$B$7:$R$2292,11,0)</f>
        <v>3.2522000000000002</v>
      </c>
      <c r="G22" s="61">
        <f t="shared" si="1"/>
        <v>3</v>
      </c>
      <c r="H22" s="60">
        <f>VLOOKUP($A22,'Return Data'!$B$7:$R$2292,12,0)</f>
        <v>4.4273999999999996</v>
      </c>
      <c r="I22" s="61">
        <f t="shared" si="2"/>
        <v>3</v>
      </c>
      <c r="J22" s="60">
        <f>VLOOKUP($A22,'Return Data'!$B$7:$R$2292,13,0)</f>
        <v>5.4332000000000003</v>
      </c>
      <c r="K22" s="61">
        <f t="shared" si="3"/>
        <v>2</v>
      </c>
      <c r="L22" s="60">
        <f>VLOOKUP($A22,'Return Data'!$B$7:$R$2292,17,0)</f>
        <v>5.2091000000000003</v>
      </c>
      <c r="M22" s="61">
        <f t="shared" si="4"/>
        <v>3</v>
      </c>
      <c r="N22" s="60">
        <f>VLOOKUP($A22,'Return Data'!$B$7:$R$2292,14,0)</f>
        <v>4.8913000000000002</v>
      </c>
      <c r="O22" s="61">
        <f t="shared" si="5"/>
        <v>4</v>
      </c>
      <c r="P22" s="60">
        <f>VLOOKUP($A22,'Return Data'!$B$7:$R$2292,15,0)</f>
        <v>5.5928000000000004</v>
      </c>
      <c r="Q22" s="61">
        <f t="shared" si="6"/>
        <v>4</v>
      </c>
      <c r="R22" s="60">
        <f>VLOOKUP($A22,'Return Data'!$B$7:$R$2292,16,0)</f>
        <v>6.8855000000000004</v>
      </c>
      <c r="S22" s="62">
        <f t="shared" si="7"/>
        <v>2</v>
      </c>
    </row>
    <row r="23" spans="1:19" x14ac:dyDescent="0.3">
      <c r="A23" s="58" t="s">
        <v>1544</v>
      </c>
      <c r="B23" s="59">
        <f>VLOOKUP($A23,'Return Data'!$B$7:$R$2292,3,0)</f>
        <v>44988</v>
      </c>
      <c r="C23" s="60">
        <f>VLOOKUP($A23,'Return Data'!$B$7:$R$2292,4,0)</f>
        <v>12.180999999999999</v>
      </c>
      <c r="D23" s="60">
        <f>VLOOKUP($A23,'Return Data'!$B$7:$R$2292,10,0)</f>
        <v>1.9254</v>
      </c>
      <c r="E23" s="61">
        <f t="shared" si="0"/>
        <v>10</v>
      </c>
      <c r="F23" s="60">
        <f>VLOOKUP($A23,'Return Data'!$B$7:$R$2292,11,0)</f>
        <v>3.1343999999999999</v>
      </c>
      <c r="G23" s="61">
        <f t="shared" si="1"/>
        <v>11</v>
      </c>
      <c r="H23" s="60">
        <f>VLOOKUP($A23,'Return Data'!$B$7:$R$2292,12,0)</f>
        <v>4.2930000000000001</v>
      </c>
      <c r="I23" s="61">
        <f t="shared" si="2"/>
        <v>11</v>
      </c>
      <c r="J23" s="60">
        <f>VLOOKUP($A23,'Return Data'!$B$7:$R$2292,13,0)</f>
        <v>5.1646000000000001</v>
      </c>
      <c r="K23" s="61">
        <f t="shared" si="3"/>
        <v>8</v>
      </c>
      <c r="L23" s="60">
        <f>VLOOKUP($A23,'Return Data'!$B$7:$R$2292,17,0)</f>
        <v>4.9256000000000002</v>
      </c>
      <c r="M23" s="61">
        <f t="shared" si="4"/>
        <v>12</v>
      </c>
      <c r="N23" s="60">
        <f>VLOOKUP($A23,'Return Data'!$B$7:$R$2292,14,0)</f>
        <v>4.4112999999999998</v>
      </c>
      <c r="O23" s="61">
        <f t="shared" si="5"/>
        <v>18</v>
      </c>
      <c r="P23" s="60"/>
      <c r="Q23" s="61"/>
      <c r="R23" s="60">
        <f>VLOOKUP($A23,'Return Data'!$B$7:$R$2292,16,0)</f>
        <v>4.9245999999999999</v>
      </c>
      <c r="S23" s="62">
        <f t="shared" si="7"/>
        <v>20</v>
      </c>
    </row>
    <row r="24" spans="1:19" x14ac:dyDescent="0.3">
      <c r="A24" s="58" t="s">
        <v>2050</v>
      </c>
      <c r="B24" s="59">
        <f>VLOOKUP($A24,'Return Data'!$B$7:$R$2292,3,0)</f>
        <v>44988</v>
      </c>
      <c r="C24" s="60">
        <f>VLOOKUP($A24,'Return Data'!$B$7:$R$2292,4,0)</f>
        <v>11.037800000000001</v>
      </c>
      <c r="D24" s="60">
        <f>VLOOKUP($A24,'Return Data'!$B$7:$R$2292,10,0)</f>
        <v>1.7121</v>
      </c>
      <c r="E24" s="61">
        <f t="shared" si="0"/>
        <v>22</v>
      </c>
      <c r="F24" s="60">
        <f>VLOOKUP($A24,'Return Data'!$B$7:$R$2292,11,0)</f>
        <v>2.7221000000000002</v>
      </c>
      <c r="G24" s="61">
        <f t="shared" si="1"/>
        <v>22</v>
      </c>
      <c r="H24" s="60">
        <f>VLOOKUP($A24,'Return Data'!$B$7:$R$2292,12,0)</f>
        <v>3.6549</v>
      </c>
      <c r="I24" s="61">
        <f t="shared" si="2"/>
        <v>22</v>
      </c>
      <c r="J24" s="60">
        <f>VLOOKUP($A24,'Return Data'!$B$7:$R$2292,13,0)</f>
        <v>4.4455</v>
      </c>
      <c r="K24" s="61">
        <f t="shared" si="3"/>
        <v>22</v>
      </c>
      <c r="L24" s="60">
        <f>VLOOKUP($A24,'Return Data'!$B$7:$R$2292,17,0)</f>
        <v>4.2084000000000001</v>
      </c>
      <c r="M24" s="61">
        <f t="shared" si="4"/>
        <v>21</v>
      </c>
      <c r="N24" s="60"/>
      <c r="O24" s="61"/>
      <c r="P24" s="60"/>
      <c r="Q24" s="61"/>
      <c r="R24" s="60">
        <f>VLOOKUP($A24,'Return Data'!$B$7:$R$2292,16,0)</f>
        <v>3.9906999999999999</v>
      </c>
      <c r="S24" s="62">
        <f t="shared" si="7"/>
        <v>23</v>
      </c>
    </row>
    <row r="25" spans="1:19" x14ac:dyDescent="0.3">
      <c r="A25" s="58" t="s">
        <v>1545</v>
      </c>
      <c r="B25" s="59">
        <f>VLOOKUP($A25,'Return Data'!$B$7:$R$2292,3,0)</f>
        <v>44988</v>
      </c>
      <c r="C25" s="60">
        <f>VLOOKUP($A25,'Return Data'!$B$7:$R$2292,4,0)</f>
        <v>11.285</v>
      </c>
      <c r="D25" s="60">
        <f>VLOOKUP($A25,'Return Data'!$B$7:$R$2292,10,0)</f>
        <v>1.8777999999999999</v>
      </c>
      <c r="E25" s="61">
        <f t="shared" si="0"/>
        <v>18</v>
      </c>
      <c r="F25" s="60">
        <f>VLOOKUP($A25,'Return Data'!$B$7:$R$2292,11,0)</f>
        <v>3.1158999999999999</v>
      </c>
      <c r="G25" s="61">
        <f t="shared" si="1"/>
        <v>13</v>
      </c>
      <c r="H25" s="60">
        <f>VLOOKUP($A25,'Return Data'!$B$7:$R$2292,12,0)</f>
        <v>4.2782999999999998</v>
      </c>
      <c r="I25" s="61">
        <f t="shared" si="2"/>
        <v>13</v>
      </c>
      <c r="J25" s="60">
        <f>VLOOKUP($A25,'Return Data'!$B$7:$R$2292,13,0)</f>
        <v>5.1037999999999997</v>
      </c>
      <c r="K25" s="61">
        <f t="shared" si="3"/>
        <v>14</v>
      </c>
      <c r="L25" s="60">
        <f>VLOOKUP($A25,'Return Data'!$B$7:$R$2292,17,0)</f>
        <v>4.9119999999999999</v>
      </c>
      <c r="M25" s="61">
        <f t="shared" si="4"/>
        <v>13</v>
      </c>
      <c r="N25" s="60"/>
      <c r="O25" s="61"/>
      <c r="P25" s="60"/>
      <c r="Q25" s="61"/>
      <c r="R25" s="60">
        <f>VLOOKUP($A25,'Return Data'!$B$7:$R$2292,16,0)</f>
        <v>4.5720000000000001</v>
      </c>
      <c r="S25" s="62">
        <f t="shared" si="7"/>
        <v>21</v>
      </c>
    </row>
    <row r="26" spans="1:19" x14ac:dyDescent="0.3">
      <c r="A26" s="58" t="s">
        <v>1546</v>
      </c>
      <c r="B26" s="59">
        <f>VLOOKUP($A26,'Return Data'!$B$7:$R$2292,3,0)</f>
        <v>44988</v>
      </c>
      <c r="C26" s="60">
        <f>VLOOKUP($A26,'Return Data'!$B$7:$R$2292,4,0)</f>
        <v>23.9939</v>
      </c>
      <c r="D26" s="60">
        <f>VLOOKUP($A26,'Return Data'!$B$7:$R$2292,10,0)</f>
        <v>1.9138999999999999</v>
      </c>
      <c r="E26" s="61">
        <f t="shared" si="0"/>
        <v>12</v>
      </c>
      <c r="F26" s="60">
        <f>VLOOKUP($A26,'Return Data'!$B$7:$R$2292,11,0)</f>
        <v>3.1898</v>
      </c>
      <c r="G26" s="61">
        <f t="shared" si="1"/>
        <v>8</v>
      </c>
      <c r="H26" s="60">
        <f>VLOOKUP($A26,'Return Data'!$B$7:$R$2292,12,0)</f>
        <v>4.3422000000000001</v>
      </c>
      <c r="I26" s="61">
        <f t="shared" si="2"/>
        <v>9</v>
      </c>
      <c r="J26" s="60">
        <f>VLOOKUP($A26,'Return Data'!$B$7:$R$2292,13,0)</f>
        <v>5.2549000000000001</v>
      </c>
      <c r="K26" s="61">
        <f t="shared" si="3"/>
        <v>6</v>
      </c>
      <c r="L26" s="60">
        <f>VLOOKUP($A26,'Return Data'!$B$7:$R$2292,17,0)</f>
        <v>5.1170999999999998</v>
      </c>
      <c r="M26" s="61">
        <f t="shared" si="4"/>
        <v>6</v>
      </c>
      <c r="N26" s="60">
        <f>VLOOKUP($A26,'Return Data'!$B$7:$R$2292,14,0)</f>
        <v>4.8410000000000002</v>
      </c>
      <c r="O26" s="61">
        <f t="shared" si="5"/>
        <v>5</v>
      </c>
      <c r="P26" s="60">
        <f>VLOOKUP($A26,'Return Data'!$B$7:$R$2292,15,0)</f>
        <v>5.6597</v>
      </c>
      <c r="Q26" s="61">
        <f t="shared" si="6"/>
        <v>2</v>
      </c>
      <c r="R26" s="60">
        <f>VLOOKUP($A26,'Return Data'!$B$7:$R$2292,16,0)</f>
        <v>6.9294000000000002</v>
      </c>
      <c r="S26" s="62">
        <f t="shared" si="7"/>
        <v>1</v>
      </c>
    </row>
    <row r="27" spans="1:19" x14ac:dyDescent="0.3">
      <c r="A27" s="58" t="s">
        <v>1547</v>
      </c>
      <c r="B27" s="59">
        <f>VLOOKUP($A27,'Return Data'!$B$7:$R$2292,3,0)</f>
        <v>44988</v>
      </c>
      <c r="C27" s="60">
        <f>VLOOKUP($A27,'Return Data'!$B$7:$R$2292,4,0)</f>
        <v>16.532800000000002</v>
      </c>
      <c r="D27" s="60">
        <f>VLOOKUP($A27,'Return Data'!$B$7:$R$2292,10,0)</f>
        <v>1.7961</v>
      </c>
      <c r="E27" s="61">
        <f t="shared" si="0"/>
        <v>21</v>
      </c>
      <c r="F27" s="60">
        <f>VLOOKUP($A27,'Return Data'!$B$7:$R$2292,11,0)</f>
        <v>3.0247999999999999</v>
      </c>
      <c r="G27" s="61">
        <f t="shared" si="1"/>
        <v>20</v>
      </c>
      <c r="H27" s="60">
        <f>VLOOKUP($A27,'Return Data'!$B$7:$R$2292,12,0)</f>
        <v>4.0275999999999996</v>
      </c>
      <c r="I27" s="61">
        <f t="shared" si="2"/>
        <v>21</v>
      </c>
      <c r="J27" s="60">
        <f>VLOOKUP($A27,'Return Data'!$B$7:$R$2292,13,0)</f>
        <v>4.8470000000000004</v>
      </c>
      <c r="K27" s="61">
        <f t="shared" si="3"/>
        <v>19</v>
      </c>
      <c r="L27" s="60">
        <f>VLOOKUP($A27,'Return Data'!$B$7:$R$2292,17,0)</f>
        <v>4.7294999999999998</v>
      </c>
      <c r="M27" s="61">
        <f t="shared" si="4"/>
        <v>18</v>
      </c>
      <c r="N27" s="60">
        <f>VLOOKUP($A27,'Return Data'!$B$7:$R$2292,14,0)</f>
        <v>4.4169999999999998</v>
      </c>
      <c r="O27" s="61">
        <f t="shared" si="5"/>
        <v>17</v>
      </c>
      <c r="P27" s="60">
        <f>VLOOKUP($A27,'Return Data'!$B$7:$R$2292,15,0)</f>
        <v>5.1584000000000003</v>
      </c>
      <c r="Q27" s="61">
        <f t="shared" si="6"/>
        <v>15</v>
      </c>
      <c r="R27" s="60">
        <f>VLOOKUP($A27,'Return Data'!$B$7:$R$2292,16,0)</f>
        <v>6.0781000000000001</v>
      </c>
      <c r="S27" s="62">
        <f t="shared" si="7"/>
        <v>13</v>
      </c>
    </row>
    <row r="28" spans="1:19" x14ac:dyDescent="0.3">
      <c r="A28" s="58" t="s">
        <v>1548</v>
      </c>
      <c r="B28" s="59">
        <f>VLOOKUP($A28,'Return Data'!$B$7:$R$2292,3,0)</f>
        <v>44988</v>
      </c>
      <c r="C28" s="60">
        <f>VLOOKUP($A28,'Return Data'!$B$7:$R$2292,4,0)</f>
        <v>30.0441</v>
      </c>
      <c r="D28" s="60">
        <f>VLOOKUP($A28,'Return Data'!$B$7:$R$2292,10,0)</f>
        <v>2.0232000000000001</v>
      </c>
      <c r="E28" s="61">
        <f t="shared" si="0"/>
        <v>2</v>
      </c>
      <c r="F28" s="60">
        <f>VLOOKUP($A28,'Return Data'!$B$7:$R$2292,11,0)</f>
        <v>3.3159999999999998</v>
      </c>
      <c r="G28" s="61">
        <f t="shared" si="1"/>
        <v>2</v>
      </c>
      <c r="H28" s="60">
        <f>VLOOKUP($A28,'Return Data'!$B$7:$R$2292,12,0)</f>
        <v>4.4881000000000002</v>
      </c>
      <c r="I28" s="61">
        <f t="shared" si="2"/>
        <v>2</v>
      </c>
      <c r="J28" s="60">
        <f>VLOOKUP($A28,'Return Data'!$B$7:$R$2292,13,0)</f>
        <v>5.3853999999999997</v>
      </c>
      <c r="K28" s="61">
        <f t="shared" si="3"/>
        <v>4</v>
      </c>
      <c r="L28" s="60">
        <f>VLOOKUP($A28,'Return Data'!$B$7:$R$2292,17,0)</f>
        <v>5.2035999999999998</v>
      </c>
      <c r="M28" s="61">
        <f t="shared" si="4"/>
        <v>4</v>
      </c>
      <c r="N28" s="60">
        <f>VLOOKUP($A28,'Return Data'!$B$7:$R$2292,14,0)</f>
        <v>4.4977</v>
      </c>
      <c r="O28" s="61">
        <f t="shared" si="5"/>
        <v>13</v>
      </c>
      <c r="P28" s="60">
        <f>VLOOKUP($A28,'Return Data'!$B$7:$R$2292,15,0)</f>
        <v>5.3285999999999998</v>
      </c>
      <c r="Q28" s="61">
        <f t="shared" si="6"/>
        <v>13</v>
      </c>
      <c r="R28" s="60">
        <f>VLOOKUP($A28,'Return Data'!$B$7:$R$2292,16,0)</f>
        <v>6.6012000000000004</v>
      </c>
      <c r="S28" s="62">
        <f t="shared" si="7"/>
        <v>7</v>
      </c>
    </row>
    <row r="29" spans="1:19" x14ac:dyDescent="0.3">
      <c r="A29" s="58" t="s">
        <v>1549</v>
      </c>
      <c r="B29" s="59">
        <f>VLOOKUP($A29,'Return Data'!$B$7:$R$2292,3,0)</f>
        <v>44988</v>
      </c>
      <c r="C29" s="60">
        <f>VLOOKUP($A29,'Return Data'!$B$7:$R$2292,4,0)</f>
        <v>12.821300000000001</v>
      </c>
      <c r="D29" s="60">
        <f>VLOOKUP($A29,'Return Data'!$B$7:$R$2292,10,0)</f>
        <v>1.8906000000000001</v>
      </c>
      <c r="E29" s="61">
        <f t="shared" si="0"/>
        <v>15</v>
      </c>
      <c r="F29" s="60">
        <f>VLOOKUP($A29,'Return Data'!$B$7:$R$2292,11,0)</f>
        <v>3.0419</v>
      </c>
      <c r="G29" s="61">
        <f t="shared" si="1"/>
        <v>17</v>
      </c>
      <c r="H29" s="60">
        <f>VLOOKUP($A29,'Return Data'!$B$7:$R$2292,12,0)</f>
        <v>4.1036000000000001</v>
      </c>
      <c r="I29" s="61">
        <f t="shared" si="2"/>
        <v>19</v>
      </c>
      <c r="J29" s="60">
        <f>VLOOKUP($A29,'Return Data'!$B$7:$R$2292,13,0)</f>
        <v>4.8691000000000004</v>
      </c>
      <c r="K29" s="61">
        <f t="shared" si="3"/>
        <v>18</v>
      </c>
      <c r="L29" s="60">
        <f>VLOOKUP($A29,'Return Data'!$B$7:$R$2292,17,0)</f>
        <v>3.9969999999999999</v>
      </c>
      <c r="M29" s="61">
        <f t="shared" si="4"/>
        <v>22</v>
      </c>
      <c r="N29" s="60">
        <f>VLOOKUP($A29,'Return Data'!$B$7:$R$2292,14,0)</f>
        <v>3.2976000000000001</v>
      </c>
      <c r="O29" s="61">
        <f t="shared" si="5"/>
        <v>23</v>
      </c>
      <c r="P29" s="60">
        <f>VLOOKUP($A29,'Return Data'!$B$7:$R$2292,15,0)</f>
        <v>2.7267000000000001</v>
      </c>
      <c r="Q29" s="61">
        <f t="shared" si="6"/>
        <v>18</v>
      </c>
      <c r="R29" s="60">
        <f>VLOOKUP($A29,'Return Data'!$B$7:$R$2292,16,0)</f>
        <v>3.6846000000000001</v>
      </c>
      <c r="S29" s="62">
        <f t="shared" si="7"/>
        <v>25</v>
      </c>
    </row>
    <row r="30" spans="1:19" x14ac:dyDescent="0.3">
      <c r="A30" s="58" t="s">
        <v>1550</v>
      </c>
      <c r="B30" s="59">
        <f>VLOOKUP($A30,'Return Data'!$B$7:$R$2292,3,0)</f>
        <v>44988</v>
      </c>
      <c r="C30" s="60">
        <f>VLOOKUP($A30,'Return Data'!$B$7:$R$2292,4,0)</f>
        <v>12.599</v>
      </c>
      <c r="D30" s="60">
        <f>VLOOKUP($A30,'Return Data'!$B$7:$R$2292,10,0)</f>
        <v>1.9757</v>
      </c>
      <c r="E30" s="61">
        <f t="shared" si="0"/>
        <v>6</v>
      </c>
      <c r="F30" s="60">
        <f>VLOOKUP($A30,'Return Data'!$B$7:$R$2292,11,0)</f>
        <v>3.2121</v>
      </c>
      <c r="G30" s="61">
        <f t="shared" si="1"/>
        <v>6</v>
      </c>
      <c r="H30" s="60">
        <f>VLOOKUP($A30,'Return Data'!$B$7:$R$2292,12,0)</f>
        <v>4.4173999999999998</v>
      </c>
      <c r="I30" s="61">
        <f t="shared" si="2"/>
        <v>5</v>
      </c>
      <c r="J30" s="60">
        <f>VLOOKUP($A30,'Return Data'!$B$7:$R$2292,13,0)</f>
        <v>5.2573999999999996</v>
      </c>
      <c r="K30" s="61">
        <f t="shared" si="3"/>
        <v>5</v>
      </c>
      <c r="L30" s="60">
        <f>VLOOKUP($A30,'Return Data'!$B$7:$R$2292,17,0)</f>
        <v>5.1014999999999997</v>
      </c>
      <c r="M30" s="61">
        <f t="shared" si="4"/>
        <v>7</v>
      </c>
      <c r="N30" s="60">
        <f>VLOOKUP($A30,'Return Data'!$B$7:$R$2292,14,0)</f>
        <v>5.0502000000000002</v>
      </c>
      <c r="O30" s="61">
        <f t="shared" si="5"/>
        <v>1</v>
      </c>
      <c r="P30" s="60"/>
      <c r="Q30" s="61"/>
      <c r="R30" s="60">
        <f>VLOOKUP($A30,'Return Data'!$B$7:$R$2292,16,0)</f>
        <v>5.6435000000000004</v>
      </c>
      <c r="S30" s="62">
        <f t="shared" si="7"/>
        <v>17</v>
      </c>
    </row>
    <row r="31" spans="1:19" x14ac:dyDescent="0.3">
      <c r="A31" s="58" t="s">
        <v>1551</v>
      </c>
      <c r="B31" s="59">
        <f>VLOOKUP($A31,'Return Data'!$B$7:$R$2292,3,0)</f>
        <v>44988</v>
      </c>
      <c r="C31" s="60">
        <f>VLOOKUP($A31,'Return Data'!$B$7:$R$2292,4,0)</f>
        <v>12.1875</v>
      </c>
      <c r="D31" s="60">
        <f>VLOOKUP($A31,'Return Data'!$B$7:$R$2292,10,0)</f>
        <v>1.8485</v>
      </c>
      <c r="E31" s="61">
        <f t="shared" si="0"/>
        <v>20</v>
      </c>
      <c r="F31" s="60">
        <f>VLOOKUP($A31,'Return Data'!$B$7:$R$2292,11,0)</f>
        <v>3.0402999999999998</v>
      </c>
      <c r="G31" s="61">
        <f t="shared" si="1"/>
        <v>19</v>
      </c>
      <c r="H31" s="60">
        <f>VLOOKUP($A31,'Return Data'!$B$7:$R$2292,12,0)</f>
        <v>4.1204000000000001</v>
      </c>
      <c r="I31" s="61">
        <f t="shared" si="2"/>
        <v>17</v>
      </c>
      <c r="J31" s="60">
        <f>VLOOKUP($A31,'Return Data'!$B$7:$R$2292,13,0)</f>
        <v>4.6478999999999999</v>
      </c>
      <c r="K31" s="61">
        <f t="shared" si="3"/>
        <v>21</v>
      </c>
      <c r="L31" s="60">
        <f>VLOOKUP($A31,'Return Data'!$B$7:$R$2292,17,0)</f>
        <v>4.6768000000000001</v>
      </c>
      <c r="M31" s="61">
        <f t="shared" si="4"/>
        <v>19</v>
      </c>
      <c r="N31" s="60">
        <f>VLOOKUP($A31,'Return Data'!$B$7:$R$2292,14,0)</f>
        <v>4.4214000000000002</v>
      </c>
      <c r="O31" s="61">
        <f t="shared" si="5"/>
        <v>16</v>
      </c>
      <c r="P31" s="60"/>
      <c r="Q31" s="61"/>
      <c r="R31" s="60">
        <f>VLOOKUP($A31,'Return Data'!$B$7:$R$2292,16,0)</f>
        <v>5.0275999999999996</v>
      </c>
      <c r="S31" s="62">
        <f t="shared" si="7"/>
        <v>19</v>
      </c>
    </row>
    <row r="32" spans="1:19" x14ac:dyDescent="0.3">
      <c r="A32" s="58" t="s">
        <v>1552</v>
      </c>
      <c r="B32" s="59">
        <f>VLOOKUP($A32,'Return Data'!$B$7:$R$2292,3,0)</f>
        <v>44988</v>
      </c>
      <c r="C32" s="60">
        <f>VLOOKUP($A32,'Return Data'!$B$7:$R$2292,4,0)</f>
        <v>31.1736</v>
      </c>
      <c r="D32" s="60">
        <f>VLOOKUP($A32,'Return Data'!$B$7:$R$2292,10,0)</f>
        <v>1.9220999999999999</v>
      </c>
      <c r="E32" s="61">
        <f t="shared" si="0"/>
        <v>11</v>
      </c>
      <c r="F32" s="60">
        <f>VLOOKUP($A32,'Return Data'!$B$7:$R$2292,11,0)</f>
        <v>3.0911</v>
      </c>
      <c r="G32" s="61">
        <f t="shared" si="1"/>
        <v>15</v>
      </c>
      <c r="H32" s="60">
        <f>VLOOKUP($A32,'Return Data'!$B$7:$R$2292,12,0)</f>
        <v>4.1185</v>
      </c>
      <c r="I32" s="61">
        <f t="shared" si="2"/>
        <v>18</v>
      </c>
      <c r="J32" s="60">
        <f>VLOOKUP($A32,'Return Data'!$B$7:$R$2292,13,0)</f>
        <v>5.0118</v>
      </c>
      <c r="K32" s="61">
        <f t="shared" si="3"/>
        <v>15</v>
      </c>
      <c r="L32" s="60">
        <f>VLOOKUP($A32,'Return Data'!$B$7:$R$2292,17,0)</f>
        <v>4.9348000000000001</v>
      </c>
      <c r="M32" s="61">
        <f t="shared" si="4"/>
        <v>10</v>
      </c>
      <c r="N32" s="60">
        <f>VLOOKUP($A32,'Return Data'!$B$7:$R$2292,14,0)</f>
        <v>4.6942000000000004</v>
      </c>
      <c r="O32" s="61">
        <f t="shared" si="5"/>
        <v>10</v>
      </c>
      <c r="P32" s="60">
        <f>VLOOKUP($A32,'Return Data'!$B$7:$R$2292,15,0)</f>
        <v>5.4558999999999997</v>
      </c>
      <c r="Q32" s="61">
        <f t="shared" si="6"/>
        <v>11</v>
      </c>
      <c r="R32" s="60">
        <f>VLOOKUP($A32,'Return Data'!$B$7:$R$2292,16,0)</f>
        <v>6.5346000000000002</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1.8772160000000002</v>
      </c>
      <c r="E34" s="69"/>
      <c r="F34" s="70">
        <f>AVERAGE(F8:F32)</f>
        <v>3.0468800000000003</v>
      </c>
      <c r="G34" s="69"/>
      <c r="H34" s="70">
        <f>AVERAGE(H8:H32)</f>
        <v>4.134392000000001</v>
      </c>
      <c r="I34" s="69"/>
      <c r="J34" s="70">
        <f>AVERAGE(J8:J32)</f>
        <v>4.9443200000000003</v>
      </c>
      <c r="K34" s="69"/>
      <c r="L34" s="70">
        <f>AVERAGE(L8:L32)</f>
        <v>4.7272759999999998</v>
      </c>
      <c r="M34" s="69"/>
      <c r="N34" s="70">
        <f>AVERAGE(N8:N32)</f>
        <v>4.4086739130434776</v>
      </c>
      <c r="O34" s="69"/>
      <c r="P34" s="70">
        <f>AVERAGE(P8:P32)</f>
        <v>5.2066111111111102</v>
      </c>
      <c r="Q34" s="69"/>
      <c r="R34" s="70">
        <f>AVERAGE(R8:R32)</f>
        <v>5.7796200000000022</v>
      </c>
      <c r="S34" s="71"/>
    </row>
    <row r="35" spans="1:19" x14ac:dyDescent="0.3">
      <c r="A35" s="68" t="s">
        <v>28</v>
      </c>
      <c r="B35" s="69"/>
      <c r="C35" s="69"/>
      <c r="D35" s="70">
        <f>MIN(D8:D32)</f>
        <v>1.3854</v>
      </c>
      <c r="E35" s="69"/>
      <c r="F35" s="70">
        <f>MIN(F8:F32)</f>
        <v>2.0499000000000001</v>
      </c>
      <c r="G35" s="69"/>
      <c r="H35" s="70">
        <f>MIN(H8:H32)</f>
        <v>2.9169</v>
      </c>
      <c r="I35" s="69"/>
      <c r="J35" s="70">
        <f>MIN(J8:J32)</f>
        <v>3.444</v>
      </c>
      <c r="K35" s="69"/>
      <c r="L35" s="70">
        <f>MIN(L8:L32)</f>
        <v>3.5255000000000001</v>
      </c>
      <c r="M35" s="69"/>
      <c r="N35" s="70">
        <f>MIN(N8:N32)</f>
        <v>3.2976000000000001</v>
      </c>
      <c r="O35" s="69"/>
      <c r="P35" s="70">
        <f>MIN(P8:P32)</f>
        <v>2.7267000000000001</v>
      </c>
      <c r="Q35" s="69"/>
      <c r="R35" s="70">
        <f>MIN(R8:R32)</f>
        <v>3.6846000000000001</v>
      </c>
      <c r="S35" s="71"/>
    </row>
    <row r="36" spans="1:19" ht="15" thickBot="1" x14ac:dyDescent="0.35">
      <c r="A36" s="72" t="s">
        <v>29</v>
      </c>
      <c r="B36" s="73"/>
      <c r="C36" s="73"/>
      <c r="D36" s="74">
        <f>MAX(D8:D32)</f>
        <v>2.0933999999999999</v>
      </c>
      <c r="E36" s="73"/>
      <c r="F36" s="74">
        <f>MAX(F8:F32)</f>
        <v>3.5148000000000001</v>
      </c>
      <c r="G36" s="73"/>
      <c r="H36" s="74">
        <f>MAX(H8:H32)</f>
        <v>4.8440000000000003</v>
      </c>
      <c r="I36" s="73"/>
      <c r="J36" s="74">
        <f>MAX(J8:J32)</f>
        <v>6.0773999999999999</v>
      </c>
      <c r="K36" s="73"/>
      <c r="L36" s="74">
        <f>MAX(L8:L32)</f>
        <v>5.4108000000000001</v>
      </c>
      <c r="M36" s="73"/>
      <c r="N36" s="74">
        <f>MAX(N8:N32)</f>
        <v>5.0502000000000002</v>
      </c>
      <c r="O36" s="73"/>
      <c r="P36" s="74">
        <f>MAX(P8:P32)</f>
        <v>5.7138</v>
      </c>
      <c r="Q36" s="73"/>
      <c r="R36" s="74">
        <f>MAX(R8:R32)</f>
        <v>6.9294000000000002</v>
      </c>
      <c r="S36" s="75"/>
    </row>
    <row r="37" spans="1:19" x14ac:dyDescent="0.3">
      <c r="A37" s="99" t="s">
        <v>428</v>
      </c>
    </row>
    <row r="38" spans="1:19" x14ac:dyDescent="0.3">
      <c r="A38" s="14" t="s">
        <v>340</v>
      </c>
    </row>
  </sheetData>
  <sheetProtection algorithmName="SHA-512" hashValue="WDanjrGB+HLoVpsLWjxPfsDgpf2Ycp1dmnUvROwnG1mVe3ICgPrDjldccYM/sY+Zf17Gl9eZWkwFq8sdHqaNBg==" saltValue="ntvHirsu1qAhVJKtnK8SEg=="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1487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1553</v>
      </c>
      <c r="B8" s="59">
        <f>VLOOKUP($A8,'Return Data'!$B$7:$R$2292,3,0)</f>
        <v>44988</v>
      </c>
      <c r="C8" s="60">
        <f>VLOOKUP($A8,'Return Data'!$B$7:$R$2292,4,0)</f>
        <v>22.5336</v>
      </c>
      <c r="D8" s="60">
        <f>VLOOKUP($A8,'Return Data'!$B$7:$R$2292,10,0)</f>
        <v>1.7539</v>
      </c>
      <c r="E8" s="61">
        <f t="shared" ref="E8:E32" si="0">RANK(D8,D$8:D$32,0)</f>
        <v>12</v>
      </c>
      <c r="F8" s="60">
        <f>VLOOKUP($A8,'Return Data'!$B$7:$R$2292,11,0)</f>
        <v>2.7566000000000002</v>
      </c>
      <c r="G8" s="61">
        <f t="shared" ref="G8:G32" si="1">RANK(F8,F$8:F$32,0)</f>
        <v>13</v>
      </c>
      <c r="H8" s="60">
        <f>VLOOKUP($A8,'Return Data'!$B$7:$R$2292,12,0)</f>
        <v>3.7363</v>
      </c>
      <c r="I8" s="61">
        <f t="shared" ref="I8:I32" si="2">RANK(H8,H$8:H$32,0)</f>
        <v>10</v>
      </c>
      <c r="J8" s="60">
        <f>VLOOKUP($A8,'Return Data'!$B$7:$R$2292,13,0)</f>
        <v>4.4154999999999998</v>
      </c>
      <c r="K8" s="61">
        <f>RANK(J8,J$8:J$32,0)</f>
        <v>10</v>
      </c>
      <c r="L8" s="60">
        <f>VLOOKUP($A8,'Return Data'!$B$7:$R$2292,17,0)</f>
        <v>4.3160999999999996</v>
      </c>
      <c r="M8" s="61">
        <f>RANK(L8,L$8:L$32,0)</f>
        <v>9</v>
      </c>
      <c r="N8" s="60">
        <f>VLOOKUP($A8,'Return Data'!$B$7:$R$2292,14,0)</f>
        <v>4.0168999999999997</v>
      </c>
      <c r="O8" s="61">
        <f>RANK(N8,N$8:N$32,0)</f>
        <v>11</v>
      </c>
      <c r="P8" s="60">
        <f>VLOOKUP($A8,'Return Data'!$B$7:$R$2292,15,0)</f>
        <v>4.8272000000000004</v>
      </c>
      <c r="Q8" s="61">
        <f>RANK(P8,P$8:P$32,0)</f>
        <v>9</v>
      </c>
      <c r="R8" s="60">
        <f>VLOOKUP($A8,'Return Data'!$B$7:$R$2292,16,0)</f>
        <v>6.1481000000000003</v>
      </c>
      <c r="S8" s="62">
        <f>RANK(R8,R$8:R$32,0)</f>
        <v>10</v>
      </c>
    </row>
    <row r="9" spans="1:20" x14ac:dyDescent="0.3">
      <c r="A9" s="58" t="s">
        <v>1554</v>
      </c>
      <c r="B9" s="59">
        <f>VLOOKUP($A9,'Return Data'!$B$7:$R$2292,3,0)</f>
        <v>44988</v>
      </c>
      <c r="C9" s="60">
        <f>VLOOKUP($A9,'Return Data'!$B$7:$R$2292,4,0)</f>
        <v>15.887700000000001</v>
      </c>
      <c r="D9" s="60">
        <f>VLOOKUP($A9,'Return Data'!$B$7:$R$2292,10,0)</f>
        <v>1.6989000000000001</v>
      </c>
      <c r="E9" s="61">
        <f t="shared" si="0"/>
        <v>18</v>
      </c>
      <c r="F9" s="60">
        <f>VLOOKUP($A9,'Return Data'!$B$7:$R$2292,11,0)</f>
        <v>2.6616</v>
      </c>
      <c r="G9" s="61">
        <f t="shared" si="1"/>
        <v>21</v>
      </c>
      <c r="H9" s="60">
        <f>VLOOKUP($A9,'Return Data'!$B$7:$R$2292,12,0)</f>
        <v>3.5724</v>
      </c>
      <c r="I9" s="61">
        <f t="shared" si="2"/>
        <v>20</v>
      </c>
      <c r="J9" s="60">
        <f>VLOOKUP($A9,'Return Data'!$B$7:$R$2292,13,0)</f>
        <v>4.3788</v>
      </c>
      <c r="K9" s="61">
        <f t="shared" ref="K9:K32" si="3">RANK(J9,J$8:J$32,0)</f>
        <v>13</v>
      </c>
      <c r="L9" s="60">
        <f>VLOOKUP($A9,'Return Data'!$B$7:$R$2292,17,0)</f>
        <v>4.3964999999999996</v>
      </c>
      <c r="M9" s="61">
        <f t="shared" ref="M9:M32" si="4">RANK(L9,L$8:L$32,0)</f>
        <v>6</v>
      </c>
      <c r="N9" s="60">
        <f>VLOOKUP($A9,'Return Data'!$B$7:$R$2292,14,0)</f>
        <v>4.0225999999999997</v>
      </c>
      <c r="O9" s="61">
        <f t="shared" ref="O9:O32" si="5">RANK(N9,N$8:N$32,0)</f>
        <v>10</v>
      </c>
      <c r="P9" s="60">
        <f>VLOOKUP($A9,'Return Data'!$B$7:$R$2292,15,0)</f>
        <v>4.7690999999999999</v>
      </c>
      <c r="Q9" s="61">
        <f t="shared" ref="Q9:Q32" si="6">RANK(P9,P$8:P$32,0)</f>
        <v>11</v>
      </c>
      <c r="R9" s="60">
        <f>VLOOKUP($A9,'Return Data'!$B$7:$R$2292,16,0)</f>
        <v>5.5598999999999998</v>
      </c>
      <c r="S9" s="62">
        <f t="shared" ref="S9:S32" si="7">RANK(R9,R$8:R$32,0)</f>
        <v>13</v>
      </c>
    </row>
    <row r="10" spans="1:20" x14ac:dyDescent="0.3">
      <c r="A10" s="58" t="s">
        <v>1937</v>
      </c>
      <c r="B10" s="59">
        <f>VLOOKUP($A10,'Return Data'!$B$7:$R$2292,3,0)</f>
        <v>44988</v>
      </c>
      <c r="C10" s="60">
        <f>VLOOKUP($A10,'Return Data'!$B$7:$R$2292,4,0)</f>
        <v>11.886799999999999</v>
      </c>
      <c r="D10" s="60">
        <f>VLOOKUP($A10,'Return Data'!$B$7:$R$2292,10,0)</f>
        <v>1.6087</v>
      </c>
      <c r="E10" s="61">
        <f t="shared" si="0"/>
        <v>22</v>
      </c>
      <c r="F10" s="60">
        <f>VLOOKUP($A10,'Return Data'!$B$7:$R$2292,11,0)</f>
        <v>2.3454000000000002</v>
      </c>
      <c r="G10" s="61">
        <f t="shared" si="1"/>
        <v>22</v>
      </c>
      <c r="H10" s="60">
        <f>VLOOKUP($A10,'Return Data'!$B$7:$R$2292,12,0)</f>
        <v>3.0775999999999999</v>
      </c>
      <c r="I10" s="61">
        <f t="shared" si="2"/>
        <v>22</v>
      </c>
      <c r="J10" s="60">
        <f>VLOOKUP($A10,'Return Data'!$B$7:$R$2292,13,0)</f>
        <v>3.4255</v>
      </c>
      <c r="K10" s="61">
        <f t="shared" si="3"/>
        <v>23</v>
      </c>
      <c r="L10" s="60">
        <f>VLOOKUP($A10,'Return Data'!$B$7:$R$2292,17,0)</f>
        <v>3.0609999999999999</v>
      </c>
      <c r="M10" s="61">
        <f t="shared" si="4"/>
        <v>23</v>
      </c>
      <c r="N10" s="60">
        <f>VLOOKUP($A10,'Return Data'!$B$7:$R$2292,14,0)</f>
        <v>2.8285999999999998</v>
      </c>
      <c r="O10" s="61">
        <f t="shared" si="5"/>
        <v>20</v>
      </c>
      <c r="P10" s="60"/>
      <c r="Q10" s="61"/>
      <c r="R10" s="60">
        <f>VLOOKUP($A10,'Return Data'!$B$7:$R$2292,16,0)</f>
        <v>3.7382</v>
      </c>
      <c r="S10" s="62">
        <f t="shared" si="7"/>
        <v>22</v>
      </c>
    </row>
    <row r="11" spans="1:20" x14ac:dyDescent="0.3">
      <c r="A11" s="58" t="s">
        <v>1881</v>
      </c>
      <c r="B11" s="59">
        <f>VLOOKUP($A11,'Return Data'!$B$7:$R$2292,3,0)</f>
        <v>44988</v>
      </c>
      <c r="C11" s="60">
        <f>VLOOKUP($A11,'Return Data'!$B$7:$R$2292,4,0)</f>
        <v>13.6518</v>
      </c>
      <c r="D11" s="60">
        <f>VLOOKUP($A11,'Return Data'!$B$7:$R$2292,10,0)</f>
        <v>1.7311000000000001</v>
      </c>
      <c r="E11" s="61">
        <f t="shared" si="0"/>
        <v>14</v>
      </c>
      <c r="F11" s="60">
        <f>VLOOKUP($A11,'Return Data'!$B$7:$R$2292,11,0)</f>
        <v>2.7084000000000001</v>
      </c>
      <c r="G11" s="61">
        <f t="shared" si="1"/>
        <v>19</v>
      </c>
      <c r="H11" s="60">
        <f>VLOOKUP($A11,'Return Data'!$B$7:$R$2292,12,0)</f>
        <v>3.6080000000000001</v>
      </c>
      <c r="I11" s="61">
        <f t="shared" si="2"/>
        <v>19</v>
      </c>
      <c r="J11" s="60">
        <f>VLOOKUP($A11,'Return Data'!$B$7:$R$2292,13,0)</f>
        <v>4.0772000000000004</v>
      </c>
      <c r="K11" s="61">
        <f t="shared" si="3"/>
        <v>20</v>
      </c>
      <c r="L11" s="60">
        <f>VLOOKUP($A11,'Return Data'!$B$7:$R$2292,17,0)</f>
        <v>4.0613000000000001</v>
      </c>
      <c r="M11" s="61">
        <f t="shared" si="4"/>
        <v>18</v>
      </c>
      <c r="N11" s="60">
        <f>VLOOKUP($A11,'Return Data'!$B$7:$R$2292,14,0)</f>
        <v>3.964</v>
      </c>
      <c r="O11" s="61">
        <f t="shared" si="5"/>
        <v>12</v>
      </c>
      <c r="P11" s="60">
        <f>VLOOKUP($A11,'Return Data'!$B$7:$R$2292,15,0)</f>
        <v>4.8403999999999998</v>
      </c>
      <c r="Q11" s="61">
        <f t="shared" si="6"/>
        <v>7</v>
      </c>
      <c r="R11" s="60">
        <f>VLOOKUP($A11,'Return Data'!$B$7:$R$2292,16,0)</f>
        <v>5.1653000000000002</v>
      </c>
      <c r="S11" s="62">
        <f t="shared" si="7"/>
        <v>15</v>
      </c>
    </row>
    <row r="12" spans="1:20" x14ac:dyDescent="0.3">
      <c r="A12" s="58" t="s">
        <v>1555</v>
      </c>
      <c r="B12" s="59">
        <f>VLOOKUP($A12,'Return Data'!$B$7:$R$2292,3,0)</f>
        <v>44988</v>
      </c>
      <c r="C12" s="60">
        <f>VLOOKUP($A12,'Return Data'!$B$7:$R$2292,4,0)</f>
        <v>12.707000000000001</v>
      </c>
      <c r="D12" s="60">
        <f>VLOOKUP($A12,'Return Data'!$B$7:$R$2292,10,0)</f>
        <v>1.8351999999999999</v>
      </c>
      <c r="E12" s="61">
        <f t="shared" si="0"/>
        <v>5</v>
      </c>
      <c r="F12" s="60">
        <f>VLOOKUP($A12,'Return Data'!$B$7:$R$2292,11,0)</f>
        <v>2.9239999999999999</v>
      </c>
      <c r="G12" s="61">
        <f t="shared" si="1"/>
        <v>5</v>
      </c>
      <c r="H12" s="60">
        <f>VLOOKUP($A12,'Return Data'!$B$7:$R$2292,12,0)</f>
        <v>3.8917999999999999</v>
      </c>
      <c r="I12" s="61">
        <f t="shared" si="2"/>
        <v>5</v>
      </c>
      <c r="J12" s="60">
        <f>VLOOKUP($A12,'Return Data'!$B$7:$R$2292,13,0)</f>
        <v>4.5240999999999998</v>
      </c>
      <c r="K12" s="61">
        <f t="shared" si="3"/>
        <v>7</v>
      </c>
      <c r="L12" s="60">
        <f>VLOOKUP($A12,'Return Data'!$B$7:$R$2292,17,0)</f>
        <v>4.2012</v>
      </c>
      <c r="M12" s="61">
        <f t="shared" si="4"/>
        <v>13</v>
      </c>
      <c r="N12" s="60">
        <f>VLOOKUP($A12,'Return Data'!$B$7:$R$2292,14,0)</f>
        <v>3.8515000000000001</v>
      </c>
      <c r="O12" s="61">
        <f t="shared" si="5"/>
        <v>15</v>
      </c>
      <c r="P12" s="60">
        <f>VLOOKUP($A12,'Return Data'!$B$7:$R$2292,15,0)</f>
        <v>4.7309000000000001</v>
      </c>
      <c r="Q12" s="61">
        <f t="shared" si="6"/>
        <v>12</v>
      </c>
      <c r="R12" s="60">
        <f>VLOOKUP($A12,'Return Data'!$B$7:$R$2292,16,0)</f>
        <v>4.8055000000000003</v>
      </c>
      <c r="S12" s="62">
        <f t="shared" si="7"/>
        <v>18</v>
      </c>
    </row>
    <row r="13" spans="1:20" x14ac:dyDescent="0.3">
      <c r="A13" s="58" t="s">
        <v>1556</v>
      </c>
      <c r="B13" s="59">
        <f>VLOOKUP($A13,'Return Data'!$B$7:$R$2292,3,0)</f>
        <v>44988</v>
      </c>
      <c r="C13" s="60">
        <f>VLOOKUP($A13,'Return Data'!$B$7:$R$2292,4,0)</f>
        <v>16.426100000000002</v>
      </c>
      <c r="D13" s="60">
        <f>VLOOKUP($A13,'Return Data'!$B$7:$R$2292,10,0)</f>
        <v>1.7947</v>
      </c>
      <c r="E13" s="61">
        <f t="shared" si="0"/>
        <v>7</v>
      </c>
      <c r="F13" s="60">
        <f>VLOOKUP($A13,'Return Data'!$B$7:$R$2292,11,0)</f>
        <v>2.8708</v>
      </c>
      <c r="G13" s="61">
        <f t="shared" si="1"/>
        <v>6</v>
      </c>
      <c r="H13" s="60">
        <f>VLOOKUP($A13,'Return Data'!$B$7:$R$2292,12,0)</f>
        <v>3.8666999999999998</v>
      </c>
      <c r="I13" s="61">
        <f t="shared" si="2"/>
        <v>7</v>
      </c>
      <c r="J13" s="60">
        <f>VLOOKUP($A13,'Return Data'!$B$7:$R$2292,13,0)</f>
        <v>4.6501999999999999</v>
      </c>
      <c r="K13" s="61">
        <f t="shared" si="3"/>
        <v>4</v>
      </c>
      <c r="L13" s="60">
        <f>VLOOKUP($A13,'Return Data'!$B$7:$R$2292,17,0)</f>
        <v>4.4645000000000001</v>
      </c>
      <c r="M13" s="61">
        <f t="shared" si="4"/>
        <v>4</v>
      </c>
      <c r="N13" s="60">
        <f>VLOOKUP($A13,'Return Data'!$B$7:$R$2292,14,0)</f>
        <v>4.2369000000000003</v>
      </c>
      <c r="O13" s="61">
        <f t="shared" si="5"/>
        <v>3</v>
      </c>
      <c r="P13" s="60">
        <f>VLOOKUP($A13,'Return Data'!$B$7:$R$2292,15,0)</f>
        <v>4.9714</v>
      </c>
      <c r="Q13" s="61">
        <f t="shared" si="6"/>
        <v>2</v>
      </c>
      <c r="R13" s="60">
        <f>VLOOKUP($A13,'Return Data'!$B$7:$R$2292,16,0)</f>
        <v>5.8788999999999998</v>
      </c>
      <c r="S13" s="62">
        <f t="shared" si="7"/>
        <v>11</v>
      </c>
    </row>
    <row r="14" spans="1:20" x14ac:dyDescent="0.3">
      <c r="A14" s="58" t="s">
        <v>1557</v>
      </c>
      <c r="B14" s="59">
        <f>VLOOKUP($A14,'Return Data'!$B$7:$R$2292,3,0)</f>
        <v>44988</v>
      </c>
      <c r="C14" s="60">
        <f>VLOOKUP($A14,'Return Data'!$B$7:$R$2292,4,0)</f>
        <v>25.972999999999999</v>
      </c>
      <c r="D14" s="60">
        <f>VLOOKUP($A14,'Return Data'!$B$7:$R$2292,10,0)</f>
        <v>1.8549</v>
      </c>
      <c r="E14" s="61">
        <f t="shared" si="0"/>
        <v>3</v>
      </c>
      <c r="F14" s="60">
        <f>VLOOKUP($A14,'Return Data'!$B$7:$R$2292,11,0)</f>
        <v>2.9245000000000001</v>
      </c>
      <c r="G14" s="61">
        <f t="shared" si="1"/>
        <v>4</v>
      </c>
      <c r="H14" s="60">
        <f>VLOOKUP($A14,'Return Data'!$B$7:$R$2292,12,0)</f>
        <v>3.9293999999999998</v>
      </c>
      <c r="I14" s="61">
        <f t="shared" si="2"/>
        <v>4</v>
      </c>
      <c r="J14" s="60">
        <f>VLOOKUP($A14,'Return Data'!$B$7:$R$2292,13,0)</f>
        <v>4.5949</v>
      </c>
      <c r="K14" s="61">
        <f t="shared" si="3"/>
        <v>5</v>
      </c>
      <c r="L14" s="60">
        <f>VLOOKUP($A14,'Return Data'!$B$7:$R$2292,17,0)</f>
        <v>4.3033999999999999</v>
      </c>
      <c r="M14" s="61">
        <f t="shared" si="4"/>
        <v>10</v>
      </c>
      <c r="N14" s="60">
        <f>VLOOKUP($A14,'Return Data'!$B$7:$R$2292,14,0)</f>
        <v>3.8620999999999999</v>
      </c>
      <c r="O14" s="61">
        <f t="shared" si="5"/>
        <v>14</v>
      </c>
      <c r="P14" s="60">
        <f>VLOOKUP($A14,'Return Data'!$B$7:$R$2292,15,0)</f>
        <v>4.6483999999999996</v>
      </c>
      <c r="Q14" s="61">
        <f t="shared" si="6"/>
        <v>14</v>
      </c>
      <c r="R14" s="60">
        <f>VLOOKUP($A14,'Return Data'!$B$7:$R$2292,16,0)</f>
        <v>6.4069000000000003</v>
      </c>
      <c r="S14" s="62">
        <f t="shared" si="7"/>
        <v>8</v>
      </c>
    </row>
    <row r="15" spans="1:20" x14ac:dyDescent="0.3">
      <c r="A15" s="102" t="s">
        <v>1988</v>
      </c>
      <c r="B15" s="59">
        <f>VLOOKUP($A15,'Return Data'!$B$7:$R$2292,3,0)</f>
        <v>44988</v>
      </c>
      <c r="C15" s="60">
        <f>VLOOKUP($A15,'Return Data'!$B$7:$R$2292,4,0)</f>
        <v>16.162500000000001</v>
      </c>
      <c r="D15" s="60">
        <f>VLOOKUP($A15,'Return Data'!$B$7:$R$2292,10,0)</f>
        <v>1.7302999999999999</v>
      </c>
      <c r="E15" s="61">
        <f t="shared" si="0"/>
        <v>15</v>
      </c>
      <c r="F15" s="60">
        <f>VLOOKUP($A15,'Return Data'!$B$7:$R$2292,11,0)</f>
        <v>2.7561</v>
      </c>
      <c r="G15" s="61">
        <f t="shared" si="1"/>
        <v>14</v>
      </c>
      <c r="H15" s="60">
        <f>VLOOKUP($A15,'Return Data'!$B$7:$R$2292,12,0)</f>
        <v>3.6789000000000001</v>
      </c>
      <c r="I15" s="61">
        <f t="shared" si="2"/>
        <v>13</v>
      </c>
      <c r="J15" s="60">
        <f>VLOOKUP($A15,'Return Data'!$B$7:$R$2292,13,0)</f>
        <v>4.2675000000000001</v>
      </c>
      <c r="K15" s="61">
        <f t="shared" si="3"/>
        <v>17</v>
      </c>
      <c r="L15" s="60">
        <f>VLOOKUP($A15,'Return Data'!$B$7:$R$2292,17,0)</f>
        <v>4.1364999999999998</v>
      </c>
      <c r="M15" s="61">
        <f t="shared" si="4"/>
        <v>15</v>
      </c>
      <c r="N15" s="60">
        <f>VLOOKUP($A15,'Return Data'!$B$7:$R$2292,14,0)</f>
        <v>4.0976999999999997</v>
      </c>
      <c r="O15" s="61">
        <f t="shared" si="5"/>
        <v>6</v>
      </c>
      <c r="P15" s="60">
        <f>VLOOKUP($A15,'Return Data'!$B$7:$R$2292,15,0)</f>
        <v>4.8330000000000002</v>
      </c>
      <c r="Q15" s="61">
        <f t="shared" si="6"/>
        <v>8</v>
      </c>
      <c r="R15" s="60">
        <f>VLOOKUP($A15,'Return Data'!$B$7:$R$2292,16,0)</f>
        <v>5.6874000000000002</v>
      </c>
      <c r="S15" s="62">
        <f t="shared" si="7"/>
        <v>12</v>
      </c>
    </row>
    <row r="16" spans="1:20" x14ac:dyDescent="0.3">
      <c r="A16" s="58" t="s">
        <v>1558</v>
      </c>
      <c r="B16" s="59">
        <f>VLOOKUP($A16,'Return Data'!$B$7:$R$2292,3,0)</f>
        <v>44988</v>
      </c>
      <c r="C16" s="60">
        <f>VLOOKUP($A16,'Return Data'!$B$7:$R$2292,4,0)</f>
        <v>29.081399999999999</v>
      </c>
      <c r="D16" s="60">
        <f>VLOOKUP($A16,'Return Data'!$B$7:$R$2292,10,0)</f>
        <v>1.7585999999999999</v>
      </c>
      <c r="E16" s="61">
        <f t="shared" si="0"/>
        <v>10</v>
      </c>
      <c r="F16" s="60">
        <f>VLOOKUP($A16,'Return Data'!$B$7:$R$2292,11,0)</f>
        <v>2.8687</v>
      </c>
      <c r="G16" s="61">
        <f t="shared" si="1"/>
        <v>7</v>
      </c>
      <c r="H16" s="60">
        <f>VLOOKUP($A16,'Return Data'!$B$7:$R$2292,12,0)</f>
        <v>3.8774000000000002</v>
      </c>
      <c r="I16" s="61">
        <f t="shared" si="2"/>
        <v>6</v>
      </c>
      <c r="J16" s="60">
        <f>VLOOKUP($A16,'Return Data'!$B$7:$R$2292,13,0)</f>
        <v>4.5567000000000002</v>
      </c>
      <c r="K16" s="61">
        <f t="shared" si="3"/>
        <v>6</v>
      </c>
      <c r="L16" s="60">
        <f>VLOOKUP($A16,'Return Data'!$B$7:$R$2292,17,0)</f>
        <v>4.4183000000000003</v>
      </c>
      <c r="M16" s="61">
        <f t="shared" si="4"/>
        <v>5</v>
      </c>
      <c r="N16" s="60">
        <f>VLOOKUP($A16,'Return Data'!$B$7:$R$2292,14,0)</f>
        <v>4.1356000000000002</v>
      </c>
      <c r="O16" s="61">
        <f t="shared" si="5"/>
        <v>5</v>
      </c>
      <c r="P16" s="60">
        <f>VLOOKUP($A16,'Return Data'!$B$7:$R$2292,15,0)</f>
        <v>4.8798000000000004</v>
      </c>
      <c r="Q16" s="61">
        <f t="shared" si="6"/>
        <v>6</v>
      </c>
      <c r="R16" s="60">
        <f>VLOOKUP($A16,'Return Data'!$B$7:$R$2292,16,0)</f>
        <v>6.8186999999999998</v>
      </c>
      <c r="S16" s="62">
        <f t="shared" si="7"/>
        <v>2</v>
      </c>
    </row>
    <row r="17" spans="1:19" x14ac:dyDescent="0.3">
      <c r="A17" s="58" t="s">
        <v>1559</v>
      </c>
      <c r="B17" s="59">
        <f>VLOOKUP($A17,'Return Data'!$B$7:$R$2292,3,0)</f>
        <v>44988</v>
      </c>
      <c r="C17" s="60">
        <f>VLOOKUP($A17,'Return Data'!$B$7:$R$2292,4,0)</f>
        <v>27.542400000000001</v>
      </c>
      <c r="D17" s="60">
        <f>VLOOKUP($A17,'Return Data'!$B$7:$R$2292,10,0)</f>
        <v>1.7579</v>
      </c>
      <c r="E17" s="61">
        <f t="shared" si="0"/>
        <v>11</v>
      </c>
      <c r="F17" s="60">
        <f>VLOOKUP($A17,'Return Data'!$B$7:$R$2292,11,0)</f>
        <v>2.8469000000000002</v>
      </c>
      <c r="G17" s="61">
        <f t="shared" si="1"/>
        <v>8</v>
      </c>
      <c r="H17" s="60">
        <f>VLOOKUP($A17,'Return Data'!$B$7:$R$2292,12,0)</f>
        <v>3.8113999999999999</v>
      </c>
      <c r="I17" s="61">
        <f t="shared" si="2"/>
        <v>8</v>
      </c>
      <c r="J17" s="60">
        <f>VLOOKUP($A17,'Return Data'!$B$7:$R$2292,13,0)</f>
        <v>4.4622000000000002</v>
      </c>
      <c r="K17" s="61">
        <f t="shared" si="3"/>
        <v>8</v>
      </c>
      <c r="L17" s="60">
        <f>VLOOKUP($A17,'Return Data'!$B$7:$R$2292,17,0)</f>
        <v>4.2138</v>
      </c>
      <c r="M17" s="61">
        <f t="shared" si="4"/>
        <v>12</v>
      </c>
      <c r="N17" s="60">
        <f>VLOOKUP($A17,'Return Data'!$B$7:$R$2292,14,0)</f>
        <v>3.8496000000000001</v>
      </c>
      <c r="O17" s="61">
        <f t="shared" si="5"/>
        <v>16</v>
      </c>
      <c r="P17" s="60">
        <f>VLOOKUP($A17,'Return Data'!$B$7:$R$2292,15,0)</f>
        <v>4.7305000000000001</v>
      </c>
      <c r="Q17" s="61">
        <f t="shared" si="6"/>
        <v>13</v>
      </c>
      <c r="R17" s="60">
        <f>VLOOKUP($A17,'Return Data'!$B$7:$R$2292,16,0)</f>
        <v>6.4503000000000004</v>
      </c>
      <c r="S17" s="62">
        <f t="shared" si="7"/>
        <v>7</v>
      </c>
    </row>
    <row r="18" spans="1:19" x14ac:dyDescent="0.3">
      <c r="A18" s="58" t="s">
        <v>1560</v>
      </c>
      <c r="B18" s="59">
        <f>VLOOKUP($A18,'Return Data'!$B$7:$R$2292,3,0)</f>
        <v>44988</v>
      </c>
      <c r="C18" s="60">
        <f>VLOOKUP($A18,'Return Data'!$B$7:$R$2292,4,0)</f>
        <v>15.029</v>
      </c>
      <c r="D18" s="60">
        <f>VLOOKUP($A18,'Return Data'!$B$7:$R$2292,10,0)</f>
        <v>1.4534</v>
      </c>
      <c r="E18" s="61">
        <f t="shared" si="0"/>
        <v>24</v>
      </c>
      <c r="F18" s="60">
        <f>VLOOKUP($A18,'Return Data'!$B$7:$R$2292,11,0)</f>
        <v>2.2311000000000001</v>
      </c>
      <c r="G18" s="61">
        <f t="shared" si="1"/>
        <v>24</v>
      </c>
      <c r="H18" s="60">
        <f>VLOOKUP($A18,'Return Data'!$B$7:$R$2292,12,0)</f>
        <v>2.7869999999999999</v>
      </c>
      <c r="I18" s="61">
        <f t="shared" si="2"/>
        <v>24</v>
      </c>
      <c r="J18" s="60">
        <f>VLOOKUP($A18,'Return Data'!$B$7:$R$2292,13,0)</f>
        <v>3.1560000000000001</v>
      </c>
      <c r="K18" s="61">
        <f t="shared" si="3"/>
        <v>24</v>
      </c>
      <c r="L18" s="60">
        <f>VLOOKUP($A18,'Return Data'!$B$7:$R$2292,17,0)</f>
        <v>2.9371</v>
      </c>
      <c r="M18" s="61">
        <f t="shared" si="4"/>
        <v>24</v>
      </c>
      <c r="N18" s="60">
        <f>VLOOKUP($A18,'Return Data'!$B$7:$R$2292,14,0)</f>
        <v>2.6263999999999998</v>
      </c>
      <c r="O18" s="61">
        <f t="shared" si="5"/>
        <v>22</v>
      </c>
      <c r="P18" s="60">
        <f>VLOOKUP($A18,'Return Data'!$B$7:$R$2292,15,0)</f>
        <v>3.8611</v>
      </c>
      <c r="Q18" s="61">
        <f t="shared" si="6"/>
        <v>17</v>
      </c>
      <c r="R18" s="60">
        <f>VLOOKUP($A18,'Return Data'!$B$7:$R$2292,16,0)</f>
        <v>5.0884999999999998</v>
      </c>
      <c r="S18" s="62">
        <f t="shared" si="7"/>
        <v>16</v>
      </c>
    </row>
    <row r="19" spans="1:19" x14ac:dyDescent="0.3">
      <c r="A19" s="58" t="s">
        <v>1561</v>
      </c>
      <c r="B19" s="59">
        <f>VLOOKUP($A19,'Return Data'!$B$7:$R$2292,3,0)</f>
        <v>44988</v>
      </c>
      <c r="C19" s="60">
        <f>VLOOKUP($A19,'Return Data'!$B$7:$R$2292,4,0)</f>
        <v>27.025200000000002</v>
      </c>
      <c r="D19" s="60">
        <f>VLOOKUP($A19,'Return Data'!$B$7:$R$2292,10,0)</f>
        <v>1.923</v>
      </c>
      <c r="E19" s="61">
        <f t="shared" si="0"/>
        <v>1</v>
      </c>
      <c r="F19" s="60">
        <f>VLOOKUP($A19,'Return Data'!$B$7:$R$2292,11,0)</f>
        <v>3.1692999999999998</v>
      </c>
      <c r="G19" s="61">
        <f t="shared" si="1"/>
        <v>1</v>
      </c>
      <c r="H19" s="60">
        <f>VLOOKUP($A19,'Return Data'!$B$7:$R$2292,12,0)</f>
        <v>4.3154000000000003</v>
      </c>
      <c r="I19" s="61">
        <f t="shared" si="2"/>
        <v>1</v>
      </c>
      <c r="J19" s="60">
        <f>VLOOKUP($A19,'Return Data'!$B$7:$R$2292,13,0)</f>
        <v>5.3589000000000002</v>
      </c>
      <c r="K19" s="61">
        <f t="shared" si="3"/>
        <v>1</v>
      </c>
      <c r="L19" s="60">
        <f>VLOOKUP($A19,'Return Data'!$B$7:$R$2292,17,0)</f>
        <v>4.7180999999999997</v>
      </c>
      <c r="M19" s="61">
        <f t="shared" si="4"/>
        <v>2</v>
      </c>
      <c r="N19" s="60">
        <f>VLOOKUP($A19,'Return Data'!$B$7:$R$2292,14,0)</f>
        <v>4.3212999999999999</v>
      </c>
      <c r="O19" s="61">
        <f t="shared" si="5"/>
        <v>1</v>
      </c>
      <c r="P19" s="60">
        <f>VLOOKUP($A19,'Return Data'!$B$7:$R$2292,15,0)</f>
        <v>4.9226999999999999</v>
      </c>
      <c r="Q19" s="61">
        <f t="shared" si="6"/>
        <v>4</v>
      </c>
      <c r="R19" s="60">
        <f>VLOOKUP($A19,'Return Data'!$B$7:$R$2292,16,0)</f>
        <v>6.4725000000000001</v>
      </c>
      <c r="S19" s="62">
        <f t="shared" si="7"/>
        <v>6</v>
      </c>
    </row>
    <row r="20" spans="1:19" x14ac:dyDescent="0.3">
      <c r="A20" s="58" t="s">
        <v>1562</v>
      </c>
      <c r="B20" s="59">
        <f>VLOOKUP($A20,'Return Data'!$B$7:$R$2292,3,0)</f>
        <v>44988</v>
      </c>
      <c r="C20" s="60">
        <f>VLOOKUP($A20,'Return Data'!$B$7:$R$2292,4,0)</f>
        <v>11.0556</v>
      </c>
      <c r="D20" s="60">
        <f>VLOOKUP($A20,'Return Data'!$B$7:$R$2292,10,0)</f>
        <v>1.1962999999999999</v>
      </c>
      <c r="E20" s="61">
        <f t="shared" si="0"/>
        <v>25</v>
      </c>
      <c r="F20" s="60">
        <f>VLOOKUP($A20,'Return Data'!$B$7:$R$2292,11,0)</f>
        <v>1.6681999999999999</v>
      </c>
      <c r="G20" s="61">
        <f t="shared" si="1"/>
        <v>25</v>
      </c>
      <c r="H20" s="60">
        <f>VLOOKUP($A20,'Return Data'!$B$7:$R$2292,12,0)</f>
        <v>2.3353999999999999</v>
      </c>
      <c r="I20" s="61">
        <f t="shared" si="2"/>
        <v>25</v>
      </c>
      <c r="J20" s="60">
        <f>VLOOKUP($A20,'Return Data'!$B$7:$R$2292,13,0)</f>
        <v>2.6518000000000002</v>
      </c>
      <c r="K20" s="61">
        <f t="shared" si="3"/>
        <v>25</v>
      </c>
      <c r="L20" s="60">
        <f>VLOOKUP($A20,'Return Data'!$B$7:$R$2292,17,0)</f>
        <v>2.7408999999999999</v>
      </c>
      <c r="M20" s="61">
        <f t="shared" si="4"/>
        <v>25</v>
      </c>
      <c r="N20" s="60">
        <f>VLOOKUP($A20,'Return Data'!$B$7:$R$2292,14,0)</f>
        <v>2.5587</v>
      </c>
      <c r="O20" s="61">
        <f t="shared" si="5"/>
        <v>23</v>
      </c>
      <c r="P20" s="60"/>
      <c r="Q20" s="61"/>
      <c r="R20" s="60">
        <f>VLOOKUP($A20,'Return Data'!$B$7:$R$2292,16,0)</f>
        <v>2.9238</v>
      </c>
      <c r="S20" s="62">
        <f t="shared" si="7"/>
        <v>25</v>
      </c>
    </row>
    <row r="21" spans="1:19" x14ac:dyDescent="0.3">
      <c r="A21" s="58" t="s">
        <v>1563</v>
      </c>
      <c r="B21" s="59">
        <f>VLOOKUP($A21,'Return Data'!$B$7:$R$2292,3,0)</f>
        <v>44988</v>
      </c>
      <c r="C21" s="60">
        <f>VLOOKUP($A21,'Return Data'!$B$7:$R$2292,4,0)</f>
        <v>27.960699999999999</v>
      </c>
      <c r="D21" s="60">
        <f>VLOOKUP($A21,'Return Data'!$B$7:$R$2292,10,0)</f>
        <v>1.706</v>
      </c>
      <c r="E21" s="61">
        <f t="shared" si="0"/>
        <v>17</v>
      </c>
      <c r="F21" s="60">
        <f>VLOOKUP($A21,'Return Data'!$B$7:$R$2292,11,0)</f>
        <v>2.7317</v>
      </c>
      <c r="G21" s="61">
        <f t="shared" si="1"/>
        <v>17</v>
      </c>
      <c r="H21" s="60">
        <f>VLOOKUP($A21,'Return Data'!$B$7:$R$2292,12,0)</f>
        <v>3.6284000000000001</v>
      </c>
      <c r="I21" s="61">
        <f t="shared" si="2"/>
        <v>18</v>
      </c>
      <c r="J21" s="60">
        <f>VLOOKUP($A21,'Return Data'!$B$7:$R$2292,13,0)</f>
        <v>4.2163000000000004</v>
      </c>
      <c r="K21" s="61">
        <f t="shared" si="3"/>
        <v>18</v>
      </c>
      <c r="L21" s="60">
        <f>VLOOKUP($A21,'Return Data'!$B$7:$R$2292,17,0)</f>
        <v>3.8481000000000001</v>
      </c>
      <c r="M21" s="61">
        <f t="shared" si="4"/>
        <v>20</v>
      </c>
      <c r="N21" s="60">
        <f>VLOOKUP($A21,'Return Data'!$B$7:$R$2292,14,0)</f>
        <v>3.1806000000000001</v>
      </c>
      <c r="O21" s="61">
        <f t="shared" si="5"/>
        <v>19</v>
      </c>
      <c r="P21" s="60">
        <f>VLOOKUP($A21,'Return Data'!$B$7:$R$2292,15,0)</f>
        <v>3.9887999999999999</v>
      </c>
      <c r="Q21" s="61">
        <f t="shared" si="6"/>
        <v>16</v>
      </c>
      <c r="R21" s="60">
        <f>VLOOKUP($A21,'Return Data'!$B$7:$R$2292,16,0)</f>
        <v>6.3757999999999999</v>
      </c>
      <c r="S21" s="62">
        <f t="shared" si="7"/>
        <v>9</v>
      </c>
    </row>
    <row r="22" spans="1:19" x14ac:dyDescent="0.3">
      <c r="A22" s="108" t="s">
        <v>1564</v>
      </c>
      <c r="B22" s="59">
        <f>VLOOKUP($A22,'Return Data'!$B$7:$R$2292,3,0)</f>
        <v>44988</v>
      </c>
      <c r="C22" s="60">
        <f>VLOOKUP($A22,'Return Data'!$B$7:$R$2292,4,0)</f>
        <v>31.633500000000002</v>
      </c>
      <c r="D22" s="60">
        <f>VLOOKUP($A22,'Return Data'!$B$7:$R$2292,10,0)</f>
        <v>1.8369</v>
      </c>
      <c r="E22" s="61">
        <f t="shared" si="0"/>
        <v>4</v>
      </c>
      <c r="F22" s="60">
        <f>VLOOKUP($A22,'Return Data'!$B$7:$R$2292,11,0)</f>
        <v>2.9502000000000002</v>
      </c>
      <c r="G22" s="61">
        <f t="shared" si="1"/>
        <v>3</v>
      </c>
      <c r="H22" s="60">
        <f>VLOOKUP($A22,'Return Data'!$B$7:$R$2292,12,0)</f>
        <v>3.9693000000000001</v>
      </c>
      <c r="I22" s="61">
        <f t="shared" si="2"/>
        <v>3</v>
      </c>
      <c r="J22" s="60">
        <f>VLOOKUP($A22,'Return Data'!$B$7:$R$2292,13,0)</f>
        <v>4.8160999999999996</v>
      </c>
      <c r="K22" s="61">
        <f t="shared" si="3"/>
        <v>3</v>
      </c>
      <c r="L22" s="60">
        <f>VLOOKUP($A22,'Return Data'!$B$7:$R$2292,17,0)</f>
        <v>4.5975999999999999</v>
      </c>
      <c r="M22" s="61">
        <f t="shared" si="4"/>
        <v>3</v>
      </c>
      <c r="N22" s="60">
        <f>VLOOKUP($A22,'Return Data'!$B$7:$R$2292,14,0)</f>
        <v>4.2899000000000003</v>
      </c>
      <c r="O22" s="61">
        <f t="shared" si="5"/>
        <v>2</v>
      </c>
      <c r="P22" s="60">
        <f>VLOOKUP($A22,'Return Data'!$B$7:$R$2292,15,0)</f>
        <v>5.0217999999999998</v>
      </c>
      <c r="Q22" s="61">
        <f t="shared" si="6"/>
        <v>1</v>
      </c>
      <c r="R22" s="60">
        <f>VLOOKUP($A22,'Return Data'!$B$7:$R$2292,16,0)</f>
        <v>6.8281000000000001</v>
      </c>
      <c r="S22" s="62">
        <f t="shared" si="7"/>
        <v>1</v>
      </c>
    </row>
    <row r="23" spans="1:19" x14ac:dyDescent="0.3">
      <c r="A23" s="58" t="s">
        <v>1565</v>
      </c>
      <c r="B23" s="59">
        <f>VLOOKUP($A23,'Return Data'!$B$7:$R$2292,3,0)</f>
        <v>44988</v>
      </c>
      <c r="C23" s="60">
        <f>VLOOKUP($A23,'Return Data'!$B$7:$R$2292,4,0)</f>
        <v>11.8322</v>
      </c>
      <c r="D23" s="60">
        <f>VLOOKUP($A23,'Return Data'!$B$7:$R$2292,10,0)</f>
        <v>1.736</v>
      </c>
      <c r="E23" s="61">
        <f t="shared" si="0"/>
        <v>13</v>
      </c>
      <c r="F23" s="60">
        <f>VLOOKUP($A23,'Return Data'!$B$7:$R$2292,11,0)</f>
        <v>2.7225999999999999</v>
      </c>
      <c r="G23" s="61">
        <f t="shared" si="1"/>
        <v>18</v>
      </c>
      <c r="H23" s="60">
        <f>VLOOKUP($A23,'Return Data'!$B$7:$R$2292,12,0)</f>
        <v>3.6547999999999998</v>
      </c>
      <c r="I23" s="61">
        <f t="shared" si="2"/>
        <v>17</v>
      </c>
      <c r="J23" s="60">
        <f>VLOOKUP($A23,'Return Data'!$B$7:$R$2292,13,0)</f>
        <v>4.2944000000000004</v>
      </c>
      <c r="K23" s="61">
        <f t="shared" si="3"/>
        <v>16</v>
      </c>
      <c r="L23" s="60">
        <f>VLOOKUP($A23,'Return Data'!$B$7:$R$2292,17,0)</f>
        <v>4.0891999999999999</v>
      </c>
      <c r="M23" s="61">
        <f t="shared" si="4"/>
        <v>17</v>
      </c>
      <c r="N23" s="60">
        <f>VLOOKUP($A23,'Return Data'!$B$7:$R$2292,14,0)</f>
        <v>3.6526000000000001</v>
      </c>
      <c r="O23" s="61">
        <f t="shared" si="5"/>
        <v>18</v>
      </c>
      <c r="P23" s="60"/>
      <c r="Q23" s="61"/>
      <c r="R23" s="60">
        <f>VLOOKUP($A23,'Return Data'!$B$7:$R$2292,16,0)</f>
        <v>4.1844999999999999</v>
      </c>
      <c r="S23" s="62">
        <f t="shared" si="7"/>
        <v>20</v>
      </c>
    </row>
    <row r="24" spans="1:19" x14ac:dyDescent="0.3">
      <c r="A24" s="58" t="s">
        <v>2051</v>
      </c>
      <c r="B24" s="59">
        <f>VLOOKUP($A24,'Return Data'!$B$7:$R$2292,3,0)</f>
        <v>44988</v>
      </c>
      <c r="C24" s="60">
        <f>VLOOKUP($A24,'Return Data'!$B$7:$R$2292,4,0)</f>
        <v>10.8043</v>
      </c>
      <c r="D24" s="60">
        <f>VLOOKUP($A24,'Return Data'!$B$7:$R$2292,10,0)</f>
        <v>1.4964999999999999</v>
      </c>
      <c r="E24" s="61">
        <f t="shared" si="0"/>
        <v>23</v>
      </c>
      <c r="F24" s="60">
        <f>VLOOKUP($A24,'Return Data'!$B$7:$R$2292,11,0)</f>
        <v>2.2883</v>
      </c>
      <c r="G24" s="61">
        <f t="shared" si="1"/>
        <v>23</v>
      </c>
      <c r="H24" s="60">
        <f>VLOOKUP($A24,'Return Data'!$B$7:$R$2292,12,0)</f>
        <v>2.9982000000000002</v>
      </c>
      <c r="I24" s="61">
        <f t="shared" si="2"/>
        <v>23</v>
      </c>
      <c r="J24" s="60">
        <f>VLOOKUP($A24,'Return Data'!$B$7:$R$2292,13,0)</f>
        <v>3.5629</v>
      </c>
      <c r="K24" s="61">
        <f t="shared" si="3"/>
        <v>22</v>
      </c>
      <c r="L24" s="60">
        <f>VLOOKUP($A24,'Return Data'!$B$7:$R$2292,17,0)</f>
        <v>3.3311999999999999</v>
      </c>
      <c r="M24" s="61">
        <f t="shared" si="4"/>
        <v>22</v>
      </c>
      <c r="N24" s="60"/>
      <c r="O24" s="61"/>
      <c r="P24" s="60"/>
      <c r="Q24" s="61"/>
      <c r="R24" s="60">
        <f>VLOOKUP($A24,'Return Data'!$B$7:$R$2292,16,0)</f>
        <v>3.1133000000000002</v>
      </c>
      <c r="S24" s="62">
        <f t="shared" si="7"/>
        <v>24</v>
      </c>
    </row>
    <row r="25" spans="1:19" x14ac:dyDescent="0.3">
      <c r="A25" s="58" t="s">
        <v>1566</v>
      </c>
      <c r="B25" s="59">
        <f>VLOOKUP($A25,'Return Data'!$B$7:$R$2292,3,0)</f>
        <v>44988</v>
      </c>
      <c r="C25" s="60">
        <f>VLOOKUP($A25,'Return Data'!$B$7:$R$2292,4,0)</f>
        <v>11.074</v>
      </c>
      <c r="D25" s="60">
        <f>VLOOKUP($A25,'Return Data'!$B$7:$R$2292,10,0)</f>
        <v>1.6896</v>
      </c>
      <c r="E25" s="61">
        <f t="shared" si="0"/>
        <v>19</v>
      </c>
      <c r="F25" s="60">
        <f>VLOOKUP($A25,'Return Data'!$B$7:$R$2292,11,0)</f>
        <v>2.7463000000000002</v>
      </c>
      <c r="G25" s="61">
        <f t="shared" si="1"/>
        <v>15</v>
      </c>
      <c r="H25" s="60">
        <f>VLOOKUP($A25,'Return Data'!$B$7:$R$2292,12,0)</f>
        <v>3.7183000000000002</v>
      </c>
      <c r="I25" s="61">
        <f t="shared" si="2"/>
        <v>12</v>
      </c>
      <c r="J25" s="60">
        <f>VLOOKUP($A25,'Return Data'!$B$7:$R$2292,13,0)</f>
        <v>4.3536000000000001</v>
      </c>
      <c r="K25" s="61">
        <f t="shared" si="3"/>
        <v>14</v>
      </c>
      <c r="L25" s="60">
        <f>VLOOKUP($A25,'Return Data'!$B$7:$R$2292,17,0)</f>
        <v>4.181</v>
      </c>
      <c r="M25" s="61">
        <f t="shared" si="4"/>
        <v>14</v>
      </c>
      <c r="N25" s="60"/>
      <c r="O25" s="61"/>
      <c r="P25" s="60"/>
      <c r="Q25" s="61"/>
      <c r="R25" s="60">
        <f>VLOOKUP($A25,'Return Data'!$B$7:$R$2292,16,0)</f>
        <v>3.8447</v>
      </c>
      <c r="S25" s="62">
        <f t="shared" si="7"/>
        <v>21</v>
      </c>
    </row>
    <row r="26" spans="1:19" x14ac:dyDescent="0.3">
      <c r="A26" s="58" t="s">
        <v>1567</v>
      </c>
      <c r="B26" s="59">
        <f>VLOOKUP($A26,'Return Data'!$B$7:$R$2292,3,0)</f>
        <v>44988</v>
      </c>
      <c r="C26" s="60">
        <f>VLOOKUP($A26,'Return Data'!$B$7:$R$2292,4,0)</f>
        <v>22.575399999999998</v>
      </c>
      <c r="D26" s="60">
        <f>VLOOKUP($A26,'Return Data'!$B$7:$R$2292,10,0)</f>
        <v>1.6827000000000001</v>
      </c>
      <c r="E26" s="61">
        <f t="shared" si="0"/>
        <v>20</v>
      </c>
      <c r="F26" s="60">
        <f>VLOOKUP($A26,'Return Data'!$B$7:$R$2292,11,0)</f>
        <v>2.7625999999999999</v>
      </c>
      <c r="G26" s="61">
        <f t="shared" si="1"/>
        <v>12</v>
      </c>
      <c r="H26" s="60">
        <f>VLOOKUP($A26,'Return Data'!$B$7:$R$2292,12,0)</f>
        <v>3.7239</v>
      </c>
      <c r="I26" s="61">
        <f t="shared" si="2"/>
        <v>11</v>
      </c>
      <c r="J26" s="60">
        <f>VLOOKUP($A26,'Return Data'!$B$7:$R$2292,13,0)</f>
        <v>4.4330999999999996</v>
      </c>
      <c r="K26" s="61">
        <f t="shared" si="3"/>
        <v>9</v>
      </c>
      <c r="L26" s="60">
        <f>VLOOKUP($A26,'Return Data'!$B$7:$R$2292,17,0)</f>
        <v>4.3516000000000004</v>
      </c>
      <c r="M26" s="61">
        <f t="shared" si="4"/>
        <v>7</v>
      </c>
      <c r="N26" s="60">
        <f>VLOOKUP($A26,'Return Data'!$B$7:$R$2292,14,0)</f>
        <v>4.08</v>
      </c>
      <c r="O26" s="61">
        <f t="shared" si="5"/>
        <v>8</v>
      </c>
      <c r="P26" s="60">
        <f>VLOOKUP($A26,'Return Data'!$B$7:$R$2292,15,0)</f>
        <v>4.9256000000000002</v>
      </c>
      <c r="Q26" s="61">
        <f t="shared" si="6"/>
        <v>3</v>
      </c>
      <c r="R26" s="60">
        <f>VLOOKUP($A26,'Return Data'!$B$7:$R$2292,16,0)</f>
        <v>6.7918000000000003</v>
      </c>
      <c r="S26" s="62">
        <f t="shared" si="7"/>
        <v>3</v>
      </c>
    </row>
    <row r="27" spans="1:19" x14ac:dyDescent="0.3">
      <c r="A27" s="58" t="s">
        <v>1568</v>
      </c>
      <c r="B27" s="59">
        <f>VLOOKUP($A27,'Return Data'!$B$7:$R$2292,3,0)</f>
        <v>44988</v>
      </c>
      <c r="C27" s="60">
        <f>VLOOKUP($A27,'Return Data'!$B$7:$R$2292,4,0)</f>
        <v>15.7279</v>
      </c>
      <c r="D27" s="60">
        <f>VLOOKUP($A27,'Return Data'!$B$7:$R$2292,10,0)</f>
        <v>1.6205000000000001</v>
      </c>
      <c r="E27" s="61">
        <f t="shared" si="0"/>
        <v>21</v>
      </c>
      <c r="F27" s="60">
        <f>VLOOKUP($A27,'Return Data'!$B$7:$R$2292,11,0)</f>
        <v>2.6699000000000002</v>
      </c>
      <c r="G27" s="61">
        <f t="shared" si="1"/>
        <v>20</v>
      </c>
      <c r="H27" s="60">
        <f>VLOOKUP($A27,'Return Data'!$B$7:$R$2292,12,0)</f>
        <v>3.5057</v>
      </c>
      <c r="I27" s="61">
        <f t="shared" si="2"/>
        <v>21</v>
      </c>
      <c r="J27" s="60">
        <f>VLOOKUP($A27,'Return Data'!$B$7:$R$2292,13,0)</f>
        <v>4.1375999999999999</v>
      </c>
      <c r="K27" s="61">
        <f t="shared" si="3"/>
        <v>19</v>
      </c>
      <c r="L27" s="60">
        <f>VLOOKUP($A27,'Return Data'!$B$7:$R$2292,17,0)</f>
        <v>4.0384000000000002</v>
      </c>
      <c r="M27" s="61">
        <f t="shared" si="4"/>
        <v>19</v>
      </c>
      <c r="N27" s="60">
        <f>VLOOKUP($A27,'Return Data'!$B$7:$R$2292,14,0)</f>
        <v>3.7418</v>
      </c>
      <c r="O27" s="61">
        <f t="shared" si="5"/>
        <v>17</v>
      </c>
      <c r="P27" s="60">
        <f>VLOOKUP($A27,'Return Data'!$B$7:$R$2292,15,0)</f>
        <v>4.5232000000000001</v>
      </c>
      <c r="Q27" s="61">
        <f t="shared" si="6"/>
        <v>15</v>
      </c>
      <c r="R27" s="60">
        <f>VLOOKUP($A27,'Return Data'!$B$7:$R$2292,16,0)</f>
        <v>5.4585999999999997</v>
      </c>
      <c r="S27" s="62">
        <f t="shared" si="7"/>
        <v>14</v>
      </c>
    </row>
    <row r="28" spans="1:19" x14ac:dyDescent="0.3">
      <c r="A28" s="58" t="s">
        <v>1569</v>
      </c>
      <c r="B28" s="59">
        <f>VLOOKUP($A28,'Return Data'!$B$7:$R$2292,3,0)</f>
        <v>44988</v>
      </c>
      <c r="C28" s="60">
        <f>VLOOKUP($A28,'Return Data'!$B$7:$R$2292,4,0)</f>
        <v>28.604800000000001</v>
      </c>
      <c r="D28" s="60">
        <f>VLOOKUP($A28,'Return Data'!$B$7:$R$2292,10,0)</f>
        <v>1.9063000000000001</v>
      </c>
      <c r="E28" s="61">
        <f t="shared" si="0"/>
        <v>2</v>
      </c>
      <c r="F28" s="60">
        <f>VLOOKUP($A28,'Return Data'!$B$7:$R$2292,11,0)</f>
        <v>3.0792000000000002</v>
      </c>
      <c r="G28" s="61">
        <f t="shared" si="1"/>
        <v>2</v>
      </c>
      <c r="H28" s="60">
        <f>VLOOKUP($A28,'Return Data'!$B$7:$R$2292,12,0)</f>
        <v>4.1295000000000002</v>
      </c>
      <c r="I28" s="61">
        <f t="shared" si="2"/>
        <v>2</v>
      </c>
      <c r="J28" s="60">
        <f>VLOOKUP($A28,'Return Data'!$B$7:$R$2292,13,0)</f>
        <v>4.9016999999999999</v>
      </c>
      <c r="K28" s="61">
        <f t="shared" si="3"/>
        <v>2</v>
      </c>
      <c r="L28" s="60">
        <f>VLOOKUP($A28,'Return Data'!$B$7:$R$2292,17,0)</f>
        <v>4.7243000000000004</v>
      </c>
      <c r="M28" s="61">
        <f t="shared" si="4"/>
        <v>1</v>
      </c>
      <c r="N28" s="60">
        <f>VLOOKUP($A28,'Return Data'!$B$7:$R$2292,14,0)</f>
        <v>4.0244</v>
      </c>
      <c r="O28" s="61">
        <f t="shared" si="5"/>
        <v>9</v>
      </c>
      <c r="P28" s="60">
        <f>VLOOKUP($A28,'Return Data'!$B$7:$R$2292,15,0)</f>
        <v>4.8128000000000002</v>
      </c>
      <c r="Q28" s="61">
        <f t="shared" si="6"/>
        <v>10</v>
      </c>
      <c r="R28" s="60">
        <f>VLOOKUP($A28,'Return Data'!$B$7:$R$2292,16,0)</f>
        <v>6.6435000000000004</v>
      </c>
      <c r="S28" s="62">
        <f t="shared" si="7"/>
        <v>5</v>
      </c>
    </row>
    <row r="29" spans="1:19" x14ac:dyDescent="0.3">
      <c r="A29" s="58" t="s">
        <v>1823</v>
      </c>
      <c r="B29" s="59">
        <f>VLOOKUP($A29,'Return Data'!$B$7:$R$2292,3,0)</f>
        <v>44988</v>
      </c>
      <c r="C29" s="60">
        <f>VLOOKUP($A29,'Return Data'!$B$7:$R$2292,4,0)</f>
        <v>12.355</v>
      </c>
      <c r="D29" s="60">
        <f>VLOOKUP($A29,'Return Data'!$B$7:$R$2292,10,0)</f>
        <v>1.8212999999999999</v>
      </c>
      <c r="E29" s="61">
        <f t="shared" si="0"/>
        <v>6</v>
      </c>
      <c r="F29" s="60">
        <f>VLOOKUP($A29,'Return Data'!$B$7:$R$2292,11,0)</f>
        <v>2.7947000000000002</v>
      </c>
      <c r="G29" s="61">
        <f t="shared" si="1"/>
        <v>10</v>
      </c>
      <c r="H29" s="60">
        <f>VLOOKUP($A29,'Return Data'!$B$7:$R$2292,12,0)</f>
        <v>3.665</v>
      </c>
      <c r="I29" s="61">
        <f t="shared" si="2"/>
        <v>16</v>
      </c>
      <c r="J29" s="60">
        <f>VLOOKUP($A29,'Return Data'!$B$7:$R$2292,13,0)</f>
        <v>4.3293999999999997</v>
      </c>
      <c r="K29" s="61">
        <f t="shared" si="3"/>
        <v>15</v>
      </c>
      <c r="L29" s="60">
        <f>VLOOKUP($A29,'Return Data'!$B$7:$R$2292,17,0)</f>
        <v>3.4813000000000001</v>
      </c>
      <c r="M29" s="61">
        <f t="shared" si="4"/>
        <v>21</v>
      </c>
      <c r="N29" s="60">
        <f>VLOOKUP($A29,'Return Data'!$B$7:$R$2292,14,0)</f>
        <v>2.8027000000000002</v>
      </c>
      <c r="O29" s="61">
        <f t="shared" si="5"/>
        <v>21</v>
      </c>
      <c r="P29" s="60">
        <f>VLOOKUP($A29,'Return Data'!$B$7:$R$2292,15,0)</f>
        <v>2.2309000000000001</v>
      </c>
      <c r="Q29" s="61">
        <f t="shared" si="6"/>
        <v>18</v>
      </c>
      <c r="R29" s="60">
        <f>VLOOKUP($A29,'Return Data'!$B$7:$R$2292,16,0)</f>
        <v>3.1267999999999998</v>
      </c>
      <c r="S29" s="62">
        <f t="shared" si="7"/>
        <v>23</v>
      </c>
    </row>
    <row r="30" spans="1:19" x14ac:dyDescent="0.3">
      <c r="A30" s="58" t="s">
        <v>1570</v>
      </c>
      <c r="B30" s="59">
        <f>VLOOKUP($A30,'Return Data'!$B$7:$R$2292,3,0)</f>
        <v>44988</v>
      </c>
      <c r="C30" s="60">
        <f>VLOOKUP($A30,'Return Data'!$B$7:$R$2292,4,0)</f>
        <v>12.196899999999999</v>
      </c>
      <c r="D30" s="60">
        <f>VLOOKUP($A30,'Return Data'!$B$7:$R$2292,10,0)</f>
        <v>1.7604</v>
      </c>
      <c r="E30" s="61">
        <f t="shared" si="0"/>
        <v>9</v>
      </c>
      <c r="F30" s="60">
        <f>VLOOKUP($A30,'Return Data'!$B$7:$R$2292,11,0)</f>
        <v>2.7904</v>
      </c>
      <c r="G30" s="61">
        <f t="shared" si="1"/>
        <v>11</v>
      </c>
      <c r="H30" s="60">
        <f>VLOOKUP($A30,'Return Data'!$B$7:$R$2292,12,0)</f>
        <v>3.7866</v>
      </c>
      <c r="I30" s="61">
        <f t="shared" si="2"/>
        <v>9</v>
      </c>
      <c r="J30" s="60">
        <f>VLOOKUP($A30,'Return Data'!$B$7:$R$2292,13,0)</f>
        <v>4.4138999999999999</v>
      </c>
      <c r="K30" s="61">
        <f t="shared" si="3"/>
        <v>11</v>
      </c>
      <c r="L30" s="60">
        <f>VLOOKUP($A30,'Return Data'!$B$7:$R$2292,17,0)</f>
        <v>4.2709000000000001</v>
      </c>
      <c r="M30" s="61">
        <f t="shared" si="4"/>
        <v>11</v>
      </c>
      <c r="N30" s="60">
        <f>VLOOKUP($A30,'Return Data'!$B$7:$R$2292,14,0)</f>
        <v>4.2328000000000001</v>
      </c>
      <c r="O30" s="61">
        <f t="shared" si="5"/>
        <v>4</v>
      </c>
      <c r="P30" s="60"/>
      <c r="Q30" s="61"/>
      <c r="R30" s="60">
        <f>VLOOKUP($A30,'Return Data'!$B$7:$R$2292,16,0)</f>
        <v>4.8323999999999998</v>
      </c>
      <c r="S30" s="62">
        <f t="shared" si="7"/>
        <v>17</v>
      </c>
    </row>
    <row r="31" spans="1:19" x14ac:dyDescent="0.3">
      <c r="A31" s="58" t="s">
        <v>1571</v>
      </c>
      <c r="B31" s="59">
        <f>VLOOKUP($A31,'Return Data'!$B$7:$R$2292,3,0)</f>
        <v>44988</v>
      </c>
      <c r="C31" s="60">
        <f>VLOOKUP($A31,'Return Data'!$B$7:$R$2292,4,0)</f>
        <v>11.935700000000001</v>
      </c>
      <c r="D31" s="60">
        <f>VLOOKUP($A31,'Return Data'!$B$7:$R$2292,10,0)</f>
        <v>1.7094</v>
      </c>
      <c r="E31" s="61">
        <f t="shared" si="0"/>
        <v>16</v>
      </c>
      <c r="F31" s="60">
        <f>VLOOKUP($A31,'Return Data'!$B$7:$R$2292,11,0)</f>
        <v>2.7452000000000001</v>
      </c>
      <c r="G31" s="61">
        <f t="shared" si="1"/>
        <v>16</v>
      </c>
      <c r="H31" s="60">
        <f>VLOOKUP($A31,'Return Data'!$B$7:$R$2292,12,0)</f>
        <v>3.6669999999999998</v>
      </c>
      <c r="I31" s="61">
        <f t="shared" si="2"/>
        <v>15</v>
      </c>
      <c r="J31" s="60">
        <f>VLOOKUP($A31,'Return Data'!$B$7:$R$2292,13,0)</f>
        <v>4.0256999999999996</v>
      </c>
      <c r="K31" s="61">
        <f t="shared" si="3"/>
        <v>21</v>
      </c>
      <c r="L31" s="60">
        <f>VLOOKUP($A31,'Return Data'!$B$7:$R$2292,17,0)</f>
        <v>4.1337000000000002</v>
      </c>
      <c r="M31" s="61">
        <f t="shared" si="4"/>
        <v>16</v>
      </c>
      <c r="N31" s="60">
        <f>VLOOKUP($A31,'Return Data'!$B$7:$R$2292,14,0)</f>
        <v>3.8895</v>
      </c>
      <c r="O31" s="61">
        <f t="shared" si="5"/>
        <v>13</v>
      </c>
      <c r="P31" s="60"/>
      <c r="Q31" s="61"/>
      <c r="R31" s="60">
        <f>VLOOKUP($A31,'Return Data'!$B$7:$R$2292,16,0)</f>
        <v>4.4852999999999996</v>
      </c>
      <c r="S31" s="62">
        <f t="shared" si="7"/>
        <v>19</v>
      </c>
    </row>
    <row r="32" spans="1:19" x14ac:dyDescent="0.3">
      <c r="A32" s="58" t="s">
        <v>1572</v>
      </c>
      <c r="B32" s="59">
        <f>VLOOKUP($A32,'Return Data'!$B$7:$R$2292,3,0)</f>
        <v>44988</v>
      </c>
      <c r="C32" s="60">
        <f>VLOOKUP($A32,'Return Data'!$B$7:$R$2292,4,0)</f>
        <v>29.652200000000001</v>
      </c>
      <c r="D32" s="60">
        <f>VLOOKUP($A32,'Return Data'!$B$7:$R$2292,10,0)</f>
        <v>1.7730999999999999</v>
      </c>
      <c r="E32" s="61">
        <f t="shared" si="0"/>
        <v>8</v>
      </c>
      <c r="F32" s="60">
        <f>VLOOKUP($A32,'Return Data'!$B$7:$R$2292,11,0)</f>
        <v>2.7963</v>
      </c>
      <c r="G32" s="61">
        <f t="shared" si="1"/>
        <v>9</v>
      </c>
      <c r="H32" s="60">
        <f>VLOOKUP($A32,'Return Data'!$B$7:$R$2292,12,0)</f>
        <v>3.6749999999999998</v>
      </c>
      <c r="I32" s="61">
        <f t="shared" si="2"/>
        <v>14</v>
      </c>
      <c r="J32" s="60">
        <f>VLOOKUP($A32,'Return Data'!$B$7:$R$2292,13,0)</f>
        <v>4.4092000000000002</v>
      </c>
      <c r="K32" s="61">
        <f t="shared" si="3"/>
        <v>12</v>
      </c>
      <c r="L32" s="60">
        <f>VLOOKUP($A32,'Return Data'!$B$7:$R$2292,17,0)</f>
        <v>4.3269000000000002</v>
      </c>
      <c r="M32" s="61">
        <f t="shared" si="4"/>
        <v>8</v>
      </c>
      <c r="N32" s="60">
        <f>VLOOKUP($A32,'Return Data'!$B$7:$R$2292,14,0)</f>
        <v>4.0946999999999996</v>
      </c>
      <c r="O32" s="61">
        <f t="shared" si="5"/>
        <v>7</v>
      </c>
      <c r="P32" s="60">
        <f>VLOOKUP($A32,'Return Data'!$B$7:$R$2292,15,0)</f>
        <v>4.8891</v>
      </c>
      <c r="Q32" s="61">
        <f t="shared" si="6"/>
        <v>5</v>
      </c>
      <c r="R32" s="60">
        <f>VLOOKUP($A32,'Return Data'!$B$7:$R$2292,16,0)</f>
        <v>6.7302999999999997</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1.7134240000000001</v>
      </c>
      <c r="E34" s="69"/>
      <c r="F34" s="70">
        <f>AVERAGE(F8:F32)</f>
        <v>2.7123599999999999</v>
      </c>
      <c r="G34" s="69"/>
      <c r="H34" s="70">
        <f>AVERAGE(H8:H32)</f>
        <v>3.6243760000000003</v>
      </c>
      <c r="I34" s="69"/>
      <c r="J34" s="70">
        <f>AVERAGE(J8:J32)</f>
        <v>4.2565280000000003</v>
      </c>
      <c r="K34" s="69"/>
      <c r="L34" s="70">
        <f>AVERAGE(L8:L32)</f>
        <v>4.0537159999999997</v>
      </c>
      <c r="M34" s="69"/>
      <c r="N34" s="70">
        <f>AVERAGE(N8:N32)</f>
        <v>3.7548217391304348</v>
      </c>
      <c r="O34" s="69"/>
      <c r="P34" s="70">
        <f>AVERAGE(P8:P32)</f>
        <v>4.5781499999999999</v>
      </c>
      <c r="Q34" s="69"/>
      <c r="R34" s="70">
        <f>AVERAGE(R8:R32)</f>
        <v>5.3423639999999999</v>
      </c>
      <c r="S34" s="71"/>
    </row>
    <row r="35" spans="1:19" x14ac:dyDescent="0.3">
      <c r="A35" s="68" t="s">
        <v>28</v>
      </c>
      <c r="B35" s="69"/>
      <c r="C35" s="69"/>
      <c r="D35" s="70">
        <f>MIN(D8:D32)</f>
        <v>1.1962999999999999</v>
      </c>
      <c r="E35" s="69"/>
      <c r="F35" s="70">
        <f>MIN(F8:F32)</f>
        <v>1.6681999999999999</v>
      </c>
      <c r="G35" s="69"/>
      <c r="H35" s="70">
        <f>MIN(H8:H32)</f>
        <v>2.3353999999999999</v>
      </c>
      <c r="I35" s="69"/>
      <c r="J35" s="70">
        <f>MIN(J8:J32)</f>
        <v>2.6518000000000002</v>
      </c>
      <c r="K35" s="69"/>
      <c r="L35" s="70">
        <f>MIN(L8:L32)</f>
        <v>2.7408999999999999</v>
      </c>
      <c r="M35" s="69"/>
      <c r="N35" s="70">
        <f>MIN(N8:N32)</f>
        <v>2.5587</v>
      </c>
      <c r="O35" s="69"/>
      <c r="P35" s="70">
        <f>MIN(P8:P32)</f>
        <v>2.2309000000000001</v>
      </c>
      <c r="Q35" s="69"/>
      <c r="R35" s="70">
        <f>MIN(R8:R32)</f>
        <v>2.9238</v>
      </c>
      <c r="S35" s="71"/>
    </row>
    <row r="36" spans="1:19" ht="15" thickBot="1" x14ac:dyDescent="0.35">
      <c r="A36" s="72" t="s">
        <v>29</v>
      </c>
      <c r="B36" s="73"/>
      <c r="C36" s="73"/>
      <c r="D36" s="74">
        <f>MAX(D8:D32)</f>
        <v>1.923</v>
      </c>
      <c r="E36" s="73"/>
      <c r="F36" s="74">
        <f>MAX(F8:F32)</f>
        <v>3.1692999999999998</v>
      </c>
      <c r="G36" s="73"/>
      <c r="H36" s="74">
        <f>MAX(H8:H32)</f>
        <v>4.3154000000000003</v>
      </c>
      <c r="I36" s="73"/>
      <c r="J36" s="74">
        <f>MAX(J8:J32)</f>
        <v>5.3589000000000002</v>
      </c>
      <c r="K36" s="73"/>
      <c r="L36" s="74">
        <f>MAX(L8:L32)</f>
        <v>4.7243000000000004</v>
      </c>
      <c r="M36" s="73"/>
      <c r="N36" s="74">
        <f>MAX(N8:N32)</f>
        <v>4.3212999999999999</v>
      </c>
      <c r="O36" s="73"/>
      <c r="P36" s="74">
        <f>MAX(P8:P32)</f>
        <v>5.0217999999999998</v>
      </c>
      <c r="Q36" s="73"/>
      <c r="R36" s="74">
        <f>MAX(R8:R32)</f>
        <v>6.8281000000000001</v>
      </c>
      <c r="S36" s="75"/>
    </row>
    <row r="37" spans="1:19" x14ac:dyDescent="0.3">
      <c r="A37" s="99" t="s">
        <v>428</v>
      </c>
    </row>
    <row r="38" spans="1:19" x14ac:dyDescent="0.3">
      <c r="A38" s="14" t="s">
        <v>340</v>
      </c>
    </row>
  </sheetData>
  <sheetProtection algorithmName="SHA-512" hashValue="SZ+70hlAW7I4pd4+YkUhpp59kXXJD0pEwN72iQvICRe4c1jKNnL1beDVuPXMnyMm9BZ3A/VZMiok/3zZygi9tQ==" saltValue="5tnGZPf4Uk7id1pi7dUXm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586</v>
      </c>
      <c r="B8" s="59">
        <f>VLOOKUP($A8,'Return Data'!$B$7:$R$2292,3,0)</f>
        <v>44988</v>
      </c>
      <c r="C8" s="60">
        <f>VLOOKUP($A8,'Return Data'!$B$7:$R$2292,4,0)</f>
        <v>88.51</v>
      </c>
      <c r="D8" s="60">
        <f>VLOOKUP($A8,'Return Data'!$B$7:$R$2292,10,0)</f>
        <v>-5.9805000000000001</v>
      </c>
      <c r="E8" s="61">
        <f>RANK(D8,D$8:D$10,0)</f>
        <v>3</v>
      </c>
      <c r="F8" s="60">
        <f>VLOOKUP($A8,'Return Data'!$B$7:$R$2292,11,0)</f>
        <v>-0.63990000000000002</v>
      </c>
      <c r="G8" s="61">
        <f>RANK(F8,F$8:F$10,0)</f>
        <v>3</v>
      </c>
      <c r="H8" s="60">
        <f>VLOOKUP($A8,'Return Data'!$B$7:$R$2292,12,0)</f>
        <v>8.6546000000000003</v>
      </c>
      <c r="I8" s="61">
        <f>RANK(H8,H$8:H$10,0)</f>
        <v>3</v>
      </c>
      <c r="J8" s="60">
        <f>VLOOKUP($A8,'Return Data'!$B$7:$R$2292,13,0)</f>
        <v>9.5014000000000003</v>
      </c>
      <c r="K8" s="61">
        <f>RANK(J8,J$8:J$10,0)</f>
        <v>3</v>
      </c>
      <c r="L8" s="60">
        <f>VLOOKUP($A8,'Return Data'!$B$7:$R$2292,17,0)</f>
        <v>9.6473999999999993</v>
      </c>
      <c r="M8" s="61">
        <f>RANK(L8,L$8:L$10,0)</f>
        <v>3</v>
      </c>
      <c r="N8" s="60">
        <f>VLOOKUP($A8,'Return Data'!$B$7:$R$2292,14,0)</f>
        <v>18.080400000000001</v>
      </c>
      <c r="O8" s="61">
        <f>RANK(N8,N$8:N$10,0)</f>
        <v>3</v>
      </c>
      <c r="P8" s="60">
        <f>VLOOKUP($A8,'Return Data'!$B$7:$R$2292,15,0)</f>
        <v>12.236000000000001</v>
      </c>
      <c r="Q8" s="61">
        <f>RANK(P8,P$8:P$10,0)</f>
        <v>3</v>
      </c>
      <c r="R8" s="60">
        <f>VLOOKUP($A8,'Return Data'!$B$7:$R$2292,16,0)</f>
        <v>17.286999999999999</v>
      </c>
      <c r="S8" s="62">
        <f>RANK(R8,R$8:R$10,0)</f>
        <v>1</v>
      </c>
    </row>
    <row r="9" spans="1:20" x14ac:dyDescent="0.3">
      <c r="A9" s="58" t="s">
        <v>588</v>
      </c>
      <c r="B9" s="59">
        <f>VLOOKUP($A9,'Return Data'!$B$7:$R$2292,3,0)</f>
        <v>44988</v>
      </c>
      <c r="C9" s="60">
        <f>VLOOKUP($A9,'Return Data'!$B$7:$R$2292,4,0)</f>
        <v>99.983000000000004</v>
      </c>
      <c r="D9" s="60">
        <f>VLOOKUP($A9,'Return Data'!$B$7:$R$2292,10,0)</f>
        <v>-3.2315999999999998</v>
      </c>
      <c r="E9" s="61">
        <f>RANK(D9,D$8:D$10,0)</f>
        <v>2</v>
      </c>
      <c r="F9" s="60">
        <f>VLOOKUP($A9,'Return Data'!$B$7:$R$2292,11,0)</f>
        <v>3.9723999999999999</v>
      </c>
      <c r="G9" s="61">
        <f>RANK(F9,F$8:F$10,0)</f>
        <v>2</v>
      </c>
      <c r="H9" s="60">
        <f>VLOOKUP($A9,'Return Data'!$B$7:$R$2292,12,0)</f>
        <v>13.125999999999999</v>
      </c>
      <c r="I9" s="61">
        <f>RANK(H9,H$8:H$10,0)</f>
        <v>2</v>
      </c>
      <c r="J9" s="60">
        <f>VLOOKUP($A9,'Return Data'!$B$7:$R$2292,13,0)</f>
        <v>13.9252</v>
      </c>
      <c r="K9" s="61">
        <f>RANK(J9,J$8:J$10,0)</f>
        <v>2</v>
      </c>
      <c r="L9" s="60">
        <f>VLOOKUP($A9,'Return Data'!$B$7:$R$2292,17,0)</f>
        <v>11.433</v>
      </c>
      <c r="M9" s="61">
        <f>RANK(L9,L$8:L$10,0)</f>
        <v>2</v>
      </c>
      <c r="N9" s="60">
        <f>VLOOKUP($A9,'Return Data'!$B$7:$R$2292,14,0)</f>
        <v>19.6205</v>
      </c>
      <c r="O9" s="61">
        <f>RANK(N9,N$8:N$10,0)</f>
        <v>2</v>
      </c>
      <c r="P9" s="60">
        <f>VLOOKUP($A9,'Return Data'!$B$7:$R$2292,15,0)</f>
        <v>14.3169</v>
      </c>
      <c r="Q9" s="61">
        <f>RANK(P9,P$8:P$10,0)</f>
        <v>2</v>
      </c>
      <c r="R9" s="60">
        <f>VLOOKUP($A9,'Return Data'!$B$7:$R$2292,16,0)</f>
        <v>15.3276</v>
      </c>
      <c r="S9" s="62">
        <f>RANK(R9,R$8:R$10,0)</f>
        <v>2</v>
      </c>
    </row>
    <row r="10" spans="1:20" x14ac:dyDescent="0.3">
      <c r="A10" s="58" t="s">
        <v>1658</v>
      </c>
      <c r="B10" s="59">
        <f>VLOOKUP($A10,'Return Data'!$B$7:$R$2292,3,0)</f>
        <v>44988</v>
      </c>
      <c r="C10" s="60">
        <f>VLOOKUP($A10,'Return Data'!$B$7:$R$2292,4,0)</f>
        <v>244.24639999999999</v>
      </c>
      <c r="D10" s="60">
        <f>VLOOKUP($A10,'Return Data'!$B$7:$R$2292,10,0)</f>
        <v>-2.3199999999999998</v>
      </c>
      <c r="E10" s="61">
        <f>RANK(D10,D$8:D$10,0)</f>
        <v>1</v>
      </c>
      <c r="F10" s="60">
        <f>VLOOKUP($A10,'Return Data'!$B$7:$R$2292,11,0)</f>
        <v>5.1319999999999997</v>
      </c>
      <c r="G10" s="61">
        <f>RANK(F10,F$8:F$10,0)</f>
        <v>1</v>
      </c>
      <c r="H10" s="60">
        <f>VLOOKUP($A10,'Return Data'!$B$7:$R$2292,12,0)</f>
        <v>15.962999999999999</v>
      </c>
      <c r="I10" s="61">
        <f>RANK(H10,H$8:H$10,0)</f>
        <v>1</v>
      </c>
      <c r="J10" s="60">
        <f>VLOOKUP($A10,'Return Data'!$B$7:$R$2292,13,0)</f>
        <v>20.735299999999999</v>
      </c>
      <c r="K10" s="61">
        <f>RANK(J10,J$8:J$10,0)</f>
        <v>1</v>
      </c>
      <c r="L10" s="60">
        <f>VLOOKUP($A10,'Return Data'!$B$7:$R$2292,17,0)</f>
        <v>21.432500000000001</v>
      </c>
      <c r="M10" s="61">
        <f>RANK(L10,L$8:L$10,0)</f>
        <v>1</v>
      </c>
      <c r="N10" s="60">
        <f>VLOOKUP($A10,'Return Data'!$B$7:$R$2292,14,0)</f>
        <v>33.393099999999997</v>
      </c>
      <c r="O10" s="61">
        <f>RANK(N10,N$8:N$10,0)</f>
        <v>1</v>
      </c>
      <c r="P10" s="60">
        <f>VLOOKUP($A10,'Return Data'!$B$7:$R$2292,15,0)</f>
        <v>14.9001</v>
      </c>
      <c r="Q10" s="61">
        <f>RANK(P10,P$8:P$10,0)</f>
        <v>1</v>
      </c>
      <c r="R10" s="60">
        <f>VLOOKUP($A10,'Return Data'!$B$7:$R$2292,16,0)</f>
        <v>14.9703</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-3.8440333333333334</v>
      </c>
      <c r="E12" s="69"/>
      <c r="F12" s="70">
        <f>AVERAGE(F8:F10)</f>
        <v>2.8214999999999999</v>
      </c>
      <c r="G12" s="69"/>
      <c r="H12" s="70">
        <f>AVERAGE(H8:H10)</f>
        <v>12.581200000000001</v>
      </c>
      <c r="I12" s="69"/>
      <c r="J12" s="70">
        <f>AVERAGE(J8:J10)</f>
        <v>14.720633333333334</v>
      </c>
      <c r="K12" s="69"/>
      <c r="L12" s="70">
        <f>AVERAGE(L8:L10)</f>
        <v>14.170966666666667</v>
      </c>
      <c r="M12" s="69"/>
      <c r="N12" s="70">
        <f>AVERAGE(N8:N10)</f>
        <v>23.697999999999997</v>
      </c>
      <c r="O12" s="69"/>
      <c r="P12" s="70">
        <f>AVERAGE(P8:P10)</f>
        <v>13.817666666666668</v>
      </c>
      <c r="Q12" s="69"/>
      <c r="R12" s="70">
        <f>AVERAGE(R8:R10)</f>
        <v>15.861633333333332</v>
      </c>
      <c r="S12" s="71"/>
    </row>
    <row r="13" spans="1:20" x14ac:dyDescent="0.3">
      <c r="A13" s="68" t="s">
        <v>28</v>
      </c>
      <c r="B13" s="69"/>
      <c r="C13" s="69"/>
      <c r="D13" s="70">
        <f>MIN(D8:D10)</f>
        <v>-5.9805000000000001</v>
      </c>
      <c r="E13" s="69"/>
      <c r="F13" s="70">
        <f>MIN(F8:F10)</f>
        <v>-0.63990000000000002</v>
      </c>
      <c r="G13" s="69"/>
      <c r="H13" s="70">
        <f>MIN(H8:H10)</f>
        <v>8.6546000000000003</v>
      </c>
      <c r="I13" s="69"/>
      <c r="J13" s="70">
        <f>MIN(J8:J10)</f>
        <v>9.5014000000000003</v>
      </c>
      <c r="K13" s="69"/>
      <c r="L13" s="70">
        <f>MIN(L8:L10)</f>
        <v>9.6473999999999993</v>
      </c>
      <c r="M13" s="69"/>
      <c r="N13" s="70">
        <f>MIN(N8:N10)</f>
        <v>18.080400000000001</v>
      </c>
      <c r="O13" s="69"/>
      <c r="P13" s="70">
        <f>MIN(P8:P10)</f>
        <v>12.236000000000001</v>
      </c>
      <c r="Q13" s="69"/>
      <c r="R13" s="70">
        <f>MIN(R8:R10)</f>
        <v>14.9703</v>
      </c>
      <c r="S13" s="71"/>
    </row>
    <row r="14" spans="1:20" ht="15" thickBot="1" x14ac:dyDescent="0.35">
      <c r="A14" s="72" t="s">
        <v>29</v>
      </c>
      <c r="B14" s="73"/>
      <c r="C14" s="73"/>
      <c r="D14" s="74">
        <f>MAX(D8:D10)</f>
        <v>-2.3199999999999998</v>
      </c>
      <c r="E14" s="73"/>
      <c r="F14" s="74">
        <f>MAX(F8:F10)</f>
        <v>5.1319999999999997</v>
      </c>
      <c r="G14" s="73"/>
      <c r="H14" s="74">
        <f>MAX(H8:H10)</f>
        <v>15.962999999999999</v>
      </c>
      <c r="I14" s="73"/>
      <c r="J14" s="74">
        <f>MAX(J8:J10)</f>
        <v>20.735299999999999</v>
      </c>
      <c r="K14" s="73"/>
      <c r="L14" s="74">
        <f>MAX(L8:L10)</f>
        <v>21.432500000000001</v>
      </c>
      <c r="M14" s="73"/>
      <c r="N14" s="74">
        <f>MAX(N8:N10)</f>
        <v>33.393099999999997</v>
      </c>
      <c r="O14" s="73"/>
      <c r="P14" s="74">
        <f>MAX(P8:P10)</f>
        <v>14.9001</v>
      </c>
      <c r="Q14" s="73"/>
      <c r="R14" s="74">
        <f>MAX(R8:R10)</f>
        <v>17.286999999999999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585</v>
      </c>
      <c r="B8" s="59">
        <f>VLOOKUP($A8,'Return Data'!$B$7:$R$2292,3,0)</f>
        <v>44988</v>
      </c>
      <c r="C8" s="60">
        <f>VLOOKUP($A8,'Return Data'!$B$7:$R$2292,4,0)</f>
        <v>77.569999999999993</v>
      </c>
      <c r="D8" s="60">
        <f>VLOOKUP($A8,'Return Data'!$B$7:$R$2292,10,0)</f>
        <v>-6.2598000000000003</v>
      </c>
      <c r="E8" s="61">
        <f>RANK(D8,D$8:D$10,0)</f>
        <v>3</v>
      </c>
      <c r="F8" s="60">
        <f>VLOOKUP($A8,'Return Data'!$B$7:$R$2292,11,0)</f>
        <v>-1.2350000000000001</v>
      </c>
      <c r="G8" s="61">
        <f>RANK(F8,F$8:F$10,0)</f>
        <v>3</v>
      </c>
      <c r="H8" s="60">
        <f>VLOOKUP($A8,'Return Data'!$B$7:$R$2292,12,0)</f>
        <v>7.6763000000000003</v>
      </c>
      <c r="I8" s="61">
        <f>RANK(H8,H$8:H$10,0)</f>
        <v>3</v>
      </c>
      <c r="J8" s="60">
        <f>VLOOKUP($A8,'Return Data'!$B$7:$R$2292,13,0)</f>
        <v>8.1717999999999993</v>
      </c>
      <c r="K8" s="61">
        <f>RANK(J8,J$8:J$10,0)</f>
        <v>3</v>
      </c>
      <c r="L8" s="60">
        <f>VLOOKUP($A8,'Return Data'!$B$7:$R$2292,17,0)</f>
        <v>8.2720000000000002</v>
      </c>
      <c r="M8" s="61">
        <f>RANK(L8,L$8:L$10,0)</f>
        <v>3</v>
      </c>
      <c r="N8" s="60">
        <f>VLOOKUP($A8,'Return Data'!$B$7:$R$2292,14,0)</f>
        <v>16.61</v>
      </c>
      <c r="O8" s="61">
        <f>RANK(N8,N$8:N$10,0)</f>
        <v>3</v>
      </c>
      <c r="P8" s="60">
        <f>VLOOKUP($A8,'Return Data'!$B$7:$R$2292,15,0)</f>
        <v>10.8773</v>
      </c>
      <c r="Q8" s="61">
        <f>RANK(P8,P$8:P$10,0)</f>
        <v>3</v>
      </c>
      <c r="R8" s="60">
        <f>VLOOKUP($A8,'Return Data'!$B$7:$R$2292,16,0)</f>
        <v>13.747299999999999</v>
      </c>
      <c r="S8" s="62">
        <f>RANK(R8,R$8:R$10,0)</f>
        <v>2</v>
      </c>
    </row>
    <row r="9" spans="1:20" x14ac:dyDescent="0.3">
      <c r="A9" s="58" t="s">
        <v>587</v>
      </c>
      <c r="B9" s="59">
        <f>VLOOKUP($A9,'Return Data'!$B$7:$R$2292,3,0)</f>
        <v>44988</v>
      </c>
      <c r="C9" s="60">
        <f>VLOOKUP($A9,'Return Data'!$B$7:$R$2292,4,0)</f>
        <v>87.491</v>
      </c>
      <c r="D9" s="60">
        <f>VLOOKUP($A9,'Return Data'!$B$7:$R$2292,10,0)</f>
        <v>-3.5741999999999998</v>
      </c>
      <c r="E9" s="61">
        <f>RANK(D9,D$8:D$10,0)</f>
        <v>2</v>
      </c>
      <c r="F9" s="60">
        <f>VLOOKUP($A9,'Return Data'!$B$7:$R$2292,11,0)</f>
        <v>3.2427000000000001</v>
      </c>
      <c r="G9" s="61">
        <f>RANK(F9,F$8:F$10,0)</f>
        <v>2</v>
      </c>
      <c r="H9" s="60">
        <f>VLOOKUP($A9,'Return Data'!$B$7:$R$2292,12,0)</f>
        <v>11.942600000000001</v>
      </c>
      <c r="I9" s="61">
        <f>RANK(H9,H$8:H$10,0)</f>
        <v>2</v>
      </c>
      <c r="J9" s="60">
        <f>VLOOKUP($A9,'Return Data'!$B$7:$R$2292,13,0)</f>
        <v>12.3292</v>
      </c>
      <c r="K9" s="61">
        <f>RANK(J9,J$8:J$10,0)</f>
        <v>2</v>
      </c>
      <c r="L9" s="60">
        <f>VLOOKUP($A9,'Return Data'!$B$7:$R$2292,17,0)</f>
        <v>9.9024999999999999</v>
      </c>
      <c r="M9" s="61">
        <f>RANK(L9,L$8:L$10,0)</f>
        <v>2</v>
      </c>
      <c r="N9" s="60">
        <f>VLOOKUP($A9,'Return Data'!$B$7:$R$2292,14,0)</f>
        <v>17.9968</v>
      </c>
      <c r="O9" s="61">
        <f>RANK(N9,N$8:N$10,0)</f>
        <v>2</v>
      </c>
      <c r="P9" s="60">
        <f>VLOOKUP($A9,'Return Data'!$B$7:$R$2292,15,0)</f>
        <v>12.780099999999999</v>
      </c>
      <c r="Q9" s="61">
        <f>RANK(P9,P$8:P$10,0)</f>
        <v>2</v>
      </c>
      <c r="R9" s="60">
        <f>VLOOKUP($A9,'Return Data'!$B$7:$R$2292,16,0)</f>
        <v>13.106400000000001</v>
      </c>
      <c r="S9" s="62">
        <f>RANK(R9,R$8:R$10,0)</f>
        <v>3</v>
      </c>
    </row>
    <row r="10" spans="1:20" x14ac:dyDescent="0.3">
      <c r="A10" s="58" t="s">
        <v>1659</v>
      </c>
      <c r="B10" s="59">
        <f>VLOOKUP($A10,'Return Data'!$B$7:$R$2292,3,0)</f>
        <v>44988</v>
      </c>
      <c r="C10" s="60">
        <f>VLOOKUP($A10,'Return Data'!$B$7:$R$2292,4,0)</f>
        <v>578.54483066677403</v>
      </c>
      <c r="D10" s="60">
        <f>VLOOKUP($A10,'Return Data'!$B$7:$R$2292,10,0)</f>
        <v>-2.544</v>
      </c>
      <c r="E10" s="61">
        <f>RANK(D10,D$8:D$10,0)</f>
        <v>1</v>
      </c>
      <c r="F10" s="60">
        <f>VLOOKUP($A10,'Return Data'!$B$7:$R$2292,11,0)</f>
        <v>4.6807999999999996</v>
      </c>
      <c r="G10" s="61">
        <f>RANK(F10,F$8:F$10,0)</f>
        <v>1</v>
      </c>
      <c r="H10" s="60">
        <f>VLOOKUP($A10,'Return Data'!$B$7:$R$2292,12,0)</f>
        <v>15.2698</v>
      </c>
      <c r="I10" s="61">
        <f>RANK(H10,H$8:H$10,0)</f>
        <v>1</v>
      </c>
      <c r="J10" s="60">
        <f>VLOOKUP($A10,'Return Data'!$B$7:$R$2292,13,0)</f>
        <v>19.778300000000002</v>
      </c>
      <c r="K10" s="61">
        <f>RANK(J10,J$8:J$10,0)</f>
        <v>1</v>
      </c>
      <c r="L10" s="60">
        <f>VLOOKUP($A10,'Return Data'!$B$7:$R$2292,17,0)</f>
        <v>20.5077</v>
      </c>
      <c r="M10" s="61">
        <f>RANK(L10,L$8:L$10,0)</f>
        <v>1</v>
      </c>
      <c r="N10" s="60">
        <f>VLOOKUP($A10,'Return Data'!$B$7:$R$2292,14,0)</f>
        <v>32.452599999999997</v>
      </c>
      <c r="O10" s="61">
        <f>RANK(N10,N$8:N$10,0)</f>
        <v>1</v>
      </c>
      <c r="P10" s="60">
        <f>VLOOKUP($A10,'Return Data'!$B$7:$R$2292,15,0)</f>
        <v>14.0985</v>
      </c>
      <c r="Q10" s="61">
        <f>RANK(P10,P$8:P$10,0)</f>
        <v>1</v>
      </c>
      <c r="R10" s="60">
        <f>VLOOKUP($A10,'Return Data'!$B$7:$R$2292,16,0)</f>
        <v>18.243600000000001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-4.1260000000000003</v>
      </c>
      <c r="E12" s="69"/>
      <c r="F12" s="70">
        <f>AVERAGE(F8:F10)</f>
        <v>2.2294999999999998</v>
      </c>
      <c r="G12" s="69"/>
      <c r="H12" s="70">
        <f>AVERAGE(H8:H10)</f>
        <v>11.629566666666667</v>
      </c>
      <c r="I12" s="69"/>
      <c r="J12" s="70">
        <f>AVERAGE(J8:J10)</f>
        <v>13.426433333333334</v>
      </c>
      <c r="K12" s="69"/>
      <c r="L12" s="70">
        <f>AVERAGE(L8:L10)</f>
        <v>12.894066666666667</v>
      </c>
      <c r="M12" s="69"/>
      <c r="N12" s="70">
        <f>AVERAGE(N8:N10)</f>
        <v>22.353133333333332</v>
      </c>
      <c r="O12" s="69"/>
      <c r="P12" s="70">
        <f>AVERAGE(P8:P10)</f>
        <v>12.585299999999998</v>
      </c>
      <c r="Q12" s="69"/>
      <c r="R12" s="70">
        <f>AVERAGE(R8:R10)</f>
        <v>15.032433333333335</v>
      </c>
      <c r="S12" s="71"/>
    </row>
    <row r="13" spans="1:20" x14ac:dyDescent="0.3">
      <c r="A13" s="68" t="s">
        <v>28</v>
      </c>
      <c r="B13" s="69"/>
      <c r="C13" s="69"/>
      <c r="D13" s="70">
        <f>MIN(D8:D10)</f>
        <v>-6.2598000000000003</v>
      </c>
      <c r="E13" s="69"/>
      <c r="F13" s="70">
        <f>MIN(F8:F10)</f>
        <v>-1.2350000000000001</v>
      </c>
      <c r="G13" s="69"/>
      <c r="H13" s="70">
        <f>MIN(H8:H10)</f>
        <v>7.6763000000000003</v>
      </c>
      <c r="I13" s="69"/>
      <c r="J13" s="70">
        <f>MIN(J8:J10)</f>
        <v>8.1717999999999993</v>
      </c>
      <c r="K13" s="69"/>
      <c r="L13" s="70">
        <f>MIN(L8:L10)</f>
        <v>8.2720000000000002</v>
      </c>
      <c r="M13" s="69"/>
      <c r="N13" s="70">
        <f>MIN(N8:N10)</f>
        <v>16.61</v>
      </c>
      <c r="O13" s="69"/>
      <c r="P13" s="70">
        <f>MIN(P8:P10)</f>
        <v>10.8773</v>
      </c>
      <c r="Q13" s="69"/>
      <c r="R13" s="70">
        <f>MIN(R8:R10)</f>
        <v>13.106400000000001</v>
      </c>
      <c r="S13" s="71"/>
    </row>
    <row r="14" spans="1:20" ht="15" thickBot="1" x14ac:dyDescent="0.35">
      <c r="A14" s="72" t="s">
        <v>29</v>
      </c>
      <c r="B14" s="73"/>
      <c r="C14" s="73"/>
      <c r="D14" s="74">
        <f>MAX(D8:D10)</f>
        <v>-2.544</v>
      </c>
      <c r="E14" s="73"/>
      <c r="F14" s="74">
        <f>MAX(F8:F10)</f>
        <v>4.6807999999999996</v>
      </c>
      <c r="G14" s="73"/>
      <c r="H14" s="74">
        <f>MAX(H8:H10)</f>
        <v>15.2698</v>
      </c>
      <c r="I14" s="73"/>
      <c r="J14" s="74">
        <f>MAX(J8:J10)</f>
        <v>19.778300000000002</v>
      </c>
      <c r="K14" s="73"/>
      <c r="L14" s="74">
        <f>MAX(L8:L10)</f>
        <v>20.5077</v>
      </c>
      <c r="M14" s="73"/>
      <c r="N14" s="74">
        <f>MAX(N8:N10)</f>
        <v>32.452599999999997</v>
      </c>
      <c r="O14" s="73"/>
      <c r="P14" s="74">
        <f>MAX(P8:P10)</f>
        <v>14.0985</v>
      </c>
      <c r="Q14" s="73"/>
      <c r="R14" s="74">
        <f>MAX(R8:R10)</f>
        <v>18.243600000000001</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44988</v>
      </c>
      <c r="C8" s="60">
        <f>VLOOKUP($A8,'Return Data'!$B$7:$R$2292,4,0)</f>
        <v>80.198099999999997</v>
      </c>
      <c r="D8" s="60">
        <f>VLOOKUP($A8,'Return Data'!$B$7:$R$2292,10,0)</f>
        <v>-4.9043999999999999</v>
      </c>
      <c r="E8" s="61">
        <f t="shared" ref="E8:E21" si="0">RANK(D8,D$8:D$21,0)</f>
        <v>9</v>
      </c>
      <c r="F8" s="60">
        <f>VLOOKUP($A8,'Return Data'!$B$7:$R$2292,11,0)</f>
        <v>1.2044999999999999</v>
      </c>
      <c r="G8" s="61">
        <f t="shared" ref="G8:G21" si="1">RANK(F8,F$8:F$21,0)</f>
        <v>9</v>
      </c>
      <c r="H8" s="60">
        <f>VLOOKUP($A8,'Return Data'!$B$7:$R$2292,12,0)</f>
        <v>11.192600000000001</v>
      </c>
      <c r="I8" s="61">
        <f t="shared" ref="I8:I21" si="2">RANK(H8,H$8:H$21,0)</f>
        <v>5</v>
      </c>
      <c r="J8" s="60">
        <f>VLOOKUP($A8,'Return Data'!$B$7:$R$2292,13,0)</f>
        <v>10.587300000000001</v>
      </c>
      <c r="K8" s="61">
        <f t="shared" ref="K8:K21" si="3">RANK(J8,J$8:J$21,0)</f>
        <v>7</v>
      </c>
      <c r="L8" s="60">
        <f>VLOOKUP($A8,'Return Data'!$B$7:$R$2292,17,0)</f>
        <v>9.5503999999999998</v>
      </c>
      <c r="M8" s="61">
        <f t="shared" ref="M8:M21" si="4">RANK(L8,L$8:L$21,0)</f>
        <v>12</v>
      </c>
      <c r="N8" s="60">
        <f>VLOOKUP($A8,'Return Data'!$B$7:$R$2292,14,0)</f>
        <v>20.119199999999999</v>
      </c>
      <c r="O8" s="61">
        <f t="shared" ref="O8:O21" si="5">RANK(N8,N$8:N$21,0)</f>
        <v>7</v>
      </c>
      <c r="P8" s="60">
        <f>VLOOKUP($A8,'Return Data'!$B$7:$R$2292,15,0)</f>
        <v>3.6916000000000002</v>
      </c>
      <c r="Q8" s="61">
        <f>RANK(P8,P$8:P$21,0)</f>
        <v>12</v>
      </c>
      <c r="R8" s="60">
        <f>VLOOKUP($A8,'Return Data'!$B$7:$R$2292,16,0)</f>
        <v>15.5479</v>
      </c>
      <c r="S8" s="62">
        <f t="shared" ref="S8:S21" si="6">RANK(R8,R$8:R$21,0)</f>
        <v>5</v>
      </c>
    </row>
    <row r="9" spans="1:19" s="63" customFormat="1" x14ac:dyDescent="0.3">
      <c r="A9" s="58" t="s">
        <v>12</v>
      </c>
      <c r="B9" s="59">
        <f>VLOOKUP($A9,'Return Data'!$B$7:$R$2292,3,0)</f>
        <v>44988</v>
      </c>
      <c r="C9" s="60">
        <f>VLOOKUP($A9,'Return Data'!$B$7:$R$2292,4,0)</f>
        <v>481.38</v>
      </c>
      <c r="D9" s="60">
        <f>VLOOKUP($A9,'Return Data'!$B$7:$R$2292,10,0)</f>
        <v>-6.1914999999999996</v>
      </c>
      <c r="E9" s="61">
        <f t="shared" si="0"/>
        <v>12</v>
      </c>
      <c r="F9" s="60">
        <f>VLOOKUP($A9,'Return Data'!$B$7:$R$2292,11,0)</f>
        <v>1.7155</v>
      </c>
      <c r="G9" s="61">
        <f t="shared" si="1"/>
        <v>6</v>
      </c>
      <c r="H9" s="60">
        <f>VLOOKUP($A9,'Return Data'!$B$7:$R$2292,12,0)</f>
        <v>9.9590999999999994</v>
      </c>
      <c r="I9" s="61">
        <f t="shared" si="2"/>
        <v>8</v>
      </c>
      <c r="J9" s="60">
        <f>VLOOKUP($A9,'Return Data'!$B$7:$R$2292,13,0)</f>
        <v>8.3625000000000007</v>
      </c>
      <c r="K9" s="61">
        <f t="shared" si="3"/>
        <v>11</v>
      </c>
      <c r="L9" s="60">
        <f>VLOOKUP($A9,'Return Data'!$B$7:$R$2292,17,0)</f>
        <v>10.9697</v>
      </c>
      <c r="M9" s="61">
        <f t="shared" si="4"/>
        <v>8</v>
      </c>
      <c r="N9" s="60">
        <f>VLOOKUP($A9,'Return Data'!$B$7:$R$2292,14,0)</f>
        <v>19.1892</v>
      </c>
      <c r="O9" s="61">
        <f t="shared" si="5"/>
        <v>9</v>
      </c>
      <c r="P9" s="60">
        <f>VLOOKUP($A9,'Return Data'!$B$7:$R$2292,15,0)</f>
        <v>9.4398</v>
      </c>
      <c r="Q9" s="61">
        <f>RANK(P9,P$8:P$21,0)</f>
        <v>9</v>
      </c>
      <c r="R9" s="60">
        <f>VLOOKUP($A9,'Return Data'!$B$7:$R$2292,16,0)</f>
        <v>14.934900000000001</v>
      </c>
      <c r="S9" s="62">
        <f t="shared" si="6"/>
        <v>7</v>
      </c>
    </row>
    <row r="10" spans="1:19" s="63" customFormat="1" x14ac:dyDescent="0.3">
      <c r="A10" s="102" t="s">
        <v>2032</v>
      </c>
      <c r="B10" s="59">
        <f>VLOOKUP($A10,'Return Data'!$B$7:$R$2292,3,0)</f>
        <v>44988</v>
      </c>
      <c r="C10" s="60">
        <f>VLOOKUP($A10,'Return Data'!$B$7:$R$2292,4,0)</f>
        <v>66.590699999999998</v>
      </c>
      <c r="D10" s="60">
        <f>VLOOKUP($A10,'Return Data'!$B$7:$R$2292,10,0)</f>
        <v>-1.4811000000000001</v>
      </c>
      <c r="E10" s="61">
        <f t="shared" si="0"/>
        <v>2</v>
      </c>
      <c r="F10" s="60">
        <f>VLOOKUP($A10,'Return Data'!$B$7:$R$2292,11,0)</f>
        <v>6.0750000000000002</v>
      </c>
      <c r="G10" s="61">
        <f t="shared" si="1"/>
        <v>3</v>
      </c>
      <c r="H10" s="60">
        <f>VLOOKUP($A10,'Return Data'!$B$7:$R$2292,12,0)</f>
        <v>15.362500000000001</v>
      </c>
      <c r="I10" s="61">
        <f t="shared" si="2"/>
        <v>2</v>
      </c>
      <c r="J10" s="60">
        <f>VLOOKUP($A10,'Return Data'!$B$7:$R$2292,13,0)</f>
        <v>12.5223</v>
      </c>
      <c r="K10" s="61">
        <f t="shared" si="3"/>
        <v>5</v>
      </c>
      <c r="L10" s="60">
        <f>VLOOKUP($A10,'Return Data'!$B$7:$R$2292,17,0)</f>
        <v>15.1271</v>
      </c>
      <c r="M10" s="61">
        <f t="shared" si="4"/>
        <v>4</v>
      </c>
      <c r="N10" s="60">
        <f>VLOOKUP($A10,'Return Data'!$B$7:$R$2292,14,0)</f>
        <v>21.595700000000001</v>
      </c>
      <c r="O10" s="61">
        <f t="shared" si="5"/>
        <v>4</v>
      </c>
      <c r="P10" s="60">
        <f>VLOOKUP($A10,'Return Data'!$B$7:$R$2292,15,0)</f>
        <v>11.2103</v>
      </c>
      <c r="Q10" s="61">
        <f>RANK(P10,P$8:P$21,0)</f>
        <v>7</v>
      </c>
      <c r="R10" s="60">
        <f>VLOOKUP($A10,'Return Data'!$B$7:$R$2292,16,0)</f>
        <v>18.0808</v>
      </c>
      <c r="S10" s="62">
        <f t="shared" si="6"/>
        <v>1</v>
      </c>
    </row>
    <row r="11" spans="1:19" s="63" customFormat="1" x14ac:dyDescent="0.3">
      <c r="A11" s="58" t="s">
        <v>13</v>
      </c>
      <c r="B11" s="59">
        <f>VLOOKUP($A11,'Return Data'!$B$7:$R$2292,3,0)</f>
        <v>44988</v>
      </c>
      <c r="C11" s="60">
        <f>VLOOKUP($A11,'Return Data'!$B$7:$R$2292,4,0)</f>
        <v>300.95</v>
      </c>
      <c r="D11" s="60">
        <f>VLOOKUP($A11,'Return Data'!$B$7:$R$2292,10,0)</f>
        <v>-1.9547000000000001</v>
      </c>
      <c r="E11" s="61">
        <f t="shared" si="0"/>
        <v>3</v>
      </c>
      <c r="F11" s="60">
        <f>VLOOKUP($A11,'Return Data'!$B$7:$R$2292,11,0)</f>
        <v>7.1073000000000004</v>
      </c>
      <c r="G11" s="61">
        <f t="shared" si="1"/>
        <v>2</v>
      </c>
      <c r="H11" s="60">
        <f>VLOOKUP($A11,'Return Data'!$B$7:$R$2292,12,0)</f>
        <v>12.3535</v>
      </c>
      <c r="I11" s="61">
        <f t="shared" si="2"/>
        <v>4</v>
      </c>
      <c r="J11" s="60">
        <f>VLOOKUP($A11,'Return Data'!$B$7:$R$2292,13,0)</f>
        <v>14.316599999999999</v>
      </c>
      <c r="K11" s="61">
        <f t="shared" si="3"/>
        <v>2</v>
      </c>
      <c r="L11" s="60">
        <f>VLOOKUP($A11,'Return Data'!$B$7:$R$2292,17,0)</f>
        <v>18.8325</v>
      </c>
      <c r="M11" s="61">
        <f t="shared" si="4"/>
        <v>2</v>
      </c>
      <c r="N11" s="60">
        <f>VLOOKUP($A11,'Return Data'!$B$7:$R$2292,14,0)</f>
        <v>28.704599999999999</v>
      </c>
      <c r="O11" s="61">
        <f t="shared" si="5"/>
        <v>1</v>
      </c>
      <c r="P11" s="60">
        <f>VLOOKUP($A11,'Return Data'!$B$7:$R$2292,15,0)</f>
        <v>14.7973</v>
      </c>
      <c r="Q11" s="61">
        <f>RANK(P11,P$8:P$21,0)</f>
        <v>1</v>
      </c>
      <c r="R11" s="60">
        <f>VLOOKUP($A11,'Return Data'!$B$7:$R$2292,16,0)</f>
        <v>17.561199999999999</v>
      </c>
      <c r="S11" s="62">
        <f t="shared" si="6"/>
        <v>2</v>
      </c>
    </row>
    <row r="12" spans="1:19" s="63" customFormat="1" x14ac:dyDescent="0.3">
      <c r="A12" s="58" t="s">
        <v>14</v>
      </c>
      <c r="B12" s="59">
        <f>VLOOKUP($A12,'Return Data'!$B$7:$R$2292,3,0)</f>
        <v>44988</v>
      </c>
      <c r="C12" s="60">
        <f>VLOOKUP($A12,'Return Data'!$B$7:$R$2292,4,0)</f>
        <v>16.84</v>
      </c>
      <c r="D12" s="60">
        <f>VLOOKUP($A12,'Return Data'!$B$7:$R$2292,10,0)</f>
        <v>-5.9743000000000004</v>
      </c>
      <c r="E12" s="61">
        <f t="shared" si="0"/>
        <v>11</v>
      </c>
      <c r="F12" s="60">
        <f>VLOOKUP($A12,'Return Data'!$B$7:$R$2292,11,0)</f>
        <v>1.5682</v>
      </c>
      <c r="G12" s="61">
        <f t="shared" si="1"/>
        <v>7</v>
      </c>
      <c r="H12" s="60">
        <f>VLOOKUP($A12,'Return Data'!$B$7:$R$2292,12,0)</f>
        <v>8.9968000000000004</v>
      </c>
      <c r="I12" s="61">
        <f t="shared" si="2"/>
        <v>11</v>
      </c>
      <c r="J12" s="60">
        <f>VLOOKUP($A12,'Return Data'!$B$7:$R$2292,13,0)</f>
        <v>6.7850000000000001</v>
      </c>
      <c r="K12" s="61">
        <f t="shared" si="3"/>
        <v>13</v>
      </c>
      <c r="L12" s="60">
        <f>VLOOKUP($A12,'Return Data'!$B$7:$R$2292,17,0)</f>
        <v>9.7925000000000004</v>
      </c>
      <c r="M12" s="61">
        <f t="shared" si="4"/>
        <v>10</v>
      </c>
      <c r="N12" s="60">
        <f>VLOOKUP($A12,'Return Data'!$B$7:$R$2292,14,0)</f>
        <v>17.2773</v>
      </c>
      <c r="O12" s="61">
        <f t="shared" si="5"/>
        <v>13</v>
      </c>
      <c r="P12" s="60"/>
      <c r="Q12" s="61"/>
      <c r="R12" s="60">
        <f>VLOOKUP($A12,'Return Data'!$B$7:$R$2292,16,0)</f>
        <v>12.173</v>
      </c>
      <c r="S12" s="62">
        <f t="shared" si="6"/>
        <v>13</v>
      </c>
    </row>
    <row r="13" spans="1:19" s="63" customFormat="1" x14ac:dyDescent="0.3">
      <c r="A13" s="58" t="s">
        <v>15</v>
      </c>
      <c r="B13" s="59">
        <f>VLOOKUP($A13,'Return Data'!$B$7:$R$2292,3,0)</f>
        <v>44988</v>
      </c>
      <c r="C13" s="60">
        <f>VLOOKUP($A13,'Return Data'!$B$7:$R$2292,4,0)</f>
        <v>101.874</v>
      </c>
      <c r="D13" s="60">
        <f>VLOOKUP($A13,'Return Data'!$B$7:$R$2292,10,0)</f>
        <v>-3.0261</v>
      </c>
      <c r="E13" s="61">
        <f t="shared" si="0"/>
        <v>4</v>
      </c>
      <c r="F13" s="60">
        <f>VLOOKUP($A13,'Return Data'!$B$7:$R$2292,11,0)</f>
        <v>2.0617999999999999</v>
      </c>
      <c r="G13" s="61">
        <f t="shared" si="1"/>
        <v>5</v>
      </c>
      <c r="H13" s="60">
        <f>VLOOKUP($A13,'Return Data'!$B$7:$R$2292,12,0)</f>
        <v>11.0222</v>
      </c>
      <c r="I13" s="61">
        <f t="shared" si="2"/>
        <v>6</v>
      </c>
      <c r="J13" s="60">
        <f>VLOOKUP($A13,'Return Data'!$B$7:$R$2292,13,0)</f>
        <v>11.264699999999999</v>
      </c>
      <c r="K13" s="61">
        <f t="shared" si="3"/>
        <v>6</v>
      </c>
      <c r="L13" s="60">
        <f>VLOOKUP($A13,'Return Data'!$B$7:$R$2292,17,0)</f>
        <v>19.4574</v>
      </c>
      <c r="M13" s="61">
        <f t="shared" si="4"/>
        <v>1</v>
      </c>
      <c r="N13" s="60">
        <f>VLOOKUP($A13,'Return Data'!$B$7:$R$2292,14,0)</f>
        <v>27.0715</v>
      </c>
      <c r="O13" s="61">
        <f t="shared" si="5"/>
        <v>3</v>
      </c>
      <c r="P13" s="60">
        <f>VLOOKUP($A13,'Return Data'!$B$7:$R$2292,15,0)</f>
        <v>11.610900000000001</v>
      </c>
      <c r="Q13" s="61">
        <f t="shared" ref="Q13:Q19" si="7">RANK(P13,P$8:P$21,0)</f>
        <v>6</v>
      </c>
      <c r="R13" s="60">
        <f>VLOOKUP($A13,'Return Data'!$B$7:$R$2292,16,0)</f>
        <v>16.317799999999998</v>
      </c>
      <c r="S13" s="62">
        <f t="shared" si="6"/>
        <v>3</v>
      </c>
    </row>
    <row r="14" spans="1:19" s="63" customFormat="1" x14ac:dyDescent="0.3">
      <c r="A14" s="58" t="s">
        <v>16</v>
      </c>
      <c r="B14" s="59">
        <f>VLOOKUP($A14,'Return Data'!$B$7:$R$2292,3,0)</f>
        <v>44988</v>
      </c>
      <c r="C14" s="60">
        <f>VLOOKUP($A14,'Return Data'!$B$7:$R$2292,4,0)</f>
        <v>19.306899999999999</v>
      </c>
      <c r="D14" s="60">
        <f>VLOOKUP($A14,'Return Data'!$B$7:$R$2292,10,0)</f>
        <v>-6.2885999999999997</v>
      </c>
      <c r="E14" s="61">
        <f t="shared" si="0"/>
        <v>13</v>
      </c>
      <c r="F14" s="60">
        <f>VLOOKUP($A14,'Return Data'!$B$7:$R$2292,11,0)</f>
        <v>-1.0375000000000001</v>
      </c>
      <c r="G14" s="61">
        <f t="shared" si="1"/>
        <v>14</v>
      </c>
      <c r="H14" s="60">
        <f>VLOOKUP($A14,'Return Data'!$B$7:$R$2292,12,0)</f>
        <v>4.5526</v>
      </c>
      <c r="I14" s="61">
        <f t="shared" si="2"/>
        <v>14</v>
      </c>
      <c r="J14" s="60">
        <f>VLOOKUP($A14,'Return Data'!$B$7:$R$2292,13,0)</f>
        <v>5.5708000000000002</v>
      </c>
      <c r="K14" s="61">
        <f t="shared" si="3"/>
        <v>14</v>
      </c>
      <c r="L14" s="60">
        <f>VLOOKUP($A14,'Return Data'!$B$7:$R$2292,17,0)</f>
        <v>8.7451000000000008</v>
      </c>
      <c r="M14" s="61">
        <f t="shared" si="4"/>
        <v>13</v>
      </c>
      <c r="N14" s="60">
        <f>VLOOKUP($A14,'Return Data'!$B$7:$R$2292,14,0)</f>
        <v>16.206199999999999</v>
      </c>
      <c r="O14" s="61">
        <f t="shared" si="5"/>
        <v>14</v>
      </c>
      <c r="P14" s="60">
        <f>VLOOKUP($A14,'Return Data'!$B$7:$R$2292,15,0)</f>
        <v>5.8922999999999996</v>
      </c>
      <c r="Q14" s="61">
        <f t="shared" si="7"/>
        <v>11</v>
      </c>
      <c r="R14" s="60">
        <f>VLOOKUP($A14,'Return Data'!$B$7:$R$2292,16,0)</f>
        <v>9.1801999999999992</v>
      </c>
      <c r="S14" s="62">
        <f t="shared" si="6"/>
        <v>14</v>
      </c>
    </row>
    <row r="15" spans="1:19" s="63" customFormat="1" x14ac:dyDescent="0.3">
      <c r="A15" s="108" t="s">
        <v>17</v>
      </c>
      <c r="B15" s="59">
        <f>VLOOKUP($A15,'Return Data'!$B$7:$R$2292,3,0)</f>
        <v>44988</v>
      </c>
      <c r="C15" s="60">
        <f>VLOOKUP($A15,'Return Data'!$B$7:$R$2292,4,0)</f>
        <v>60.064</v>
      </c>
      <c r="D15" s="60">
        <f>VLOOKUP($A15,'Return Data'!$B$7:$R$2292,10,0)</f>
        <v>-0.7349</v>
      </c>
      <c r="E15" s="61">
        <f t="shared" si="0"/>
        <v>1</v>
      </c>
      <c r="F15" s="60">
        <f>VLOOKUP($A15,'Return Data'!$B$7:$R$2292,11,0)</f>
        <v>8.3251000000000008</v>
      </c>
      <c r="G15" s="61">
        <f t="shared" si="1"/>
        <v>1</v>
      </c>
      <c r="H15" s="60">
        <f>VLOOKUP($A15,'Return Data'!$B$7:$R$2292,12,0)</f>
        <v>17.157800000000002</v>
      </c>
      <c r="I15" s="61">
        <f t="shared" si="2"/>
        <v>1</v>
      </c>
      <c r="J15" s="60">
        <f>VLOOKUP($A15,'Return Data'!$B$7:$R$2292,13,0)</f>
        <v>13.987500000000001</v>
      </c>
      <c r="K15" s="61">
        <f t="shared" si="3"/>
        <v>3</v>
      </c>
      <c r="L15" s="60">
        <f>VLOOKUP($A15,'Return Data'!$B$7:$R$2292,17,0)</f>
        <v>13.0456</v>
      </c>
      <c r="M15" s="61">
        <f t="shared" si="4"/>
        <v>5</v>
      </c>
      <c r="N15" s="60">
        <f>VLOOKUP($A15,'Return Data'!$B$7:$R$2292,14,0)</f>
        <v>19.456199999999999</v>
      </c>
      <c r="O15" s="61">
        <f t="shared" si="5"/>
        <v>8</v>
      </c>
      <c r="P15" s="60">
        <f>VLOOKUP($A15,'Return Data'!$B$7:$R$2292,15,0)</f>
        <v>11.847300000000001</v>
      </c>
      <c r="Q15" s="61">
        <f t="shared" si="7"/>
        <v>3</v>
      </c>
      <c r="R15" s="60">
        <f>VLOOKUP($A15,'Return Data'!$B$7:$R$2292,16,0)</f>
        <v>15.0061</v>
      </c>
      <c r="S15" s="62">
        <f t="shared" si="6"/>
        <v>6</v>
      </c>
    </row>
    <row r="16" spans="1:19" s="63" customFormat="1" x14ac:dyDescent="0.3">
      <c r="A16" s="58" t="s">
        <v>19</v>
      </c>
      <c r="B16" s="59">
        <f>VLOOKUP($A16,'Return Data'!$B$7:$R$2292,3,0)</f>
        <v>44988</v>
      </c>
      <c r="C16" s="60">
        <f>VLOOKUP($A16,'Return Data'!$B$7:$R$2292,4,0)</f>
        <v>133.12819999999999</v>
      </c>
      <c r="D16" s="60">
        <f>VLOOKUP($A16,'Return Data'!$B$7:$R$2292,10,0)</f>
        <v>-6.3642000000000003</v>
      </c>
      <c r="E16" s="61">
        <f t="shared" si="0"/>
        <v>14</v>
      </c>
      <c r="F16" s="60">
        <f>VLOOKUP($A16,'Return Data'!$B$7:$R$2292,11,0)</f>
        <v>-0.82589999999999997</v>
      </c>
      <c r="G16" s="61">
        <f t="shared" si="1"/>
        <v>13</v>
      </c>
      <c r="H16" s="60">
        <f>VLOOKUP($A16,'Return Data'!$B$7:$R$2292,12,0)</f>
        <v>8.3300999999999998</v>
      </c>
      <c r="I16" s="61">
        <f t="shared" si="2"/>
        <v>12</v>
      </c>
      <c r="J16" s="60">
        <f>VLOOKUP($A16,'Return Data'!$B$7:$R$2292,13,0)</f>
        <v>6.8192000000000004</v>
      </c>
      <c r="K16" s="61">
        <f t="shared" si="3"/>
        <v>12</v>
      </c>
      <c r="L16" s="60">
        <f>VLOOKUP($A16,'Return Data'!$B$7:$R$2292,17,0)</f>
        <v>12.117800000000001</v>
      </c>
      <c r="M16" s="61">
        <f t="shared" si="4"/>
        <v>6</v>
      </c>
      <c r="N16" s="60">
        <f>VLOOKUP($A16,'Return Data'!$B$7:$R$2292,14,0)</f>
        <v>20.651800000000001</v>
      </c>
      <c r="O16" s="61">
        <f t="shared" si="5"/>
        <v>5</v>
      </c>
      <c r="P16" s="60">
        <f>VLOOKUP($A16,'Return Data'!$B$7:$R$2292,15,0)</f>
        <v>11.797000000000001</v>
      </c>
      <c r="Q16" s="61">
        <f t="shared" si="7"/>
        <v>4</v>
      </c>
      <c r="R16" s="60">
        <f>VLOOKUP($A16,'Return Data'!$B$7:$R$2292,16,0)</f>
        <v>14.2521</v>
      </c>
      <c r="S16" s="62">
        <f t="shared" si="6"/>
        <v>9</v>
      </c>
    </row>
    <row r="17" spans="1:21" s="63" customFormat="1" x14ac:dyDescent="0.3">
      <c r="A17" s="58" t="s">
        <v>20</v>
      </c>
      <c r="B17" s="59">
        <f>VLOOKUP($A17,'Return Data'!$B$7:$R$2292,3,0)</f>
        <v>44988</v>
      </c>
      <c r="C17" s="60">
        <f>VLOOKUP($A17,'Return Data'!$B$7:$R$2292,4,0)</f>
        <v>79.73</v>
      </c>
      <c r="D17" s="60">
        <f>VLOOKUP($A17,'Return Data'!$B$7:$R$2292,10,0)</f>
        <v>-4.3545999999999996</v>
      </c>
      <c r="E17" s="61">
        <f t="shared" si="0"/>
        <v>7</v>
      </c>
      <c r="F17" s="60">
        <f>VLOOKUP($A17,'Return Data'!$B$7:$R$2292,11,0)</f>
        <v>0.72009999999999996</v>
      </c>
      <c r="G17" s="61">
        <f t="shared" si="1"/>
        <v>10</v>
      </c>
      <c r="H17" s="60">
        <f>VLOOKUP($A17,'Return Data'!$B$7:$R$2292,12,0)</f>
        <v>7.9767000000000001</v>
      </c>
      <c r="I17" s="61">
        <f t="shared" si="2"/>
        <v>13</v>
      </c>
      <c r="J17" s="60">
        <f>VLOOKUP($A17,'Return Data'!$B$7:$R$2292,13,0)</f>
        <v>9.7906999999999993</v>
      </c>
      <c r="K17" s="61">
        <f t="shared" si="3"/>
        <v>9</v>
      </c>
      <c r="L17" s="60">
        <f>VLOOKUP($A17,'Return Data'!$B$7:$R$2292,17,0)</f>
        <v>7.5256999999999996</v>
      </c>
      <c r="M17" s="61">
        <f t="shared" si="4"/>
        <v>14</v>
      </c>
      <c r="N17" s="60">
        <f>VLOOKUP($A17,'Return Data'!$B$7:$R$2292,14,0)</f>
        <v>17.522500000000001</v>
      </c>
      <c r="O17" s="61">
        <f t="shared" si="5"/>
        <v>12</v>
      </c>
      <c r="P17" s="60">
        <f>VLOOKUP($A17,'Return Data'!$B$7:$R$2292,15,0)</f>
        <v>8.5896000000000008</v>
      </c>
      <c r="Q17" s="61">
        <f t="shared" si="7"/>
        <v>10</v>
      </c>
      <c r="R17" s="60">
        <f>VLOOKUP($A17,'Return Data'!$B$7:$R$2292,16,0)</f>
        <v>13.0025</v>
      </c>
      <c r="S17" s="62">
        <f t="shared" si="6"/>
        <v>11</v>
      </c>
    </row>
    <row r="18" spans="1:21" s="63" customFormat="1" x14ac:dyDescent="0.3">
      <c r="A18" s="58" t="s">
        <v>21</v>
      </c>
      <c r="B18" s="59">
        <f>VLOOKUP($A18,'Return Data'!$B$7:$R$2292,3,0)</f>
        <v>44988</v>
      </c>
      <c r="C18" s="60">
        <f>VLOOKUP($A18,'Return Data'!$B$7:$R$2292,4,0)</f>
        <v>228.21199999999999</v>
      </c>
      <c r="D18" s="60">
        <f>VLOOKUP($A18,'Return Data'!$B$7:$R$2292,10,0)</f>
        <v>-4.0030999999999999</v>
      </c>
      <c r="E18" s="61">
        <f t="shared" si="0"/>
        <v>5</v>
      </c>
      <c r="F18" s="60">
        <f>VLOOKUP($A18,'Return Data'!$B$7:$R$2292,11,0)</f>
        <v>1.5308999999999999</v>
      </c>
      <c r="G18" s="61">
        <f t="shared" si="1"/>
        <v>8</v>
      </c>
      <c r="H18" s="60">
        <f>VLOOKUP($A18,'Return Data'!$B$7:$R$2292,12,0)</f>
        <v>10.880599999999999</v>
      </c>
      <c r="I18" s="61">
        <f t="shared" si="2"/>
        <v>7</v>
      </c>
      <c r="J18" s="60">
        <f>VLOOKUP($A18,'Return Data'!$B$7:$R$2292,13,0)</f>
        <v>13.560499999999999</v>
      </c>
      <c r="K18" s="61">
        <f t="shared" si="3"/>
        <v>4</v>
      </c>
      <c r="L18" s="60">
        <f>VLOOKUP($A18,'Return Data'!$B$7:$R$2292,17,0)</f>
        <v>11.469099999999999</v>
      </c>
      <c r="M18" s="61">
        <f t="shared" si="4"/>
        <v>7</v>
      </c>
      <c r="N18" s="60">
        <f>VLOOKUP($A18,'Return Data'!$B$7:$R$2292,14,0)</f>
        <v>18.603100000000001</v>
      </c>
      <c r="O18" s="61">
        <f t="shared" si="5"/>
        <v>10</v>
      </c>
      <c r="P18" s="60">
        <f>VLOOKUP($A18,'Return Data'!$B$7:$R$2292,15,0)</f>
        <v>9.7684999999999995</v>
      </c>
      <c r="Q18" s="61">
        <f t="shared" si="7"/>
        <v>8</v>
      </c>
      <c r="R18" s="60">
        <f>VLOOKUP($A18,'Return Data'!$B$7:$R$2292,16,0)</f>
        <v>15.9308</v>
      </c>
      <c r="S18" s="62">
        <f t="shared" si="6"/>
        <v>4</v>
      </c>
    </row>
    <row r="19" spans="1:21" s="63" customFormat="1" x14ac:dyDescent="0.3">
      <c r="A19" s="58" t="s">
        <v>24</v>
      </c>
      <c r="B19" s="59">
        <f>VLOOKUP($A19,'Return Data'!$B$7:$R$2292,3,0)</f>
        <v>44988</v>
      </c>
      <c r="C19" s="60">
        <f>VLOOKUP($A19,'Return Data'!$B$7:$R$2292,4,0)</f>
        <v>482.9742</v>
      </c>
      <c r="D19" s="60">
        <f>VLOOKUP($A19,'Return Data'!$B$7:$R$2292,10,0)</f>
        <v>-4.1368999999999998</v>
      </c>
      <c r="E19" s="61">
        <f t="shared" si="0"/>
        <v>6</v>
      </c>
      <c r="F19" s="60">
        <f>VLOOKUP($A19,'Return Data'!$B$7:$R$2292,11,0)</f>
        <v>3.7803</v>
      </c>
      <c r="G19" s="61">
        <f t="shared" si="1"/>
        <v>4</v>
      </c>
      <c r="H19" s="60">
        <f>VLOOKUP($A19,'Return Data'!$B$7:$R$2292,12,0)</f>
        <v>15.201499999999999</v>
      </c>
      <c r="I19" s="61">
        <f t="shared" si="2"/>
        <v>3</v>
      </c>
      <c r="J19" s="60">
        <f>VLOOKUP($A19,'Return Data'!$B$7:$R$2292,13,0)</f>
        <v>17.244199999999999</v>
      </c>
      <c r="K19" s="61">
        <f t="shared" si="3"/>
        <v>1</v>
      </c>
      <c r="L19" s="60">
        <f>VLOOKUP($A19,'Return Data'!$B$7:$R$2292,17,0)</f>
        <v>16.515799999999999</v>
      </c>
      <c r="M19" s="61">
        <f t="shared" si="4"/>
        <v>3</v>
      </c>
      <c r="N19" s="60">
        <f>VLOOKUP($A19,'Return Data'!$B$7:$R$2292,14,0)</f>
        <v>27.3569</v>
      </c>
      <c r="O19" s="61">
        <f t="shared" si="5"/>
        <v>2</v>
      </c>
      <c r="P19" s="60">
        <f>VLOOKUP($A19,'Return Data'!$B$7:$R$2292,15,0)</f>
        <v>11.713100000000001</v>
      </c>
      <c r="Q19" s="61">
        <f t="shared" si="7"/>
        <v>5</v>
      </c>
      <c r="R19" s="60">
        <f>VLOOKUP($A19,'Return Data'!$B$7:$R$2292,16,0)</f>
        <v>14.1274</v>
      </c>
      <c r="S19" s="62">
        <f t="shared" si="6"/>
        <v>10</v>
      </c>
    </row>
    <row r="20" spans="1:21" s="63" customFormat="1" x14ac:dyDescent="0.3">
      <c r="A20" s="58" t="s">
        <v>25</v>
      </c>
      <c r="B20" s="59">
        <f>VLOOKUP($A20,'Return Data'!$B$7:$R$2292,3,0)</f>
        <v>44988</v>
      </c>
      <c r="C20" s="60">
        <f>VLOOKUP($A20,'Return Data'!$B$7:$R$2292,4,0)</f>
        <v>17.75</v>
      </c>
      <c r="D20" s="60">
        <f>VLOOKUP($A20,'Return Data'!$B$7:$R$2292,10,0)</f>
        <v>-4.7747000000000002</v>
      </c>
      <c r="E20" s="61">
        <f t="shared" si="0"/>
        <v>8</v>
      </c>
      <c r="F20" s="60">
        <f>VLOOKUP($A20,'Return Data'!$B$7:$R$2292,11,0)</f>
        <v>0.3392</v>
      </c>
      <c r="G20" s="61">
        <f t="shared" si="1"/>
        <v>11</v>
      </c>
      <c r="H20" s="60">
        <f>VLOOKUP($A20,'Return Data'!$B$7:$R$2292,12,0)</f>
        <v>9.298</v>
      </c>
      <c r="I20" s="61">
        <f t="shared" si="2"/>
        <v>9</v>
      </c>
      <c r="J20" s="60">
        <f>VLOOKUP($A20,'Return Data'!$B$7:$R$2292,13,0)</f>
        <v>9.9751999999999992</v>
      </c>
      <c r="K20" s="61">
        <f t="shared" si="3"/>
        <v>8</v>
      </c>
      <c r="L20" s="60">
        <f>VLOOKUP($A20,'Return Data'!$B$7:$R$2292,17,0)</f>
        <v>10.4885</v>
      </c>
      <c r="M20" s="61">
        <f t="shared" si="4"/>
        <v>9</v>
      </c>
      <c r="N20" s="60">
        <f>VLOOKUP($A20,'Return Data'!$B$7:$R$2292,14,0)</f>
        <v>20.597799999999999</v>
      </c>
      <c r="O20" s="61">
        <f t="shared" si="5"/>
        <v>6</v>
      </c>
      <c r="P20" s="60"/>
      <c r="Q20" s="61"/>
      <c r="R20" s="60">
        <f>VLOOKUP($A20,'Return Data'!$B$7:$R$2292,16,0)</f>
        <v>14.477499999999999</v>
      </c>
      <c r="S20" s="62">
        <f t="shared" si="6"/>
        <v>8</v>
      </c>
    </row>
    <row r="21" spans="1:21" s="63" customFormat="1" x14ac:dyDescent="0.3">
      <c r="A21" s="58" t="s">
        <v>26</v>
      </c>
      <c r="B21" s="59">
        <f>VLOOKUP($A21,'Return Data'!$B$7:$R$2292,3,0)</f>
        <v>44988</v>
      </c>
      <c r="C21" s="60">
        <f>VLOOKUP($A21,'Return Data'!$B$7:$R$2292,4,0)</f>
        <v>109.0692</v>
      </c>
      <c r="D21" s="60">
        <f>VLOOKUP($A21,'Return Data'!$B$7:$R$2292,10,0)</f>
        <v>-5.3780999999999999</v>
      </c>
      <c r="E21" s="61">
        <f t="shared" si="0"/>
        <v>10</v>
      </c>
      <c r="F21" s="60">
        <f>VLOOKUP($A21,'Return Data'!$B$7:$R$2292,11,0)</f>
        <v>9.4899999999999998E-2</v>
      </c>
      <c r="G21" s="61">
        <f t="shared" si="1"/>
        <v>12</v>
      </c>
      <c r="H21" s="60">
        <f>VLOOKUP($A21,'Return Data'!$B$7:$R$2292,12,0)</f>
        <v>9.1584000000000003</v>
      </c>
      <c r="I21" s="61">
        <f t="shared" si="2"/>
        <v>10</v>
      </c>
      <c r="J21" s="60">
        <f>VLOOKUP($A21,'Return Data'!$B$7:$R$2292,13,0)</f>
        <v>8.8843999999999994</v>
      </c>
      <c r="K21" s="61">
        <f t="shared" si="3"/>
        <v>10</v>
      </c>
      <c r="L21" s="60">
        <f>VLOOKUP($A21,'Return Data'!$B$7:$R$2292,17,0)</f>
        <v>9.6946999999999992</v>
      </c>
      <c r="M21" s="61">
        <f t="shared" si="4"/>
        <v>11</v>
      </c>
      <c r="N21" s="60">
        <f>VLOOKUP($A21,'Return Data'!$B$7:$R$2292,14,0)</f>
        <v>17.844200000000001</v>
      </c>
      <c r="O21" s="61">
        <f t="shared" si="5"/>
        <v>11</v>
      </c>
      <c r="P21" s="60">
        <f>VLOOKUP($A21,'Return Data'!$B$7:$R$2292,15,0)</f>
        <v>12.326499999999999</v>
      </c>
      <c r="Q21" s="61">
        <f>RANK(P21,P$8:P$21,0)</f>
        <v>2</v>
      </c>
      <c r="R21" s="60">
        <f>VLOOKUP($A21,'Return Data'!$B$7:$R$2292,16,0)</f>
        <v>12.6905</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-4.2547999999999986</v>
      </c>
      <c r="E23" s="69"/>
      <c r="F23" s="70">
        <f>AVERAGE(F8:F21)</f>
        <v>2.3328142857142855</v>
      </c>
      <c r="G23" s="69"/>
      <c r="H23" s="70">
        <f>AVERAGE(H8:H21)</f>
        <v>10.817314285714287</v>
      </c>
      <c r="I23" s="69"/>
      <c r="J23" s="70">
        <f>AVERAGE(J8:J21)</f>
        <v>10.69077857142857</v>
      </c>
      <c r="K23" s="69"/>
      <c r="L23" s="70">
        <f>AVERAGE(L8:L21)</f>
        <v>12.380850000000001</v>
      </c>
      <c r="M23" s="69"/>
      <c r="N23" s="70">
        <f>AVERAGE(N8:N21)</f>
        <v>20.87115714285714</v>
      </c>
      <c r="O23" s="69"/>
      <c r="P23" s="70">
        <f>AVERAGE(P8:P21)</f>
        <v>10.223683333333332</v>
      </c>
      <c r="Q23" s="69"/>
      <c r="R23" s="70">
        <f>AVERAGE(R8:R21)</f>
        <v>14.520192857142856</v>
      </c>
      <c r="S23" s="71"/>
    </row>
    <row r="24" spans="1:21" s="63" customFormat="1" x14ac:dyDescent="0.3">
      <c r="A24" s="68" t="s">
        <v>28</v>
      </c>
      <c r="B24" s="69"/>
      <c r="C24" s="69"/>
      <c r="D24" s="70">
        <f>MIN(D8:D21)</f>
        <v>-6.3642000000000003</v>
      </c>
      <c r="E24" s="69"/>
      <c r="F24" s="70">
        <f>MIN(F8:F21)</f>
        <v>-1.0375000000000001</v>
      </c>
      <c r="G24" s="69"/>
      <c r="H24" s="70">
        <f>MIN(H8:H21)</f>
        <v>4.5526</v>
      </c>
      <c r="I24" s="69"/>
      <c r="J24" s="70">
        <f>MIN(J8:J21)</f>
        <v>5.5708000000000002</v>
      </c>
      <c r="K24" s="69"/>
      <c r="L24" s="70">
        <f>MIN(L8:L21)</f>
        <v>7.5256999999999996</v>
      </c>
      <c r="M24" s="69"/>
      <c r="N24" s="70">
        <f>MIN(N8:N21)</f>
        <v>16.206199999999999</v>
      </c>
      <c r="O24" s="69"/>
      <c r="P24" s="70">
        <f>MIN(P8:P21)</f>
        <v>3.6916000000000002</v>
      </c>
      <c r="Q24" s="69"/>
      <c r="R24" s="70">
        <f>MIN(R8:R21)</f>
        <v>9.1801999999999992</v>
      </c>
      <c r="S24" s="71"/>
    </row>
    <row r="25" spans="1:21" s="63" customFormat="1" ht="15" thickBot="1" x14ac:dyDescent="0.35">
      <c r="A25" s="72" t="s">
        <v>29</v>
      </c>
      <c r="B25" s="73"/>
      <c r="C25" s="73"/>
      <c r="D25" s="74">
        <f>MAX(D8:D21)</f>
        <v>-0.7349</v>
      </c>
      <c r="E25" s="73"/>
      <c r="F25" s="74">
        <f>MAX(F8:F21)</f>
        <v>8.3251000000000008</v>
      </c>
      <c r="G25" s="73"/>
      <c r="H25" s="74">
        <f>MAX(H8:H21)</f>
        <v>17.157800000000002</v>
      </c>
      <c r="I25" s="73"/>
      <c r="J25" s="74">
        <f>MAX(J8:J21)</f>
        <v>17.244199999999999</v>
      </c>
      <c r="K25" s="73"/>
      <c r="L25" s="74">
        <f>MAX(L8:L21)</f>
        <v>19.4574</v>
      </c>
      <c r="M25" s="73"/>
      <c r="N25" s="74">
        <f>MAX(N8:N21)</f>
        <v>28.704599999999999</v>
      </c>
      <c r="O25" s="73"/>
      <c r="P25" s="74">
        <f>MAX(P8:P21)</f>
        <v>14.7973</v>
      </c>
      <c r="Q25" s="73"/>
      <c r="R25" s="74">
        <f>MAX(R8:R21)</f>
        <v>18.0808</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721</v>
      </c>
      <c r="B8" s="59">
        <f>VLOOKUP($A8,'Return Data'!$B$7:$R$2292,3,0)</f>
        <v>44988</v>
      </c>
      <c r="C8" s="60">
        <f>VLOOKUP($A8,'Return Data'!$B$7:$R$2292,4,0)</f>
        <v>290.95</v>
      </c>
      <c r="D8" s="60">
        <f>VLOOKUP($A8,'Return Data'!$B$7:$R$2292,10,0)</f>
        <v>-3.1360999999999999</v>
      </c>
      <c r="E8" s="61">
        <f t="shared" ref="E8:E14" si="0">RANK(D8,D$8:D$14,0)</f>
        <v>5</v>
      </c>
      <c r="F8" s="60">
        <f>VLOOKUP($A8,'Return Data'!$B$7:$R$2292,11,0)</f>
        <v>6.6806000000000001</v>
      </c>
      <c r="G8" s="61">
        <f t="shared" ref="G8:G14" si="1">RANK(F8,F$8:F$14,0)</f>
        <v>1</v>
      </c>
      <c r="H8" s="60">
        <f>VLOOKUP($A8,'Return Data'!$B$7:$R$2292,12,0)</f>
        <v>13.475</v>
      </c>
      <c r="I8" s="61">
        <f t="shared" ref="I8:I14" si="2">RANK(H8,H$8:H$14,0)</f>
        <v>1</v>
      </c>
      <c r="J8" s="60">
        <f>VLOOKUP($A8,'Return Data'!$B$7:$R$2292,13,0)</f>
        <v>11.5306</v>
      </c>
      <c r="K8" s="61">
        <f t="shared" ref="K8:K14" si="3">RANK(J8,J$8:J$14,0)</f>
        <v>3</v>
      </c>
      <c r="L8" s="60">
        <f>VLOOKUP($A8,'Return Data'!$B$7:$R$2292,17,0)</f>
        <v>17.216100000000001</v>
      </c>
      <c r="M8" s="61">
        <f>RANK(L8,L$8:L$14,0)</f>
        <v>3</v>
      </c>
      <c r="N8" s="60">
        <f>VLOOKUP($A8,'Return Data'!$B$7:$R$2292,14,0)</f>
        <v>20.870999999999999</v>
      </c>
      <c r="O8" s="61">
        <f>RANK(N8,N$8:N$14,0)</f>
        <v>3</v>
      </c>
      <c r="P8" s="60">
        <f>VLOOKUP($A8,'Return Data'!$B$7:$R$2292,15,0)</f>
        <v>9.5654000000000003</v>
      </c>
      <c r="Q8" s="61">
        <f>RANK(P8,P$8:P$14,0)</f>
        <v>5</v>
      </c>
      <c r="R8" s="60">
        <f>VLOOKUP($A8,'Return Data'!$B$7:$R$2292,16,0)</f>
        <v>11.5768</v>
      </c>
      <c r="S8" s="62">
        <f t="shared" ref="S8:S14" si="4">RANK(R8,R$8:R$14,0)</f>
        <v>7</v>
      </c>
    </row>
    <row r="9" spans="1:20" x14ac:dyDescent="0.3">
      <c r="A9" s="58" t="s">
        <v>1666</v>
      </c>
      <c r="B9" s="59">
        <f>VLOOKUP($A9,'Return Data'!$B$7:$R$2292,3,0)</f>
        <v>44988</v>
      </c>
      <c r="C9" s="60">
        <f>VLOOKUP($A9,'Return Data'!$B$7:$R$2292,4,0)</f>
        <v>15.792</v>
      </c>
      <c r="D9" s="60">
        <f>VLOOKUP($A9,'Return Data'!$B$7:$R$2292,10,0)</f>
        <v>-3.069</v>
      </c>
      <c r="E9" s="61">
        <f t="shared" si="0"/>
        <v>4</v>
      </c>
      <c r="F9" s="60">
        <f>VLOOKUP($A9,'Return Data'!$B$7:$R$2292,11,0)</f>
        <v>3.7923</v>
      </c>
      <c r="G9" s="61">
        <f t="shared" si="1"/>
        <v>4</v>
      </c>
      <c r="H9" s="60">
        <f>VLOOKUP($A9,'Return Data'!$B$7:$R$2292,12,0)</f>
        <v>12.5107</v>
      </c>
      <c r="I9" s="61">
        <f t="shared" si="2"/>
        <v>3</v>
      </c>
      <c r="J9" s="60">
        <f>VLOOKUP($A9,'Return Data'!$B$7:$R$2292,13,0)</f>
        <v>13.18</v>
      </c>
      <c r="K9" s="61">
        <f t="shared" si="3"/>
        <v>2</v>
      </c>
      <c r="L9" s="60"/>
      <c r="M9" s="61"/>
      <c r="N9" s="60"/>
      <c r="O9" s="61"/>
      <c r="P9" s="60"/>
      <c r="Q9" s="61"/>
      <c r="R9" s="60">
        <f>VLOOKUP($A9,'Return Data'!$B$7:$R$2292,16,0)</f>
        <v>23.0197</v>
      </c>
      <c r="S9" s="62">
        <f t="shared" si="4"/>
        <v>1</v>
      </c>
    </row>
    <row r="10" spans="1:20" x14ac:dyDescent="0.3">
      <c r="A10" s="58" t="s">
        <v>723</v>
      </c>
      <c r="B10" s="59">
        <f>VLOOKUP($A10,'Return Data'!$B$7:$R$2292,3,0)</f>
        <v>44988</v>
      </c>
      <c r="C10" s="60">
        <f>VLOOKUP($A10,'Return Data'!$B$7:$R$2292,4,0)</f>
        <v>31.74</v>
      </c>
      <c r="D10" s="60">
        <f>VLOOKUP($A10,'Return Data'!$B$7:$R$2292,10,0)</f>
        <v>-1.8855999999999999</v>
      </c>
      <c r="E10" s="61">
        <f t="shared" si="0"/>
        <v>2</v>
      </c>
      <c r="F10" s="60">
        <f>VLOOKUP($A10,'Return Data'!$B$7:$R$2292,11,0)</f>
        <v>6.2960000000000003</v>
      </c>
      <c r="G10" s="61">
        <f t="shared" si="1"/>
        <v>2</v>
      </c>
      <c r="H10" s="60">
        <f>VLOOKUP($A10,'Return Data'!$B$7:$R$2292,12,0)</f>
        <v>12.9537</v>
      </c>
      <c r="I10" s="61">
        <f t="shared" si="2"/>
        <v>2</v>
      </c>
      <c r="J10" s="60">
        <f>VLOOKUP($A10,'Return Data'!$B$7:$R$2292,13,0)</f>
        <v>13.6412</v>
      </c>
      <c r="K10" s="61">
        <f t="shared" si="3"/>
        <v>1</v>
      </c>
      <c r="L10" s="60">
        <f>VLOOKUP($A10,'Return Data'!$B$7:$R$2292,17,0)</f>
        <v>20.690999999999999</v>
      </c>
      <c r="M10" s="61">
        <f>RANK(L10,L$8:L$14,0)</f>
        <v>1</v>
      </c>
      <c r="N10" s="60">
        <f>VLOOKUP($A10,'Return Data'!$B$7:$R$2292,14,0)</f>
        <v>28.211600000000001</v>
      </c>
      <c r="O10" s="61">
        <f>RANK(N10,N$8:N$14,0)</f>
        <v>1</v>
      </c>
      <c r="P10" s="60">
        <f>VLOOKUP($A10,'Return Data'!$B$7:$R$2292,15,0)</f>
        <v>11.4892</v>
      </c>
      <c r="Q10" s="61">
        <f>RANK(P10,P$8:P$14,0)</f>
        <v>2</v>
      </c>
      <c r="R10" s="60">
        <f>VLOOKUP($A10,'Return Data'!$B$7:$R$2292,16,0)</f>
        <v>14.0205</v>
      </c>
      <c r="S10" s="62">
        <f t="shared" si="4"/>
        <v>4</v>
      </c>
    </row>
    <row r="11" spans="1:20" x14ac:dyDescent="0.3">
      <c r="A11" s="58" t="s">
        <v>724</v>
      </c>
      <c r="B11" s="59">
        <f>VLOOKUP($A11,'Return Data'!$B$7:$R$2292,3,0)</f>
        <v>44988</v>
      </c>
      <c r="C11" s="60">
        <f>VLOOKUP($A11,'Return Data'!$B$7:$R$2292,4,0)</f>
        <v>17.87</v>
      </c>
      <c r="D11" s="60">
        <f>VLOOKUP($A11,'Return Data'!$B$7:$R$2292,10,0)</f>
        <v>-5.4497</v>
      </c>
      <c r="E11" s="61">
        <f t="shared" si="0"/>
        <v>7</v>
      </c>
      <c r="F11" s="60">
        <f>VLOOKUP($A11,'Return Data'!$B$7:$R$2292,11,0)</f>
        <v>-1.6511</v>
      </c>
      <c r="G11" s="61">
        <f t="shared" si="1"/>
        <v>7</v>
      </c>
      <c r="H11" s="60">
        <f>VLOOKUP($A11,'Return Data'!$B$7:$R$2292,12,0)</f>
        <v>8.4344999999999999</v>
      </c>
      <c r="I11" s="61">
        <f t="shared" si="2"/>
        <v>4</v>
      </c>
      <c r="J11" s="60">
        <f>VLOOKUP($A11,'Return Data'!$B$7:$R$2292,13,0)</f>
        <v>4.6866000000000003</v>
      </c>
      <c r="K11" s="61">
        <f t="shared" si="3"/>
        <v>6</v>
      </c>
      <c r="L11" s="60">
        <f>VLOOKUP($A11,'Return Data'!$B$7:$R$2292,17,0)</f>
        <v>10.2563</v>
      </c>
      <c r="M11" s="61">
        <f>RANK(L11,L$8:L$14,0)</f>
        <v>6</v>
      </c>
      <c r="N11" s="60">
        <f>VLOOKUP($A11,'Return Data'!$B$7:$R$2292,14,0)</f>
        <v>17.166499999999999</v>
      </c>
      <c r="O11" s="61">
        <f>RANK(N11,N$8:N$14,0)</f>
        <v>6</v>
      </c>
      <c r="P11" s="60"/>
      <c r="Q11" s="61"/>
      <c r="R11" s="60">
        <f>VLOOKUP($A11,'Return Data'!$B$7:$R$2292,16,0)</f>
        <v>14.8232</v>
      </c>
      <c r="S11" s="62">
        <f t="shared" si="4"/>
        <v>2</v>
      </c>
    </row>
    <row r="12" spans="1:20" x14ac:dyDescent="0.3">
      <c r="A12" s="58" t="s">
        <v>1831</v>
      </c>
      <c r="B12" s="59">
        <f>VLOOKUP($A12,'Return Data'!$B$7:$R$2292,3,0)</f>
        <v>44988</v>
      </c>
      <c r="C12" s="60">
        <f>VLOOKUP($A12,'Return Data'!$B$7:$R$2292,4,0)</f>
        <v>92.173500000000004</v>
      </c>
      <c r="D12" s="60">
        <f>VLOOKUP($A12,'Return Data'!$B$7:$R$2292,10,0)</f>
        <v>-3.3660000000000001</v>
      </c>
      <c r="E12" s="61">
        <f t="shared" si="0"/>
        <v>6</v>
      </c>
      <c r="F12" s="60">
        <f>VLOOKUP($A12,'Return Data'!$B$7:$R$2292,11,0)</f>
        <v>2.0796000000000001</v>
      </c>
      <c r="G12" s="61">
        <f t="shared" si="1"/>
        <v>5</v>
      </c>
      <c r="H12" s="60">
        <f>VLOOKUP($A12,'Return Data'!$B$7:$R$2292,12,0)</f>
        <v>7.3582999999999998</v>
      </c>
      <c r="I12" s="61">
        <f t="shared" si="2"/>
        <v>5</v>
      </c>
      <c r="J12" s="60">
        <f>VLOOKUP($A12,'Return Data'!$B$7:$R$2292,13,0)</f>
        <v>8.9954999999999998</v>
      </c>
      <c r="K12" s="61">
        <f t="shared" si="3"/>
        <v>5</v>
      </c>
      <c r="L12" s="60">
        <f>VLOOKUP($A12,'Return Data'!$B$7:$R$2292,17,0)</f>
        <v>10.756</v>
      </c>
      <c r="M12" s="61">
        <f>RANK(L12,L$8:L$14,0)</f>
        <v>5</v>
      </c>
      <c r="N12" s="60">
        <f>VLOOKUP($A12,'Return Data'!$B$7:$R$2292,14,0)</f>
        <v>18.896599999999999</v>
      </c>
      <c r="O12" s="61">
        <f>RANK(N12,N$8:N$14,0)</f>
        <v>4</v>
      </c>
      <c r="P12" s="60">
        <f>VLOOKUP($A12,'Return Data'!$B$7:$R$2292,15,0)</f>
        <v>11.478</v>
      </c>
      <c r="Q12" s="61">
        <f>RANK(P12,P$8:P$14,0)</f>
        <v>3</v>
      </c>
      <c r="R12" s="60">
        <f>VLOOKUP($A12,'Return Data'!$B$7:$R$2292,16,0)</f>
        <v>13.053000000000001</v>
      </c>
      <c r="S12" s="62">
        <f t="shared" si="4"/>
        <v>5</v>
      </c>
    </row>
    <row r="13" spans="1:20" x14ac:dyDescent="0.3">
      <c r="A13" s="58" t="s">
        <v>727</v>
      </c>
      <c r="B13" s="59">
        <f>VLOOKUP($A13,'Return Data'!$B$7:$R$2292,3,0)</f>
        <v>44988</v>
      </c>
      <c r="C13" s="60">
        <f>VLOOKUP($A13,'Return Data'!$B$7:$R$2292,4,0)</f>
        <v>94.241200000000006</v>
      </c>
      <c r="D13" s="60">
        <f>VLOOKUP($A13,'Return Data'!$B$7:$R$2292,10,0)</f>
        <v>-2.5700000000000001E-2</v>
      </c>
      <c r="E13" s="61">
        <f t="shared" si="0"/>
        <v>1</v>
      </c>
      <c r="F13" s="60">
        <f>VLOOKUP($A13,'Return Data'!$B$7:$R$2292,11,0)</f>
        <v>4.1818999999999997</v>
      </c>
      <c r="G13" s="61">
        <f t="shared" si="1"/>
        <v>3</v>
      </c>
      <c r="H13" s="60">
        <f>VLOOKUP($A13,'Return Data'!$B$7:$R$2292,12,0)</f>
        <v>6.4962999999999997</v>
      </c>
      <c r="I13" s="61">
        <f t="shared" si="2"/>
        <v>6</v>
      </c>
      <c r="J13" s="60">
        <f>VLOOKUP($A13,'Return Data'!$B$7:$R$2292,13,0)</f>
        <v>9.0648999999999997</v>
      </c>
      <c r="K13" s="61">
        <f t="shared" si="3"/>
        <v>4</v>
      </c>
      <c r="L13" s="60">
        <f>VLOOKUP($A13,'Return Data'!$B$7:$R$2292,17,0)</f>
        <v>17.6861</v>
      </c>
      <c r="M13" s="61">
        <f>RANK(L13,L$8:L$14,0)</f>
        <v>2</v>
      </c>
      <c r="N13" s="60">
        <f>VLOOKUP($A13,'Return Data'!$B$7:$R$2292,14,0)</f>
        <v>26.998100000000001</v>
      </c>
      <c r="O13" s="61">
        <f>RANK(N13,N$8:N$14,0)</f>
        <v>2</v>
      </c>
      <c r="P13" s="60">
        <f>VLOOKUP($A13,'Return Data'!$B$7:$R$2292,15,0)</f>
        <v>13.9156</v>
      </c>
      <c r="Q13" s="61">
        <f>RANK(P13,P$8:P$14,0)</f>
        <v>1</v>
      </c>
      <c r="R13" s="60">
        <f>VLOOKUP($A13,'Return Data'!$B$7:$R$2292,16,0)</f>
        <v>14.6891</v>
      </c>
      <c r="S13" s="62">
        <f t="shared" si="4"/>
        <v>3</v>
      </c>
    </row>
    <row r="14" spans="1:20" x14ac:dyDescent="0.3">
      <c r="A14" s="58" t="s">
        <v>728</v>
      </c>
      <c r="B14" s="59">
        <f>VLOOKUP($A14,'Return Data'!$B$7:$R$2292,3,0)</f>
        <v>44988</v>
      </c>
      <c r="C14" s="60">
        <f>VLOOKUP($A14,'Return Data'!$B$7:$R$2292,4,0)</f>
        <v>110.2401</v>
      </c>
      <c r="D14" s="60">
        <f>VLOOKUP($A14,'Return Data'!$B$7:$R$2292,10,0)</f>
        <v>-2.7155</v>
      </c>
      <c r="E14" s="61">
        <f t="shared" si="0"/>
        <v>3</v>
      </c>
      <c r="F14" s="60">
        <f>VLOOKUP($A14,'Return Data'!$B$7:$R$2292,11,0)</f>
        <v>1.8584000000000001</v>
      </c>
      <c r="G14" s="61">
        <f t="shared" si="1"/>
        <v>6</v>
      </c>
      <c r="H14" s="60">
        <f>VLOOKUP($A14,'Return Data'!$B$7:$R$2292,12,0)</f>
        <v>5.7824</v>
      </c>
      <c r="I14" s="61">
        <f t="shared" si="2"/>
        <v>7</v>
      </c>
      <c r="J14" s="60">
        <f>VLOOKUP($A14,'Return Data'!$B$7:$R$2292,13,0)</f>
        <v>2.0501</v>
      </c>
      <c r="K14" s="61">
        <f t="shared" si="3"/>
        <v>7</v>
      </c>
      <c r="L14" s="60">
        <f>VLOOKUP($A14,'Return Data'!$B$7:$R$2292,17,0)</f>
        <v>11.0162</v>
      </c>
      <c r="M14" s="61">
        <f>RANK(L14,L$8:L$14,0)</f>
        <v>4</v>
      </c>
      <c r="N14" s="60">
        <f>VLOOKUP($A14,'Return Data'!$B$7:$R$2292,14,0)</f>
        <v>18.695399999999999</v>
      </c>
      <c r="O14" s="61">
        <f>RANK(N14,N$8:N$14,0)</f>
        <v>5</v>
      </c>
      <c r="P14" s="60">
        <f>VLOOKUP($A14,'Return Data'!$B$7:$R$2292,15,0)</f>
        <v>10.9711</v>
      </c>
      <c r="Q14" s="61">
        <f>RANK(P14,P$8:P$14,0)</f>
        <v>4</v>
      </c>
      <c r="R14" s="60">
        <f>VLOOKUP($A14,'Return Data'!$B$7:$R$2292,16,0)</f>
        <v>12.0022</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-2.8068</v>
      </c>
      <c r="E16" s="69"/>
      <c r="F16" s="70">
        <f>AVERAGE(F8:F14)</f>
        <v>3.3196714285714282</v>
      </c>
      <c r="G16" s="69"/>
      <c r="H16" s="70">
        <f>AVERAGE(H8:H14)</f>
        <v>9.5729857142857124</v>
      </c>
      <c r="I16" s="69"/>
      <c r="J16" s="70">
        <f>AVERAGE(J8:J14)</f>
        <v>9.0212714285714277</v>
      </c>
      <c r="K16" s="69"/>
      <c r="L16" s="70">
        <f>AVERAGE(L8:L14)</f>
        <v>14.603616666666666</v>
      </c>
      <c r="M16" s="69"/>
      <c r="N16" s="70">
        <f>AVERAGE(N8:N14)</f>
        <v>21.806533333333334</v>
      </c>
      <c r="O16" s="69"/>
      <c r="P16" s="70">
        <f>AVERAGE(P8:P14)</f>
        <v>11.48386</v>
      </c>
      <c r="Q16" s="69"/>
      <c r="R16" s="70">
        <f>AVERAGE(R8:R14)</f>
        <v>14.740642857142857</v>
      </c>
      <c r="S16" s="71"/>
    </row>
    <row r="17" spans="1:19" x14ac:dyDescent="0.3">
      <c r="A17" s="68" t="s">
        <v>28</v>
      </c>
      <c r="B17" s="69"/>
      <c r="C17" s="69"/>
      <c r="D17" s="70">
        <f>MIN(D8:D14)</f>
        <v>-5.4497</v>
      </c>
      <c r="E17" s="69"/>
      <c r="F17" s="70">
        <f>MIN(F8:F14)</f>
        <v>-1.6511</v>
      </c>
      <c r="G17" s="69"/>
      <c r="H17" s="70">
        <f>MIN(H8:H14)</f>
        <v>5.7824</v>
      </c>
      <c r="I17" s="69"/>
      <c r="J17" s="70">
        <f>MIN(J8:J14)</f>
        <v>2.0501</v>
      </c>
      <c r="K17" s="69"/>
      <c r="L17" s="70">
        <f>MIN(L8:L14)</f>
        <v>10.2563</v>
      </c>
      <c r="M17" s="69"/>
      <c r="N17" s="70">
        <f>MIN(N8:N14)</f>
        <v>17.166499999999999</v>
      </c>
      <c r="O17" s="69"/>
      <c r="P17" s="70">
        <f>MIN(P8:P14)</f>
        <v>9.5654000000000003</v>
      </c>
      <c r="Q17" s="69"/>
      <c r="R17" s="70">
        <f>MIN(R8:R14)</f>
        <v>11.5768</v>
      </c>
      <c r="S17" s="71"/>
    </row>
    <row r="18" spans="1:19" ht="15" thickBot="1" x14ac:dyDescent="0.35">
      <c r="A18" s="72" t="s">
        <v>29</v>
      </c>
      <c r="B18" s="73"/>
      <c r="C18" s="73"/>
      <c r="D18" s="74">
        <f>MAX(D8:D14)</f>
        <v>-2.5700000000000001E-2</v>
      </c>
      <c r="E18" s="73"/>
      <c r="F18" s="74">
        <f>MAX(F8:F14)</f>
        <v>6.6806000000000001</v>
      </c>
      <c r="G18" s="73"/>
      <c r="H18" s="74">
        <f>MAX(H8:H14)</f>
        <v>13.475</v>
      </c>
      <c r="I18" s="73"/>
      <c r="J18" s="74">
        <f>MAX(J8:J14)</f>
        <v>13.6412</v>
      </c>
      <c r="K18" s="73"/>
      <c r="L18" s="74">
        <f>MAX(L8:L14)</f>
        <v>20.690999999999999</v>
      </c>
      <c r="M18" s="73"/>
      <c r="N18" s="74">
        <f>MAX(N8:N14)</f>
        <v>28.211600000000001</v>
      </c>
      <c r="O18" s="73"/>
      <c r="P18" s="74">
        <f>MAX(P8:P14)</f>
        <v>13.9156</v>
      </c>
      <c r="Q18" s="73"/>
      <c r="R18" s="74">
        <f>MAX(R8:R14)</f>
        <v>23.0197</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720</v>
      </c>
      <c r="B8" s="59">
        <f>VLOOKUP($A8,'Return Data'!$B$7:$R$2292,3,0)</f>
        <v>44988</v>
      </c>
      <c r="C8" s="60">
        <f>VLOOKUP($A8,'Return Data'!$B$7:$R$2292,4,0)</f>
        <v>269.91000000000003</v>
      </c>
      <c r="D8" s="60">
        <f>VLOOKUP($A8,'Return Data'!$B$7:$R$2292,10,0)</f>
        <v>-3.3239000000000001</v>
      </c>
      <c r="E8" s="61">
        <f t="shared" ref="E8:E14" si="0">RANK(D8,D$8:D$14,0)</f>
        <v>4</v>
      </c>
      <c r="F8" s="60">
        <f>VLOOKUP($A8,'Return Data'!$B$7:$R$2292,11,0)</f>
        <v>6.3056000000000001</v>
      </c>
      <c r="G8" s="61">
        <f t="shared" ref="G8:G14" si="1">RANK(F8,F$8:F$14,0)</f>
        <v>1</v>
      </c>
      <c r="H8" s="60">
        <f>VLOOKUP($A8,'Return Data'!$B$7:$R$2292,12,0)</f>
        <v>12.8764</v>
      </c>
      <c r="I8" s="61">
        <f t="shared" ref="I8:I14" si="2">RANK(H8,H$8:H$14,0)</f>
        <v>1</v>
      </c>
      <c r="J8" s="60">
        <f>VLOOKUP($A8,'Return Data'!$B$7:$R$2292,13,0)</f>
        <v>10.6914</v>
      </c>
      <c r="K8" s="61">
        <f t="shared" ref="K8:K14" si="3">RANK(J8,J$8:J$14,0)</f>
        <v>3</v>
      </c>
      <c r="L8" s="60">
        <f>VLOOKUP($A8,'Return Data'!$B$7:$R$2292,17,0)</f>
        <v>16.391500000000001</v>
      </c>
      <c r="M8" s="61">
        <f>RANK(L8,L$8:L$14,0)</f>
        <v>3</v>
      </c>
      <c r="N8" s="60">
        <f>VLOOKUP($A8,'Return Data'!$B$7:$R$2292,14,0)</f>
        <v>20.0046</v>
      </c>
      <c r="O8" s="61">
        <f>RANK(N8,N$8:N$14,0)</f>
        <v>3</v>
      </c>
      <c r="P8" s="60">
        <f>VLOOKUP($A8,'Return Data'!$B$7:$R$2292,15,0)</f>
        <v>8.8059999999999992</v>
      </c>
      <c r="Q8" s="61">
        <f>RANK(P8,P$8:P$14,0)</f>
        <v>5</v>
      </c>
      <c r="R8" s="60">
        <f>VLOOKUP($A8,'Return Data'!$B$7:$R$2292,16,0)</f>
        <v>17.843900000000001</v>
      </c>
      <c r="S8" s="62">
        <f t="shared" ref="S8:S14" si="4">RANK(R8,R$8:R$14,0)</f>
        <v>2</v>
      </c>
    </row>
    <row r="9" spans="1:20" x14ac:dyDescent="0.3">
      <c r="A9" s="58" t="s">
        <v>1667</v>
      </c>
      <c r="B9" s="59">
        <f>VLOOKUP($A9,'Return Data'!$B$7:$R$2292,3,0)</f>
        <v>44988</v>
      </c>
      <c r="C9" s="60">
        <f>VLOOKUP($A9,'Return Data'!$B$7:$R$2292,4,0)</f>
        <v>15.231</v>
      </c>
      <c r="D9" s="60">
        <f>VLOOKUP($A9,'Return Data'!$B$7:$R$2292,10,0)</f>
        <v>-3.4424000000000001</v>
      </c>
      <c r="E9" s="61">
        <f t="shared" si="0"/>
        <v>5</v>
      </c>
      <c r="F9" s="60">
        <f>VLOOKUP($A9,'Return Data'!$B$7:$R$2292,11,0)</f>
        <v>2.9887000000000001</v>
      </c>
      <c r="G9" s="61">
        <f t="shared" si="1"/>
        <v>4</v>
      </c>
      <c r="H9" s="60">
        <f>VLOOKUP($A9,'Return Data'!$B$7:$R$2292,12,0)</f>
        <v>11.207700000000001</v>
      </c>
      <c r="I9" s="61">
        <f t="shared" si="2"/>
        <v>3</v>
      </c>
      <c r="J9" s="60">
        <f>VLOOKUP($A9,'Return Data'!$B$7:$R$2292,13,0)</f>
        <v>11.435499999999999</v>
      </c>
      <c r="K9" s="61">
        <f t="shared" si="3"/>
        <v>2</v>
      </c>
      <c r="L9" s="60"/>
      <c r="M9" s="61"/>
      <c r="N9" s="60"/>
      <c r="O9" s="61"/>
      <c r="P9" s="60"/>
      <c r="Q9" s="61"/>
      <c r="R9" s="60">
        <f>VLOOKUP($A9,'Return Data'!$B$7:$R$2292,16,0)</f>
        <v>21.018599999999999</v>
      </c>
      <c r="S9" s="62">
        <f t="shared" si="4"/>
        <v>1</v>
      </c>
    </row>
    <row r="10" spans="1:20" x14ac:dyDescent="0.3">
      <c r="A10" s="58" t="s">
        <v>722</v>
      </c>
      <c r="B10" s="59">
        <f>VLOOKUP($A10,'Return Data'!$B$7:$R$2292,3,0)</f>
        <v>44988</v>
      </c>
      <c r="C10" s="60">
        <f>VLOOKUP($A10,'Return Data'!$B$7:$R$2292,4,0)</f>
        <v>29.37</v>
      </c>
      <c r="D10" s="60">
        <f>VLOOKUP($A10,'Return Data'!$B$7:$R$2292,10,0)</f>
        <v>-2.2629000000000001</v>
      </c>
      <c r="E10" s="61">
        <f t="shared" si="0"/>
        <v>2</v>
      </c>
      <c r="F10" s="60">
        <f>VLOOKUP($A10,'Return Data'!$B$7:$R$2292,11,0)</f>
        <v>5.4577999999999998</v>
      </c>
      <c r="G10" s="61">
        <f t="shared" si="1"/>
        <v>2</v>
      </c>
      <c r="H10" s="60">
        <f>VLOOKUP($A10,'Return Data'!$B$7:$R$2292,12,0)</f>
        <v>11.588100000000001</v>
      </c>
      <c r="I10" s="61">
        <f t="shared" si="2"/>
        <v>2</v>
      </c>
      <c r="J10" s="60">
        <f>VLOOKUP($A10,'Return Data'!$B$7:$R$2292,13,0)</f>
        <v>11.8431</v>
      </c>
      <c r="K10" s="61">
        <f t="shared" si="3"/>
        <v>1</v>
      </c>
      <c r="L10" s="60">
        <f>VLOOKUP($A10,'Return Data'!$B$7:$R$2292,17,0)</f>
        <v>19.086300000000001</v>
      </c>
      <c r="M10" s="61">
        <f>RANK(L10,L$8:L$14,0)</f>
        <v>1</v>
      </c>
      <c r="N10" s="60">
        <f>VLOOKUP($A10,'Return Data'!$B$7:$R$2292,14,0)</f>
        <v>26.729900000000001</v>
      </c>
      <c r="O10" s="61">
        <f>RANK(N10,N$8:N$14,0)</f>
        <v>1</v>
      </c>
      <c r="P10" s="60">
        <f>VLOOKUP($A10,'Return Data'!$B$7:$R$2292,15,0)</f>
        <v>10.343299999999999</v>
      </c>
      <c r="Q10" s="61">
        <f>RANK(P10,P$8:P$14,0)</f>
        <v>3</v>
      </c>
      <c r="R10" s="60">
        <f>VLOOKUP($A10,'Return Data'!$B$7:$R$2292,16,0)</f>
        <v>13.0198</v>
      </c>
      <c r="S10" s="62">
        <f t="shared" si="4"/>
        <v>6</v>
      </c>
    </row>
    <row r="11" spans="1:20" x14ac:dyDescent="0.3">
      <c r="A11" s="58" t="s">
        <v>725</v>
      </c>
      <c r="B11" s="59">
        <f>VLOOKUP($A11,'Return Data'!$B$7:$R$2292,3,0)</f>
        <v>44988</v>
      </c>
      <c r="C11" s="60">
        <f>VLOOKUP($A11,'Return Data'!$B$7:$R$2292,4,0)</f>
        <v>16.96</v>
      </c>
      <c r="D11" s="60">
        <f>VLOOKUP($A11,'Return Data'!$B$7:$R$2292,10,0)</f>
        <v>-5.7253999999999996</v>
      </c>
      <c r="E11" s="61">
        <f t="shared" si="0"/>
        <v>7</v>
      </c>
      <c r="F11" s="60">
        <f>VLOOKUP($A11,'Return Data'!$B$7:$R$2292,11,0)</f>
        <v>-2.1915</v>
      </c>
      <c r="G11" s="61">
        <f t="shared" si="1"/>
        <v>7</v>
      </c>
      <c r="H11" s="60">
        <f>VLOOKUP($A11,'Return Data'!$B$7:$R$2292,12,0)</f>
        <v>7.5460000000000003</v>
      </c>
      <c r="I11" s="61">
        <f t="shared" si="2"/>
        <v>4</v>
      </c>
      <c r="J11" s="60">
        <f>VLOOKUP($A11,'Return Data'!$B$7:$R$2292,13,0)</f>
        <v>3.6042000000000001</v>
      </c>
      <c r="K11" s="61">
        <f t="shared" si="3"/>
        <v>6</v>
      </c>
      <c r="L11" s="60">
        <f>VLOOKUP($A11,'Return Data'!$B$7:$R$2292,17,0)</f>
        <v>9.1334999999999997</v>
      </c>
      <c r="M11" s="61">
        <f>RANK(L11,L$8:L$14,0)</f>
        <v>6</v>
      </c>
      <c r="N11" s="60">
        <f>VLOOKUP($A11,'Return Data'!$B$7:$R$2292,14,0)</f>
        <v>15.948600000000001</v>
      </c>
      <c r="O11" s="61">
        <f>RANK(N11,N$8:N$14,0)</f>
        <v>6</v>
      </c>
      <c r="P11" s="60"/>
      <c r="Q11" s="61"/>
      <c r="R11" s="60">
        <f>VLOOKUP($A11,'Return Data'!$B$7:$R$2292,16,0)</f>
        <v>13.4032</v>
      </c>
      <c r="S11" s="62">
        <f t="shared" si="4"/>
        <v>5</v>
      </c>
    </row>
    <row r="12" spans="1:20" x14ac:dyDescent="0.3">
      <c r="A12" s="58" t="s">
        <v>1830</v>
      </c>
      <c r="B12" s="59">
        <f>VLOOKUP($A12,'Return Data'!$B$7:$R$2292,3,0)</f>
        <v>44988</v>
      </c>
      <c r="C12" s="60">
        <f>VLOOKUP($A12,'Return Data'!$B$7:$R$2292,4,0)</f>
        <v>86.985399999999998</v>
      </c>
      <c r="D12" s="60">
        <f>VLOOKUP($A12,'Return Data'!$B$7:$R$2292,10,0)</f>
        <v>-3.7343000000000002</v>
      </c>
      <c r="E12" s="61">
        <f t="shared" si="0"/>
        <v>6</v>
      </c>
      <c r="F12" s="60">
        <f>VLOOKUP($A12,'Return Data'!$B$7:$R$2292,11,0)</f>
        <v>1.4802</v>
      </c>
      <c r="G12" s="61">
        <f t="shared" si="1"/>
        <v>6</v>
      </c>
      <c r="H12" s="60">
        <f>VLOOKUP($A12,'Return Data'!$B$7:$R$2292,12,0)</f>
        <v>6.5186000000000002</v>
      </c>
      <c r="I12" s="61">
        <f t="shared" si="2"/>
        <v>5</v>
      </c>
      <c r="J12" s="60">
        <f>VLOOKUP($A12,'Return Data'!$B$7:$R$2292,13,0)</f>
        <v>7.8806000000000003</v>
      </c>
      <c r="K12" s="61">
        <f t="shared" si="3"/>
        <v>5</v>
      </c>
      <c r="L12" s="60">
        <f>VLOOKUP($A12,'Return Data'!$B$7:$R$2292,17,0)</f>
        <v>9.9074000000000009</v>
      </c>
      <c r="M12" s="61">
        <f>RANK(L12,L$8:L$14,0)</f>
        <v>5</v>
      </c>
      <c r="N12" s="60">
        <f>VLOOKUP($A12,'Return Data'!$B$7:$R$2292,14,0)</f>
        <v>18.098199999999999</v>
      </c>
      <c r="O12" s="61">
        <f>RANK(N12,N$8:N$14,0)</f>
        <v>4</v>
      </c>
      <c r="P12" s="60">
        <f>VLOOKUP($A12,'Return Data'!$B$7:$R$2292,15,0)</f>
        <v>10.709</v>
      </c>
      <c r="Q12" s="61">
        <f>RANK(P12,P$8:P$14,0)</f>
        <v>2</v>
      </c>
      <c r="R12" s="60">
        <f>VLOOKUP($A12,'Return Data'!$B$7:$R$2292,16,0)</f>
        <v>12.4811</v>
      </c>
      <c r="S12" s="62">
        <f t="shared" si="4"/>
        <v>7</v>
      </c>
    </row>
    <row r="13" spans="1:20" x14ac:dyDescent="0.3">
      <c r="A13" s="58" t="s">
        <v>726</v>
      </c>
      <c r="B13" s="59">
        <f>VLOOKUP($A13,'Return Data'!$B$7:$R$2292,3,0)</f>
        <v>44988</v>
      </c>
      <c r="C13" s="60">
        <f>VLOOKUP($A13,'Return Data'!$B$7:$R$2292,4,0)</f>
        <v>87.866100000000003</v>
      </c>
      <c r="D13" s="60">
        <f>VLOOKUP($A13,'Return Data'!$B$7:$R$2292,10,0)</f>
        <v>-0.217</v>
      </c>
      <c r="E13" s="61">
        <f t="shared" si="0"/>
        <v>1</v>
      </c>
      <c r="F13" s="60">
        <f>VLOOKUP($A13,'Return Data'!$B$7:$R$2292,11,0)</f>
        <v>3.7970000000000002</v>
      </c>
      <c r="G13" s="61">
        <f t="shared" si="1"/>
        <v>3</v>
      </c>
      <c r="H13" s="60">
        <f>VLOOKUP($A13,'Return Data'!$B$7:$R$2292,12,0)</f>
        <v>5.9187000000000003</v>
      </c>
      <c r="I13" s="61">
        <f t="shared" si="2"/>
        <v>6</v>
      </c>
      <c r="J13" s="60">
        <f>VLOOKUP($A13,'Return Data'!$B$7:$R$2292,13,0)</f>
        <v>8.2879000000000005</v>
      </c>
      <c r="K13" s="61">
        <f t="shared" si="3"/>
        <v>4</v>
      </c>
      <c r="L13" s="60">
        <f>VLOOKUP($A13,'Return Data'!$B$7:$R$2292,17,0)</f>
        <v>16.860700000000001</v>
      </c>
      <c r="M13" s="61">
        <f>RANK(L13,L$8:L$14,0)</f>
        <v>2</v>
      </c>
      <c r="N13" s="60">
        <f>VLOOKUP($A13,'Return Data'!$B$7:$R$2292,14,0)</f>
        <v>25.957899999999999</v>
      </c>
      <c r="O13" s="61">
        <f>RANK(N13,N$8:N$14,0)</f>
        <v>2</v>
      </c>
      <c r="P13" s="60">
        <f>VLOOKUP($A13,'Return Data'!$B$7:$R$2292,15,0)</f>
        <v>13.036300000000001</v>
      </c>
      <c r="Q13" s="61">
        <f>RANK(P13,P$8:P$14,0)</f>
        <v>1</v>
      </c>
      <c r="R13" s="60">
        <f>VLOOKUP($A13,'Return Data'!$B$7:$R$2292,16,0)</f>
        <v>13.807399999999999</v>
      </c>
      <c r="S13" s="62">
        <f t="shared" si="4"/>
        <v>4</v>
      </c>
    </row>
    <row r="14" spans="1:20" x14ac:dyDescent="0.3">
      <c r="A14" s="58" t="s">
        <v>729</v>
      </c>
      <c r="B14" s="59">
        <f>VLOOKUP($A14,'Return Data'!$B$7:$R$2292,3,0)</f>
        <v>44988</v>
      </c>
      <c r="C14" s="60">
        <f>VLOOKUP($A14,'Return Data'!$B$7:$R$2292,4,0)</f>
        <v>103.6061</v>
      </c>
      <c r="D14" s="60">
        <f>VLOOKUP($A14,'Return Data'!$B$7:$R$2292,10,0)</f>
        <v>-2.8704000000000001</v>
      </c>
      <c r="E14" s="61">
        <f t="shared" si="0"/>
        <v>3</v>
      </c>
      <c r="F14" s="60">
        <f>VLOOKUP($A14,'Return Data'!$B$7:$R$2292,11,0)</f>
        <v>1.5414000000000001</v>
      </c>
      <c r="G14" s="61">
        <f t="shared" si="1"/>
        <v>5</v>
      </c>
      <c r="H14" s="60">
        <f>VLOOKUP($A14,'Return Data'!$B$7:$R$2292,12,0)</f>
        <v>5.2907999999999999</v>
      </c>
      <c r="I14" s="61">
        <f t="shared" si="2"/>
        <v>7</v>
      </c>
      <c r="J14" s="60">
        <f>VLOOKUP($A14,'Return Data'!$B$7:$R$2292,13,0)</f>
        <v>1.419</v>
      </c>
      <c r="K14" s="61">
        <f t="shared" si="3"/>
        <v>7</v>
      </c>
      <c r="L14" s="60">
        <f>VLOOKUP($A14,'Return Data'!$B$7:$R$2292,17,0)</f>
        <v>10.3444</v>
      </c>
      <c r="M14" s="61">
        <f>RANK(L14,L$8:L$14,0)</f>
        <v>4</v>
      </c>
      <c r="N14" s="60">
        <f>VLOOKUP($A14,'Return Data'!$B$7:$R$2292,14,0)</f>
        <v>17.9955</v>
      </c>
      <c r="O14" s="61">
        <f>RANK(N14,N$8:N$14,0)</f>
        <v>5</v>
      </c>
      <c r="P14" s="60">
        <f>VLOOKUP($A14,'Return Data'!$B$7:$R$2292,15,0)</f>
        <v>10.3095</v>
      </c>
      <c r="Q14" s="61">
        <f>RANK(P14,P$8:P$14,0)</f>
        <v>4</v>
      </c>
      <c r="R14" s="60">
        <f>VLOOKUP($A14,'Return Data'!$B$7:$R$2292,16,0)</f>
        <v>13.9998</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-3.0823285714285715</v>
      </c>
      <c r="E16" s="69"/>
      <c r="F16" s="70">
        <f>AVERAGE(F8:F14)</f>
        <v>2.7684571428571423</v>
      </c>
      <c r="G16" s="69"/>
      <c r="H16" s="70">
        <f>AVERAGE(H8:H14)</f>
        <v>8.7066142857142861</v>
      </c>
      <c r="I16" s="69"/>
      <c r="J16" s="70">
        <f>AVERAGE(J8:J14)</f>
        <v>7.8802428571428562</v>
      </c>
      <c r="K16" s="69"/>
      <c r="L16" s="70">
        <f>AVERAGE(L8:L14)</f>
        <v>13.620633333333336</v>
      </c>
      <c r="M16" s="69"/>
      <c r="N16" s="70">
        <f>AVERAGE(N8:N14)</f>
        <v>20.789116666666661</v>
      </c>
      <c r="O16" s="69"/>
      <c r="P16" s="70">
        <f>AVERAGE(P8:P14)</f>
        <v>10.64082</v>
      </c>
      <c r="Q16" s="69"/>
      <c r="R16" s="70">
        <f>AVERAGE(R8:R14)</f>
        <v>15.08197142857143</v>
      </c>
      <c r="S16" s="71"/>
    </row>
    <row r="17" spans="1:19" x14ac:dyDescent="0.3">
      <c r="A17" s="68" t="s">
        <v>28</v>
      </c>
      <c r="B17" s="69"/>
      <c r="C17" s="69"/>
      <c r="D17" s="70">
        <f>MIN(D8:D14)</f>
        <v>-5.7253999999999996</v>
      </c>
      <c r="E17" s="69"/>
      <c r="F17" s="70">
        <f>MIN(F8:F14)</f>
        <v>-2.1915</v>
      </c>
      <c r="G17" s="69"/>
      <c r="H17" s="70">
        <f>MIN(H8:H14)</f>
        <v>5.2907999999999999</v>
      </c>
      <c r="I17" s="69"/>
      <c r="J17" s="70">
        <f>MIN(J8:J14)</f>
        <v>1.419</v>
      </c>
      <c r="K17" s="69"/>
      <c r="L17" s="70">
        <f>MIN(L8:L14)</f>
        <v>9.1334999999999997</v>
      </c>
      <c r="M17" s="69"/>
      <c r="N17" s="70">
        <f>MIN(N8:N14)</f>
        <v>15.948600000000001</v>
      </c>
      <c r="O17" s="69"/>
      <c r="P17" s="70">
        <f>MIN(P8:P14)</f>
        <v>8.8059999999999992</v>
      </c>
      <c r="Q17" s="69"/>
      <c r="R17" s="70">
        <f>MIN(R8:R14)</f>
        <v>12.4811</v>
      </c>
      <c r="S17" s="71"/>
    </row>
    <row r="18" spans="1:19" ht="15" thickBot="1" x14ac:dyDescent="0.35">
      <c r="A18" s="72" t="s">
        <v>29</v>
      </c>
      <c r="B18" s="73"/>
      <c r="C18" s="73"/>
      <c r="D18" s="74">
        <f>MAX(D8:D14)</f>
        <v>-0.217</v>
      </c>
      <c r="E18" s="73"/>
      <c r="F18" s="74">
        <f>MAX(F8:F14)</f>
        <v>6.3056000000000001</v>
      </c>
      <c r="G18" s="73"/>
      <c r="H18" s="74">
        <f>MAX(H8:H14)</f>
        <v>12.8764</v>
      </c>
      <c r="I18" s="73"/>
      <c r="J18" s="74">
        <f>MAX(J8:J14)</f>
        <v>11.8431</v>
      </c>
      <c r="K18" s="73"/>
      <c r="L18" s="74">
        <f>MAX(L8:L14)</f>
        <v>19.086300000000001</v>
      </c>
      <c r="M18" s="73"/>
      <c r="N18" s="74">
        <f>MAX(N8:N14)</f>
        <v>26.729900000000001</v>
      </c>
      <c r="O18" s="73"/>
      <c r="P18" s="74">
        <f>MAX(P8:P14)</f>
        <v>13.036300000000001</v>
      </c>
      <c r="Q18" s="73"/>
      <c r="R18" s="74">
        <f>MAX(R8:R14)</f>
        <v>21.018599999999999</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771</v>
      </c>
      <c r="B8" s="59">
        <f>VLOOKUP($A8,'Return Data'!$B$7:$R$2292,3,0)</f>
        <v>44988</v>
      </c>
      <c r="C8" s="60">
        <f>VLOOKUP($A8,'Return Data'!$B$7:$R$2292,4,0)</f>
        <v>99.163600000000002</v>
      </c>
      <c r="D8" s="60">
        <f>VLOOKUP($A8,'Return Data'!$B$7:$R$2292,10,0)</f>
        <v>-6.2845000000000004</v>
      </c>
      <c r="E8" s="61">
        <f t="shared" ref="E8:E28" si="0">RANK(D8,D$8:D$28,0)</f>
        <v>14</v>
      </c>
      <c r="F8" s="60">
        <f>VLOOKUP($A8,'Return Data'!$B$7:$R$2292,11,0)</f>
        <v>-0.91069999999999995</v>
      </c>
      <c r="G8" s="61">
        <f t="shared" ref="G8:G28" si="1">RANK(F8,F$8:F$28,0)</f>
        <v>10</v>
      </c>
      <c r="H8" s="60">
        <f>VLOOKUP($A8,'Return Data'!$B$7:$R$2292,12,0)</f>
        <v>5.758</v>
      </c>
      <c r="I8" s="61">
        <f t="shared" ref="I8:I28" si="2">RANK(H8,H$8:H$28,0)</f>
        <v>15</v>
      </c>
      <c r="J8" s="60">
        <f>VLOOKUP($A8,'Return Data'!$B$7:$R$2292,13,0)</f>
        <v>6.1676000000000002</v>
      </c>
      <c r="K8" s="61">
        <f t="shared" ref="K8:K28" si="3">RANK(J8,J$8:J$28,0)</f>
        <v>13</v>
      </c>
      <c r="L8" s="60">
        <f>VLOOKUP($A8,'Return Data'!$B$7:$R$2292,17,0)</f>
        <v>8.2365999999999993</v>
      </c>
      <c r="M8" s="61">
        <f>RANK(L8,L$8:L$28,0)</f>
        <v>14</v>
      </c>
      <c r="N8" s="60">
        <f>VLOOKUP($A8,'Return Data'!$B$7:$R$2292,14,0)</f>
        <v>15.166600000000001</v>
      </c>
      <c r="O8" s="61">
        <f t="shared" ref="O8:O17" si="4">RANK(N8,N$8:N$28,0)</f>
        <v>13</v>
      </c>
      <c r="P8" s="60">
        <f>VLOOKUP($A8,'Return Data'!$B$7:$R$2292,15,0)</f>
        <v>10.7624</v>
      </c>
      <c r="Q8" s="61">
        <f t="shared" ref="Q8:Q17" si="5">RANK(P8,P$8:P$28,0)</f>
        <v>9</v>
      </c>
      <c r="R8" s="60">
        <f>VLOOKUP($A8,'Return Data'!$B$7:$R$2292,16,0)</f>
        <v>13.9671</v>
      </c>
      <c r="S8" s="62">
        <f>RANK(R8,R$8:R$28,0)</f>
        <v>11</v>
      </c>
    </row>
    <row r="9" spans="1:20" x14ac:dyDescent="0.3">
      <c r="A9" s="58" t="s">
        <v>772</v>
      </c>
      <c r="B9" s="59">
        <f>VLOOKUP($A9,'Return Data'!$B$7:$R$2292,3,0)</f>
        <v>44988</v>
      </c>
      <c r="C9" s="60">
        <f>VLOOKUP($A9,'Return Data'!$B$7:$R$2292,4,0)</f>
        <v>42.02</v>
      </c>
      <c r="D9" s="60">
        <f>VLOOKUP($A9,'Return Data'!$B$7:$R$2292,10,0)</f>
        <v>-9.3027999999999995</v>
      </c>
      <c r="E9" s="61">
        <f t="shared" si="0"/>
        <v>21</v>
      </c>
      <c r="F9" s="60">
        <f>VLOOKUP($A9,'Return Data'!$B$7:$R$2292,11,0)</f>
        <v>-11.350199999999999</v>
      </c>
      <c r="G9" s="61">
        <f t="shared" si="1"/>
        <v>21</v>
      </c>
      <c r="H9" s="60">
        <f>VLOOKUP($A9,'Return Data'!$B$7:$R$2292,12,0)</f>
        <v>-3.3134000000000001</v>
      </c>
      <c r="I9" s="61">
        <f t="shared" si="2"/>
        <v>21</v>
      </c>
      <c r="J9" s="60">
        <f>VLOOKUP($A9,'Return Data'!$B$7:$R$2292,13,0)</f>
        <v>-9.7120999999999995</v>
      </c>
      <c r="K9" s="61">
        <f t="shared" si="3"/>
        <v>21</v>
      </c>
      <c r="L9" s="60">
        <f>VLOOKUP($A9,'Return Data'!$B$7:$R$2292,17,0)</f>
        <v>-1.7272000000000001</v>
      </c>
      <c r="M9" s="61">
        <f t="shared" ref="M9:M28" si="6">RANK(L9,L$8:L$28,0)</f>
        <v>21</v>
      </c>
      <c r="N9" s="60">
        <f>VLOOKUP($A9,'Return Data'!$B$7:$R$2292,14,0)</f>
        <v>7.8459000000000003</v>
      </c>
      <c r="O9" s="61">
        <f t="shared" si="4"/>
        <v>19</v>
      </c>
      <c r="P9" s="60">
        <f>VLOOKUP($A9,'Return Data'!$B$7:$R$2292,15,0)</f>
        <v>9.1045999999999996</v>
      </c>
      <c r="Q9" s="61">
        <f t="shared" si="5"/>
        <v>12</v>
      </c>
      <c r="R9" s="60">
        <f>VLOOKUP($A9,'Return Data'!$B$7:$R$2292,16,0)</f>
        <v>13.4308</v>
      </c>
      <c r="S9" s="62">
        <f t="shared" ref="S9:S28" si="7">RANK(R9,R$8:R$28,0)</f>
        <v>15</v>
      </c>
    </row>
    <row r="10" spans="1:20" x14ac:dyDescent="0.3">
      <c r="A10" s="58" t="s">
        <v>1893</v>
      </c>
      <c r="B10" s="59">
        <f>VLOOKUP($A10,'Return Data'!$B$7:$R$2292,3,0)</f>
        <v>44988</v>
      </c>
      <c r="C10" s="60">
        <f>VLOOKUP($A10,'Return Data'!$B$7:$R$2292,4,0)</f>
        <v>15.8955</v>
      </c>
      <c r="D10" s="60">
        <f>VLOOKUP($A10,'Return Data'!$B$7:$R$2292,10,0)</f>
        <v>-3.7528999999999999</v>
      </c>
      <c r="E10" s="61">
        <f t="shared" si="0"/>
        <v>3</v>
      </c>
      <c r="F10" s="60">
        <f>VLOOKUP($A10,'Return Data'!$B$7:$R$2292,11,0)</f>
        <v>-1.0742</v>
      </c>
      <c r="G10" s="61">
        <f t="shared" si="1"/>
        <v>11</v>
      </c>
      <c r="H10" s="60">
        <f>VLOOKUP($A10,'Return Data'!$B$7:$R$2292,12,0)</f>
        <v>8.2475000000000005</v>
      </c>
      <c r="I10" s="61">
        <f t="shared" si="2"/>
        <v>7</v>
      </c>
      <c r="J10" s="60">
        <f>VLOOKUP($A10,'Return Data'!$B$7:$R$2292,13,0)</f>
        <v>8.9479000000000006</v>
      </c>
      <c r="K10" s="61">
        <f t="shared" si="3"/>
        <v>6</v>
      </c>
      <c r="L10" s="60">
        <f>VLOOKUP($A10,'Return Data'!$B$7:$R$2292,17,0)</f>
        <v>9.2490000000000006</v>
      </c>
      <c r="M10" s="61">
        <f t="shared" si="6"/>
        <v>9</v>
      </c>
      <c r="N10" s="60">
        <f>VLOOKUP($A10,'Return Data'!$B$7:$R$2292,14,0)</f>
        <v>15.6174</v>
      </c>
      <c r="O10" s="61">
        <f t="shared" si="4"/>
        <v>12</v>
      </c>
      <c r="P10" s="60">
        <f>VLOOKUP($A10,'Return Data'!$B$7:$R$2292,15,0)</f>
        <v>10.2582</v>
      </c>
      <c r="Q10" s="61">
        <f t="shared" si="5"/>
        <v>10</v>
      </c>
      <c r="R10" s="60">
        <f>VLOOKUP($A10,'Return Data'!$B$7:$R$2292,16,0)</f>
        <v>8.9473000000000003</v>
      </c>
      <c r="S10" s="62">
        <f t="shared" si="7"/>
        <v>20</v>
      </c>
    </row>
    <row r="11" spans="1:20" x14ac:dyDescent="0.3">
      <c r="A11" s="58" t="s">
        <v>774</v>
      </c>
      <c r="B11" s="59">
        <f>VLOOKUP($A11,'Return Data'!$B$7:$R$2292,3,0)</f>
        <v>44988</v>
      </c>
      <c r="C11" s="60">
        <f>VLOOKUP($A11,'Return Data'!$B$7:$R$2292,4,0)</f>
        <v>35.213000000000001</v>
      </c>
      <c r="D11" s="60">
        <f>VLOOKUP($A11,'Return Data'!$B$7:$R$2292,10,0)</f>
        <v>-5.8903999999999996</v>
      </c>
      <c r="E11" s="61">
        <f t="shared" si="0"/>
        <v>12</v>
      </c>
      <c r="F11" s="60">
        <f>VLOOKUP($A11,'Return Data'!$B$7:$R$2292,11,0)</f>
        <v>-3.5392000000000001</v>
      </c>
      <c r="G11" s="61">
        <f t="shared" si="1"/>
        <v>17</v>
      </c>
      <c r="H11" s="60">
        <f>VLOOKUP($A11,'Return Data'!$B$7:$R$2292,12,0)</f>
        <v>6.4093999999999998</v>
      </c>
      <c r="I11" s="61">
        <f t="shared" si="2"/>
        <v>13</v>
      </c>
      <c r="J11" s="60">
        <f>VLOOKUP($A11,'Return Data'!$B$7:$R$2292,13,0)</f>
        <v>4.5702999999999996</v>
      </c>
      <c r="K11" s="61">
        <f t="shared" si="3"/>
        <v>15</v>
      </c>
      <c r="L11" s="60">
        <f>VLOOKUP($A11,'Return Data'!$B$7:$R$2292,17,0)</f>
        <v>5.3289999999999997</v>
      </c>
      <c r="M11" s="61">
        <f t="shared" si="6"/>
        <v>17</v>
      </c>
      <c r="N11" s="60">
        <f>VLOOKUP($A11,'Return Data'!$B$7:$R$2292,14,0)</f>
        <v>11.120200000000001</v>
      </c>
      <c r="O11" s="61">
        <f t="shared" si="4"/>
        <v>17</v>
      </c>
      <c r="P11" s="60">
        <f>VLOOKUP($A11,'Return Data'!$B$7:$R$2292,15,0)</f>
        <v>8.6678999999999995</v>
      </c>
      <c r="Q11" s="61">
        <f t="shared" si="5"/>
        <v>13</v>
      </c>
      <c r="R11" s="60">
        <f>VLOOKUP($A11,'Return Data'!$B$7:$R$2292,16,0)</f>
        <v>12.045199999999999</v>
      </c>
      <c r="S11" s="62">
        <f t="shared" si="7"/>
        <v>17</v>
      </c>
    </row>
    <row r="12" spans="1:20" x14ac:dyDescent="0.3">
      <c r="A12" s="58" t="s">
        <v>777</v>
      </c>
      <c r="B12" s="59">
        <f>VLOOKUP($A12,'Return Data'!$B$7:$R$2292,3,0)</f>
        <v>44988</v>
      </c>
      <c r="C12" s="60">
        <f>VLOOKUP($A12,'Return Data'!$B$7:$R$2292,4,0)</f>
        <v>75.774000000000001</v>
      </c>
      <c r="D12" s="60">
        <f>VLOOKUP($A12,'Return Data'!$B$7:$R$2292,10,0)</f>
        <v>-5.7782</v>
      </c>
      <c r="E12" s="61">
        <f t="shared" si="0"/>
        <v>11</v>
      </c>
      <c r="F12" s="60">
        <f>VLOOKUP($A12,'Return Data'!$B$7:$R$2292,11,0)</f>
        <v>0.61850000000000005</v>
      </c>
      <c r="G12" s="61">
        <f t="shared" si="1"/>
        <v>6</v>
      </c>
      <c r="H12" s="60">
        <f>VLOOKUP($A12,'Return Data'!$B$7:$R$2292,12,0)</f>
        <v>11.527799999999999</v>
      </c>
      <c r="I12" s="61">
        <f t="shared" si="2"/>
        <v>3</v>
      </c>
      <c r="J12" s="60">
        <f>VLOOKUP($A12,'Return Data'!$B$7:$R$2292,13,0)</f>
        <v>11.769</v>
      </c>
      <c r="K12" s="61">
        <f t="shared" si="3"/>
        <v>4</v>
      </c>
      <c r="L12" s="60">
        <f>VLOOKUP($A12,'Return Data'!$B$7:$R$2292,17,0)</f>
        <v>12.1244</v>
      </c>
      <c r="M12" s="61">
        <f t="shared" si="6"/>
        <v>4</v>
      </c>
      <c r="N12" s="60">
        <f>VLOOKUP($A12,'Return Data'!$B$7:$R$2292,14,0)</f>
        <v>21.358799999999999</v>
      </c>
      <c r="O12" s="61">
        <f t="shared" si="4"/>
        <v>4</v>
      </c>
      <c r="P12" s="60">
        <f>VLOOKUP($A12,'Return Data'!$B$7:$R$2292,15,0)</f>
        <v>12.8833</v>
      </c>
      <c r="Q12" s="61">
        <f t="shared" si="5"/>
        <v>5</v>
      </c>
      <c r="R12" s="60">
        <f>VLOOKUP($A12,'Return Data'!$B$7:$R$2292,16,0)</f>
        <v>17.557600000000001</v>
      </c>
      <c r="S12" s="62">
        <f t="shared" si="7"/>
        <v>3</v>
      </c>
    </row>
    <row r="13" spans="1:20" x14ac:dyDescent="0.3">
      <c r="A13" s="58" t="s">
        <v>779</v>
      </c>
      <c r="B13" s="59">
        <f>VLOOKUP($A13,'Return Data'!$B$7:$R$2292,3,0)</f>
        <v>44988</v>
      </c>
      <c r="C13" s="60">
        <f>VLOOKUP($A13,'Return Data'!$B$7:$R$2292,4,0)</f>
        <v>145.72999999999999</v>
      </c>
      <c r="D13" s="60">
        <f>VLOOKUP($A13,'Return Data'!$B$7:$R$2292,10,0)</f>
        <v>-3.7145000000000001</v>
      </c>
      <c r="E13" s="61">
        <f t="shared" si="0"/>
        <v>2</v>
      </c>
      <c r="F13" s="60">
        <f>VLOOKUP($A13,'Return Data'!$B$7:$R$2292,11,0)</f>
        <v>5.0178000000000003</v>
      </c>
      <c r="G13" s="61">
        <f t="shared" si="1"/>
        <v>1</v>
      </c>
      <c r="H13" s="60">
        <f>VLOOKUP($A13,'Return Data'!$B$7:$R$2292,12,0)</f>
        <v>16.052</v>
      </c>
      <c r="I13" s="61">
        <f t="shared" si="2"/>
        <v>1</v>
      </c>
      <c r="J13" s="60">
        <f>VLOOKUP($A13,'Return Data'!$B$7:$R$2292,13,0)</f>
        <v>23.7517</v>
      </c>
      <c r="K13" s="61">
        <f t="shared" si="3"/>
        <v>1</v>
      </c>
      <c r="L13" s="60">
        <f>VLOOKUP($A13,'Return Data'!$B$7:$R$2292,17,0)</f>
        <v>20.748899999999999</v>
      </c>
      <c r="M13" s="61">
        <f t="shared" si="6"/>
        <v>1</v>
      </c>
      <c r="N13" s="60">
        <f>VLOOKUP($A13,'Return Data'!$B$7:$R$2292,14,0)</f>
        <v>25.003799999999998</v>
      </c>
      <c r="O13" s="61">
        <f t="shared" si="4"/>
        <v>1</v>
      </c>
      <c r="P13" s="60">
        <f>VLOOKUP($A13,'Return Data'!$B$7:$R$2292,15,0)</f>
        <v>11.476900000000001</v>
      </c>
      <c r="Q13" s="61">
        <f t="shared" si="5"/>
        <v>7</v>
      </c>
      <c r="R13" s="60">
        <f>VLOOKUP($A13,'Return Data'!$B$7:$R$2292,16,0)</f>
        <v>13.61</v>
      </c>
      <c r="S13" s="62">
        <f t="shared" si="7"/>
        <v>14</v>
      </c>
    </row>
    <row r="14" spans="1:20" x14ac:dyDescent="0.3">
      <c r="A14" s="58" t="s">
        <v>781</v>
      </c>
      <c r="B14" s="59">
        <f>VLOOKUP($A14,'Return Data'!$B$7:$R$2292,3,0)</f>
        <v>44988</v>
      </c>
      <c r="C14" s="60">
        <f>VLOOKUP($A14,'Return Data'!$B$7:$R$2292,4,0)</f>
        <v>56.77</v>
      </c>
      <c r="D14" s="60">
        <f>VLOOKUP($A14,'Return Data'!$B$7:$R$2292,10,0)</f>
        <v>-5.3360000000000003</v>
      </c>
      <c r="E14" s="61">
        <f t="shared" si="0"/>
        <v>7</v>
      </c>
      <c r="F14" s="60">
        <f>VLOOKUP($A14,'Return Data'!$B$7:$R$2292,11,0)</f>
        <v>1.8112999999999999</v>
      </c>
      <c r="G14" s="61">
        <f t="shared" si="1"/>
        <v>4</v>
      </c>
      <c r="H14" s="60">
        <f>VLOOKUP($A14,'Return Data'!$B$7:$R$2292,12,0)</f>
        <v>9.7640999999999991</v>
      </c>
      <c r="I14" s="61">
        <f t="shared" si="2"/>
        <v>5</v>
      </c>
      <c r="J14" s="60">
        <f>VLOOKUP($A14,'Return Data'!$B$7:$R$2292,13,0)</f>
        <v>12.0829</v>
      </c>
      <c r="K14" s="61">
        <f t="shared" si="3"/>
        <v>3</v>
      </c>
      <c r="L14" s="60">
        <f>VLOOKUP($A14,'Return Data'!$B$7:$R$2292,17,0)</f>
        <v>12.720499999999999</v>
      </c>
      <c r="M14" s="61">
        <f t="shared" si="6"/>
        <v>3</v>
      </c>
      <c r="N14" s="60">
        <f>VLOOKUP($A14,'Return Data'!$B$7:$R$2292,14,0)</f>
        <v>24.412400000000002</v>
      </c>
      <c r="O14" s="61">
        <f t="shared" si="4"/>
        <v>3</v>
      </c>
      <c r="P14" s="60">
        <f>VLOOKUP($A14,'Return Data'!$B$7:$R$2292,15,0)</f>
        <v>13.3339</v>
      </c>
      <c r="Q14" s="61">
        <f t="shared" si="5"/>
        <v>2</v>
      </c>
      <c r="R14" s="60">
        <f>VLOOKUP($A14,'Return Data'!$B$7:$R$2292,16,0)</f>
        <v>13.7517</v>
      </c>
      <c r="S14" s="62">
        <f t="shared" si="7"/>
        <v>13</v>
      </c>
    </row>
    <row r="15" spans="1:20" x14ac:dyDescent="0.3">
      <c r="A15" s="58" t="s">
        <v>782</v>
      </c>
      <c r="B15" s="59">
        <f>VLOOKUP($A15,'Return Data'!$B$7:$R$2292,3,0)</f>
        <v>44988</v>
      </c>
      <c r="C15" s="60">
        <f>VLOOKUP($A15,'Return Data'!$B$7:$R$2292,4,0)</f>
        <v>16.36</v>
      </c>
      <c r="D15" s="60">
        <f>VLOOKUP($A15,'Return Data'!$B$7:$R$2292,10,0)</f>
        <v>-4.7729999999999997</v>
      </c>
      <c r="E15" s="61">
        <f t="shared" si="0"/>
        <v>6</v>
      </c>
      <c r="F15" s="60">
        <f>VLOOKUP($A15,'Return Data'!$B$7:$R$2292,11,0)</f>
        <v>0.1837</v>
      </c>
      <c r="G15" s="61">
        <f t="shared" si="1"/>
        <v>7</v>
      </c>
      <c r="H15" s="60">
        <f>VLOOKUP($A15,'Return Data'!$B$7:$R$2292,12,0)</f>
        <v>7.2084000000000001</v>
      </c>
      <c r="I15" s="61">
        <f t="shared" si="2"/>
        <v>12</v>
      </c>
      <c r="J15" s="60">
        <f>VLOOKUP($A15,'Return Data'!$B$7:$R$2292,13,0)</f>
        <v>6.0271999999999997</v>
      </c>
      <c r="K15" s="61">
        <f t="shared" si="3"/>
        <v>14</v>
      </c>
      <c r="L15" s="60">
        <f>VLOOKUP($A15,'Return Data'!$B$7:$R$2292,17,0)</f>
        <v>9.6786999999999992</v>
      </c>
      <c r="M15" s="61">
        <f t="shared" si="6"/>
        <v>7</v>
      </c>
      <c r="N15" s="60">
        <f>VLOOKUP($A15,'Return Data'!$B$7:$R$2292,14,0)</f>
        <v>16.865500000000001</v>
      </c>
      <c r="O15" s="61">
        <f t="shared" si="4"/>
        <v>11</v>
      </c>
      <c r="P15" s="60"/>
      <c r="Q15" s="61"/>
      <c r="R15" s="60">
        <f>VLOOKUP($A15,'Return Data'!$B$7:$R$2292,16,0)</f>
        <v>9.7460000000000004</v>
      </c>
      <c r="S15" s="62">
        <f t="shared" si="7"/>
        <v>19</v>
      </c>
    </row>
    <row r="16" spans="1:20" x14ac:dyDescent="0.3">
      <c r="A16" s="58" t="s">
        <v>784</v>
      </c>
      <c r="B16" s="59">
        <f>VLOOKUP($A16,'Return Data'!$B$7:$R$2292,3,0)</f>
        <v>44988</v>
      </c>
      <c r="C16" s="60">
        <f>VLOOKUP($A16,'Return Data'!$B$7:$R$2292,4,0)</f>
        <v>58.237000000000002</v>
      </c>
      <c r="D16" s="60">
        <f>VLOOKUP($A16,'Return Data'!$B$7:$R$2292,10,0)</f>
        <v>-5.7103999999999999</v>
      </c>
      <c r="E16" s="61">
        <f t="shared" si="0"/>
        <v>10</v>
      </c>
      <c r="F16" s="60">
        <f>VLOOKUP($A16,'Return Data'!$B$7:$R$2292,11,0)</f>
        <v>-4.0149999999999997</v>
      </c>
      <c r="G16" s="61">
        <f t="shared" si="1"/>
        <v>18</v>
      </c>
      <c r="H16" s="60">
        <f>VLOOKUP($A16,'Return Data'!$B$7:$R$2292,12,0)</f>
        <v>4.7050999999999998</v>
      </c>
      <c r="I16" s="61">
        <f t="shared" si="2"/>
        <v>17</v>
      </c>
      <c r="J16" s="60">
        <f>VLOOKUP($A16,'Return Data'!$B$7:$R$2292,13,0)</f>
        <v>1.0708</v>
      </c>
      <c r="K16" s="61">
        <f t="shared" si="3"/>
        <v>17</v>
      </c>
      <c r="L16" s="60">
        <f>VLOOKUP($A16,'Return Data'!$B$7:$R$2292,17,0)</f>
        <v>3.9742999999999999</v>
      </c>
      <c r="M16" s="61">
        <f t="shared" si="6"/>
        <v>18</v>
      </c>
      <c r="N16" s="60">
        <f>VLOOKUP($A16,'Return Data'!$B$7:$R$2292,14,0)</f>
        <v>11.572699999999999</v>
      </c>
      <c r="O16" s="61">
        <f t="shared" si="4"/>
        <v>16</v>
      </c>
      <c r="P16" s="60">
        <f>VLOOKUP($A16,'Return Data'!$B$7:$R$2292,15,0)</f>
        <v>6.9222999999999999</v>
      </c>
      <c r="Q16" s="61">
        <f t="shared" si="5"/>
        <v>15</v>
      </c>
      <c r="R16" s="60">
        <f>VLOOKUP($A16,'Return Data'!$B$7:$R$2292,16,0)</f>
        <v>11.088800000000001</v>
      </c>
      <c r="S16" s="62">
        <f t="shared" si="7"/>
        <v>18</v>
      </c>
    </row>
    <row r="17" spans="1:19" x14ac:dyDescent="0.3">
      <c r="A17" s="58" t="s">
        <v>786</v>
      </c>
      <c r="B17" s="59">
        <f>VLOOKUP($A17,'Return Data'!$B$7:$R$2292,3,0)</f>
        <v>44988</v>
      </c>
      <c r="C17" s="60">
        <f>VLOOKUP($A17,'Return Data'!$B$7:$R$2292,4,0)</f>
        <v>33.467399999999998</v>
      </c>
      <c r="D17" s="60">
        <f>VLOOKUP($A17,'Return Data'!$B$7:$R$2292,10,0)</f>
        <v>-3.9041000000000001</v>
      </c>
      <c r="E17" s="61">
        <f t="shared" si="0"/>
        <v>4</v>
      </c>
      <c r="F17" s="60">
        <f>VLOOKUP($A17,'Return Data'!$B$7:$R$2292,11,0)</f>
        <v>2.6798999999999999</v>
      </c>
      <c r="G17" s="61">
        <f t="shared" si="1"/>
        <v>3</v>
      </c>
      <c r="H17" s="60">
        <f>VLOOKUP($A17,'Return Data'!$B$7:$R$2292,12,0)</f>
        <v>12.776</v>
      </c>
      <c r="I17" s="61">
        <f t="shared" si="2"/>
        <v>2</v>
      </c>
      <c r="J17" s="60">
        <f>VLOOKUP($A17,'Return Data'!$B$7:$R$2292,13,0)</f>
        <v>8.6346000000000007</v>
      </c>
      <c r="K17" s="61">
        <f t="shared" si="3"/>
        <v>7</v>
      </c>
      <c r="L17" s="60">
        <f>VLOOKUP($A17,'Return Data'!$B$7:$R$2292,17,0)</f>
        <v>11.4314</v>
      </c>
      <c r="M17" s="61">
        <f t="shared" si="6"/>
        <v>5</v>
      </c>
      <c r="N17" s="60">
        <f>VLOOKUP($A17,'Return Data'!$B$7:$R$2292,14,0)</f>
        <v>18.937100000000001</v>
      </c>
      <c r="O17" s="61">
        <f t="shared" si="4"/>
        <v>7</v>
      </c>
      <c r="P17" s="60">
        <f>VLOOKUP($A17,'Return Data'!$B$7:$R$2292,15,0)</f>
        <v>17.468499999999999</v>
      </c>
      <c r="Q17" s="61">
        <f t="shared" si="5"/>
        <v>1</v>
      </c>
      <c r="R17" s="60">
        <f>VLOOKUP($A17,'Return Data'!$B$7:$R$2292,16,0)</f>
        <v>15.5753</v>
      </c>
      <c r="S17" s="62">
        <f t="shared" si="7"/>
        <v>8</v>
      </c>
    </row>
    <row r="18" spans="1:19" x14ac:dyDescent="0.3">
      <c r="A18" s="58" t="s">
        <v>1931</v>
      </c>
      <c r="B18" s="59">
        <f>VLOOKUP($A18,'Return Data'!$B$7:$R$2292,3,0)</f>
        <v>44988</v>
      </c>
      <c r="C18" s="60">
        <f>VLOOKUP($A18,'Return Data'!$B$7:$R$2292,4,0)</f>
        <v>13.6496</v>
      </c>
      <c r="D18" s="60">
        <f>VLOOKUP($A18,'Return Data'!$B$7:$R$2292,10,0)</f>
        <v>-4.5468999999999999</v>
      </c>
      <c r="E18" s="61">
        <f t="shared" si="0"/>
        <v>5</v>
      </c>
      <c r="F18" s="60">
        <f>VLOOKUP($A18,'Return Data'!$B$7:$R$2292,11,0)</f>
        <v>2.7012</v>
      </c>
      <c r="G18" s="61">
        <f t="shared" si="1"/>
        <v>2</v>
      </c>
      <c r="H18" s="60">
        <f>VLOOKUP($A18,'Return Data'!$B$7:$R$2292,12,0)</f>
        <v>11.2074</v>
      </c>
      <c r="I18" s="61">
        <f t="shared" si="2"/>
        <v>4</v>
      </c>
      <c r="J18" s="60">
        <f>VLOOKUP($A18,'Return Data'!$B$7:$R$2292,13,0)</f>
        <v>11.2836</v>
      </c>
      <c r="K18" s="61">
        <f t="shared" si="3"/>
        <v>5</v>
      </c>
      <c r="L18" s="60">
        <f>VLOOKUP($A18,'Return Data'!$B$7:$R$2292,17,0)</f>
        <v>8.9497</v>
      </c>
      <c r="M18" s="61">
        <f t="shared" si="6"/>
        <v>10</v>
      </c>
      <c r="N18" s="60">
        <f>VLOOKUP($A18,'Return Data'!$B$7:$R$2292,14,0)</f>
        <v>10.633800000000001</v>
      </c>
      <c r="O18" s="61">
        <f t="shared" ref="O18" si="8">RANK(N18,N$8:N$28,0)</f>
        <v>18</v>
      </c>
      <c r="P18" s="60">
        <f>VLOOKUP($A18,'Return Data'!$B$7:$R$2292,15,0)</f>
        <v>8.5229999999999997</v>
      </c>
      <c r="Q18" s="61">
        <f t="shared" ref="Q18" si="9">RANK(P18,P$8:P$28,0)</f>
        <v>14</v>
      </c>
      <c r="R18" s="60">
        <f>VLOOKUP($A18,'Return Data'!$B$7:$R$2292,16,0)</f>
        <v>13.1463</v>
      </c>
      <c r="S18" s="62">
        <f t="shared" si="7"/>
        <v>16</v>
      </c>
    </row>
    <row r="19" spans="1:19" x14ac:dyDescent="0.3">
      <c r="A19" s="58" t="s">
        <v>788</v>
      </c>
      <c r="B19" s="59">
        <f>VLOOKUP($A19,'Return Data'!$B$7:$R$2292,3,0)</f>
        <v>44988</v>
      </c>
      <c r="C19" s="60">
        <f>VLOOKUP($A19,'Return Data'!$B$7:$R$2292,4,0)</f>
        <v>17.297999999999998</v>
      </c>
      <c r="D19" s="60">
        <f>VLOOKUP($A19,'Return Data'!$B$7:$R$2292,10,0)</f>
        <v>-5.3460999999999999</v>
      </c>
      <c r="E19" s="61">
        <f t="shared" si="0"/>
        <v>8</v>
      </c>
      <c r="F19" s="60">
        <f>VLOOKUP($A19,'Return Data'!$B$7:$R$2292,11,0)</f>
        <v>-0.61480000000000001</v>
      </c>
      <c r="G19" s="61">
        <f t="shared" si="1"/>
        <v>9</v>
      </c>
      <c r="H19" s="60">
        <f>VLOOKUP($A19,'Return Data'!$B$7:$R$2292,12,0)</f>
        <v>7.9236000000000004</v>
      </c>
      <c r="I19" s="61">
        <f t="shared" si="2"/>
        <v>9</v>
      </c>
      <c r="J19" s="60">
        <f>VLOOKUP($A19,'Return Data'!$B$7:$R$2292,13,0)</f>
        <v>7.4477000000000002</v>
      </c>
      <c r="K19" s="61">
        <f t="shared" si="3"/>
        <v>11</v>
      </c>
      <c r="L19" s="60">
        <f>VLOOKUP($A19,'Return Data'!$B$7:$R$2292,17,0)</f>
        <v>9.5178999999999991</v>
      </c>
      <c r="M19" s="61">
        <f t="shared" si="6"/>
        <v>8</v>
      </c>
      <c r="N19" s="60">
        <f>VLOOKUP($A19,'Return Data'!$B$7:$R$2292,14,0)</f>
        <v>17.167899999999999</v>
      </c>
      <c r="O19" s="61">
        <f t="shared" ref="O19:O28" si="10">RANK(N19,N$8:N$28,0)</f>
        <v>9</v>
      </c>
      <c r="P19" s="60"/>
      <c r="Q19" s="61"/>
      <c r="R19" s="60">
        <f>VLOOKUP($A19,'Return Data'!$B$7:$R$2292,16,0)</f>
        <v>16.2818</v>
      </c>
      <c r="S19" s="62">
        <f t="shared" si="7"/>
        <v>6</v>
      </c>
    </row>
    <row r="20" spans="1:19" x14ac:dyDescent="0.3">
      <c r="A20" s="58" t="s">
        <v>790</v>
      </c>
      <c r="B20" s="59">
        <f>VLOOKUP($A20,'Return Data'!$B$7:$R$2292,3,0)</f>
        <v>0</v>
      </c>
      <c r="C20" s="60">
        <f>VLOOKUP($A20,'Return Data'!$B$7:$R$2292,4,0)</f>
        <v>0</v>
      </c>
      <c r="D20" s="60">
        <f>VLOOKUP($A20,'Return Data'!$B$7:$R$2292,10,0)</f>
        <v>0</v>
      </c>
      <c r="E20" s="61">
        <f t="shared" si="0"/>
        <v>1</v>
      </c>
      <c r="F20" s="60">
        <f>VLOOKUP($A20,'Return Data'!$B$7:$R$2292,11,0)</f>
        <v>0</v>
      </c>
      <c r="G20" s="61">
        <f t="shared" si="1"/>
        <v>8</v>
      </c>
      <c r="H20" s="60">
        <f>VLOOKUP($A20,'Return Data'!$B$7:$R$2292,12,0)</f>
        <v>0</v>
      </c>
      <c r="I20" s="61">
        <f t="shared" si="2"/>
        <v>20</v>
      </c>
      <c r="J20" s="60">
        <f>VLOOKUP($A20,'Return Data'!$B$7:$R$2292,13,0)</f>
        <v>0</v>
      </c>
      <c r="K20" s="61">
        <f t="shared" si="3"/>
        <v>19</v>
      </c>
      <c r="L20" s="60">
        <f>VLOOKUP($A20,'Return Data'!$B$7:$R$2292,17,0)</f>
        <v>0</v>
      </c>
      <c r="M20" s="61">
        <f t="shared" si="6"/>
        <v>20</v>
      </c>
      <c r="N20" s="60">
        <f>VLOOKUP($A20,'Return Data'!$B$7:$R$2292,14,0)</f>
        <v>0</v>
      </c>
      <c r="O20" s="61">
        <f t="shared" si="10"/>
        <v>20</v>
      </c>
      <c r="P20" s="60"/>
      <c r="Q20" s="61"/>
      <c r="R20" s="60">
        <f>VLOOKUP($A20,'Return Data'!$B$7:$R$2292,16,0)</f>
        <v>0</v>
      </c>
      <c r="S20" s="62">
        <f t="shared" si="7"/>
        <v>21</v>
      </c>
    </row>
    <row r="21" spans="1:19" x14ac:dyDescent="0.3">
      <c r="A21" s="58" t="s">
        <v>792</v>
      </c>
      <c r="B21" s="59">
        <f>VLOOKUP($A21,'Return Data'!$B$7:$R$2292,3,0)</f>
        <v>44988</v>
      </c>
      <c r="C21" s="60">
        <f>VLOOKUP($A21,'Return Data'!$B$7:$R$2292,4,0)</f>
        <v>19.398</v>
      </c>
      <c r="D21" s="60">
        <f>VLOOKUP($A21,'Return Data'!$B$7:$R$2292,10,0)</f>
        <v>-5.3525</v>
      </c>
      <c r="E21" s="61">
        <f t="shared" si="0"/>
        <v>9</v>
      </c>
      <c r="F21" s="60">
        <f>VLOOKUP($A21,'Return Data'!$B$7:$R$2292,11,0)</f>
        <v>-1.5680000000000001</v>
      </c>
      <c r="G21" s="61">
        <f t="shared" si="1"/>
        <v>13</v>
      </c>
      <c r="H21" s="60">
        <f>VLOOKUP($A21,'Return Data'!$B$7:$R$2292,12,0)</f>
        <v>3.5886</v>
      </c>
      <c r="I21" s="61">
        <f t="shared" si="2"/>
        <v>18</v>
      </c>
      <c r="J21" s="60">
        <f>VLOOKUP($A21,'Return Data'!$B$7:$R$2292,13,0)</f>
        <v>0.76880000000000004</v>
      </c>
      <c r="K21" s="61">
        <f t="shared" si="3"/>
        <v>18</v>
      </c>
      <c r="L21" s="60">
        <f>VLOOKUP($A21,'Return Data'!$B$7:$R$2292,17,0)</f>
        <v>7.8465999999999996</v>
      </c>
      <c r="M21" s="61">
        <f t="shared" si="6"/>
        <v>16</v>
      </c>
      <c r="N21" s="60">
        <f>VLOOKUP($A21,'Return Data'!$B$7:$R$2292,14,0)</f>
        <v>19.058900000000001</v>
      </c>
      <c r="O21" s="61">
        <f t="shared" si="10"/>
        <v>6</v>
      </c>
      <c r="P21" s="60"/>
      <c r="Q21" s="61"/>
      <c r="R21" s="60">
        <f>VLOOKUP($A21,'Return Data'!$B$7:$R$2292,16,0)</f>
        <v>19.018999999999998</v>
      </c>
      <c r="S21" s="62">
        <f t="shared" si="7"/>
        <v>1</v>
      </c>
    </row>
    <row r="22" spans="1:19" x14ac:dyDescent="0.3">
      <c r="A22" s="58" t="s">
        <v>1983</v>
      </c>
      <c r="B22" s="59">
        <f>VLOOKUP($A22,'Return Data'!$B$7:$R$2292,3,0)</f>
        <v>44988</v>
      </c>
      <c r="C22" s="60">
        <f>VLOOKUP($A22,'Return Data'!$B$7:$R$2292,4,0)</f>
        <v>36.153199999999998</v>
      </c>
      <c r="D22" s="60">
        <f>VLOOKUP($A22,'Return Data'!$B$7:$R$2292,10,0)</f>
        <v>-7.7603999999999997</v>
      </c>
      <c r="E22" s="61">
        <f t="shared" si="0"/>
        <v>20</v>
      </c>
      <c r="F22" s="60">
        <f>VLOOKUP($A22,'Return Data'!$B$7:$R$2292,11,0)</f>
        <v>-4.8269000000000002</v>
      </c>
      <c r="G22" s="61">
        <f t="shared" si="1"/>
        <v>20</v>
      </c>
      <c r="H22" s="60">
        <f>VLOOKUP($A22,'Return Data'!$B$7:$R$2292,12,0)</f>
        <v>5.0467000000000004</v>
      </c>
      <c r="I22" s="61">
        <f t="shared" si="2"/>
        <v>16</v>
      </c>
      <c r="J22" s="60">
        <f>VLOOKUP($A22,'Return Data'!$B$7:$R$2292,13,0)</f>
        <v>8.5509000000000004</v>
      </c>
      <c r="K22" s="61">
        <f t="shared" si="3"/>
        <v>8</v>
      </c>
      <c r="L22" s="60">
        <f>VLOOKUP($A22,'Return Data'!$B$7:$R$2292,17,0)</f>
        <v>3.2545999999999999</v>
      </c>
      <c r="M22" s="61">
        <f t="shared" si="6"/>
        <v>19</v>
      </c>
      <c r="N22" s="60">
        <f>VLOOKUP($A22,'Return Data'!$B$7:$R$2292,14,0)</f>
        <v>11.8592</v>
      </c>
      <c r="O22" s="61">
        <f t="shared" si="10"/>
        <v>15</v>
      </c>
      <c r="P22" s="60">
        <f>VLOOKUP($A22,'Return Data'!$B$7:$R$2292,15,0)</f>
        <v>9.8574000000000002</v>
      </c>
      <c r="Q22" s="61">
        <f t="shared" ref="Q22:Q26" si="11">RANK(P22,P$8:P$28,0)</f>
        <v>11</v>
      </c>
      <c r="R22" s="60">
        <f>VLOOKUP($A22,'Return Data'!$B$7:$R$2292,16,0)</f>
        <v>13.9961</v>
      </c>
      <c r="S22" s="62">
        <f t="shared" si="7"/>
        <v>10</v>
      </c>
    </row>
    <row r="23" spans="1:19" x14ac:dyDescent="0.3">
      <c r="A23" s="58" t="s">
        <v>795</v>
      </c>
      <c r="B23" s="59">
        <f>VLOOKUP($A23,'Return Data'!$B$7:$R$2292,3,0)</f>
        <v>44988</v>
      </c>
      <c r="C23" s="60">
        <f>VLOOKUP($A23,'Return Data'!$B$7:$R$2292,4,0)</f>
        <v>85.047200000000004</v>
      </c>
      <c r="D23" s="60">
        <f>VLOOKUP($A23,'Return Data'!$B$7:$R$2292,10,0)</f>
        <v>-7.5664999999999996</v>
      </c>
      <c r="E23" s="61">
        <f t="shared" si="0"/>
        <v>19</v>
      </c>
      <c r="F23" s="60">
        <f>VLOOKUP($A23,'Return Data'!$B$7:$R$2292,11,0)</f>
        <v>-2.7357</v>
      </c>
      <c r="G23" s="61">
        <f t="shared" si="1"/>
        <v>16</v>
      </c>
      <c r="H23" s="60">
        <f>VLOOKUP($A23,'Return Data'!$B$7:$R$2292,12,0)</f>
        <v>5.8540000000000001</v>
      </c>
      <c r="I23" s="61">
        <f t="shared" si="2"/>
        <v>14</v>
      </c>
      <c r="J23" s="60">
        <f>VLOOKUP($A23,'Return Data'!$B$7:$R$2292,13,0)</f>
        <v>8.5207999999999995</v>
      </c>
      <c r="K23" s="61">
        <f t="shared" si="3"/>
        <v>9</v>
      </c>
      <c r="L23" s="60">
        <f>VLOOKUP($A23,'Return Data'!$B$7:$R$2292,17,0)</f>
        <v>8.8869000000000007</v>
      </c>
      <c r="M23" s="61">
        <f t="shared" si="6"/>
        <v>11</v>
      </c>
      <c r="N23" s="60">
        <f>VLOOKUP($A23,'Return Data'!$B$7:$R$2292,14,0)</f>
        <v>21.164000000000001</v>
      </c>
      <c r="O23" s="61">
        <f t="shared" si="10"/>
        <v>5</v>
      </c>
      <c r="P23" s="60">
        <f>VLOOKUP($A23,'Return Data'!$B$7:$R$2292,15,0)</f>
        <v>11.1656</v>
      </c>
      <c r="Q23" s="61">
        <f t="shared" si="11"/>
        <v>8</v>
      </c>
      <c r="R23" s="60">
        <f>VLOOKUP($A23,'Return Data'!$B$7:$R$2292,16,0)</f>
        <v>16.954699999999999</v>
      </c>
      <c r="S23" s="62">
        <f t="shared" si="7"/>
        <v>4</v>
      </c>
    </row>
    <row r="24" spans="1:19" x14ac:dyDescent="0.3">
      <c r="A24" s="58" t="s">
        <v>797</v>
      </c>
      <c r="B24" s="59">
        <f>VLOOKUP($A24,'Return Data'!$B$7:$R$2292,3,0)</f>
        <v>44988</v>
      </c>
      <c r="C24" s="60">
        <f>VLOOKUP($A24,'Return Data'!$B$7:$R$2292,4,0)</f>
        <v>59.489600000000003</v>
      </c>
      <c r="D24" s="60">
        <f>VLOOKUP($A24,'Return Data'!$B$7:$R$2292,10,0)</f>
        <v>-6.6924999999999999</v>
      </c>
      <c r="E24" s="61">
        <f t="shared" si="0"/>
        <v>17</v>
      </c>
      <c r="F24" s="60">
        <f>VLOOKUP($A24,'Return Data'!$B$7:$R$2292,11,0)</f>
        <v>-2.2822</v>
      </c>
      <c r="G24" s="61">
        <f t="shared" si="1"/>
        <v>15</v>
      </c>
      <c r="H24" s="60">
        <f>VLOOKUP($A24,'Return Data'!$B$7:$R$2292,12,0)</f>
        <v>8.0266000000000002</v>
      </c>
      <c r="I24" s="61">
        <f t="shared" si="2"/>
        <v>8</v>
      </c>
      <c r="J24" s="60">
        <f>VLOOKUP($A24,'Return Data'!$B$7:$R$2292,13,0)</f>
        <v>13.515499999999999</v>
      </c>
      <c r="K24" s="61">
        <f t="shared" si="3"/>
        <v>2</v>
      </c>
      <c r="L24" s="60">
        <f>VLOOKUP($A24,'Return Data'!$B$7:$R$2292,17,0)</f>
        <v>15.0253</v>
      </c>
      <c r="M24" s="61">
        <f t="shared" si="6"/>
        <v>2</v>
      </c>
      <c r="N24" s="60">
        <f>VLOOKUP($A24,'Return Data'!$B$7:$R$2292,14,0)</f>
        <v>24.994900000000001</v>
      </c>
      <c r="O24" s="61">
        <f t="shared" si="10"/>
        <v>2</v>
      </c>
      <c r="P24" s="60">
        <f>VLOOKUP($A24,'Return Data'!$B$7:$R$2292,15,0)</f>
        <v>13.265700000000001</v>
      </c>
      <c r="Q24" s="61">
        <f t="shared" si="11"/>
        <v>3</v>
      </c>
      <c r="R24" s="60">
        <f>VLOOKUP($A24,'Return Data'!$B$7:$R$2292,16,0)</f>
        <v>16.504100000000001</v>
      </c>
      <c r="S24" s="62">
        <f t="shared" si="7"/>
        <v>5</v>
      </c>
    </row>
    <row r="25" spans="1:19" x14ac:dyDescent="0.3">
      <c r="A25" s="58" t="s">
        <v>798</v>
      </c>
      <c r="B25" s="59">
        <f>VLOOKUP($A25,'Return Data'!$B$7:$R$2292,3,0)</f>
        <v>44988</v>
      </c>
      <c r="C25" s="60">
        <f>VLOOKUP($A25,'Return Data'!$B$7:$R$2292,4,0)</f>
        <v>241.4606</v>
      </c>
      <c r="D25" s="60">
        <f>VLOOKUP($A25,'Return Data'!$B$7:$R$2292,10,0)</f>
        <v>-7.2263999999999999</v>
      </c>
      <c r="E25" s="61">
        <f t="shared" si="0"/>
        <v>18</v>
      </c>
      <c r="F25" s="60">
        <f>VLOOKUP($A25,'Return Data'!$B$7:$R$2292,11,0)</f>
        <v>-4.3745000000000003</v>
      </c>
      <c r="G25" s="61">
        <f t="shared" si="1"/>
        <v>19</v>
      </c>
      <c r="H25" s="60">
        <f>VLOOKUP($A25,'Return Data'!$B$7:$R$2292,12,0)</f>
        <v>2.9367999999999999</v>
      </c>
      <c r="I25" s="61">
        <f t="shared" si="2"/>
        <v>19</v>
      </c>
      <c r="J25" s="60">
        <f>VLOOKUP($A25,'Return Data'!$B$7:$R$2292,13,0)</f>
        <v>-2.8729</v>
      </c>
      <c r="K25" s="61">
        <f t="shared" si="3"/>
        <v>20</v>
      </c>
      <c r="L25" s="60">
        <f>VLOOKUP($A25,'Return Data'!$B$7:$R$2292,17,0)</f>
        <v>8.1904000000000003</v>
      </c>
      <c r="M25" s="61">
        <f t="shared" si="6"/>
        <v>15</v>
      </c>
      <c r="N25" s="60">
        <f>VLOOKUP($A25,'Return Data'!$B$7:$R$2292,14,0)</f>
        <v>13.486800000000001</v>
      </c>
      <c r="O25" s="61">
        <f t="shared" si="10"/>
        <v>14</v>
      </c>
      <c r="P25" s="60">
        <f>VLOOKUP($A25,'Return Data'!$B$7:$R$2292,15,0)</f>
        <v>11.704499999999999</v>
      </c>
      <c r="Q25" s="61">
        <f t="shared" si="11"/>
        <v>6</v>
      </c>
      <c r="R25" s="60">
        <f>VLOOKUP($A25,'Return Data'!$B$7:$R$2292,16,0)</f>
        <v>14.397600000000001</v>
      </c>
      <c r="S25" s="62">
        <f t="shared" si="7"/>
        <v>9</v>
      </c>
    </row>
    <row r="26" spans="1:19" x14ac:dyDescent="0.3">
      <c r="A26" s="58" t="s">
        <v>1838</v>
      </c>
      <c r="B26" s="59">
        <f>VLOOKUP($A26,'Return Data'!$B$7:$R$2292,3,0)</f>
        <v>44988</v>
      </c>
      <c r="C26" s="60">
        <f>VLOOKUP($A26,'Return Data'!$B$7:$R$2292,4,0)</f>
        <v>115.75</v>
      </c>
      <c r="D26" s="60">
        <f>VLOOKUP($A26,'Return Data'!$B$7:$R$2292,10,0)</f>
        <v>-5.9291999999999998</v>
      </c>
      <c r="E26" s="61">
        <f t="shared" si="0"/>
        <v>13</v>
      </c>
      <c r="F26" s="60">
        <f>VLOOKUP($A26,'Return Data'!$B$7:$R$2292,11,0)</f>
        <v>-2.1511999999999998</v>
      </c>
      <c r="G26" s="61">
        <f t="shared" si="1"/>
        <v>14</v>
      </c>
      <c r="H26" s="60">
        <f>VLOOKUP($A26,'Return Data'!$B$7:$R$2292,12,0)</f>
        <v>7.6131000000000002</v>
      </c>
      <c r="I26" s="61">
        <f t="shared" si="2"/>
        <v>10</v>
      </c>
      <c r="J26" s="60">
        <f>VLOOKUP($A26,'Return Data'!$B$7:$R$2292,13,0)</f>
        <v>4.3925999999999998</v>
      </c>
      <c r="K26" s="61">
        <f t="shared" si="3"/>
        <v>16</v>
      </c>
      <c r="L26" s="60">
        <f>VLOOKUP($A26,'Return Data'!$B$7:$R$2292,17,0)</f>
        <v>8.3262999999999998</v>
      </c>
      <c r="M26" s="61">
        <f t="shared" si="6"/>
        <v>13</v>
      </c>
      <c r="N26" s="60">
        <f>VLOOKUP($A26,'Return Data'!$B$7:$R$2292,14,0)</f>
        <v>17.032900000000001</v>
      </c>
      <c r="O26" s="61">
        <f t="shared" si="10"/>
        <v>10</v>
      </c>
      <c r="P26" s="60">
        <f>VLOOKUP($A26,'Return Data'!$B$7:$R$2292,15,0)</f>
        <v>13.123100000000001</v>
      </c>
      <c r="Q26" s="61">
        <f t="shared" si="11"/>
        <v>4</v>
      </c>
      <c r="R26" s="60">
        <f>VLOOKUP($A26,'Return Data'!$B$7:$R$2292,16,0)</f>
        <v>13.8233</v>
      </c>
      <c r="S26" s="62">
        <f t="shared" si="7"/>
        <v>12</v>
      </c>
    </row>
    <row r="27" spans="1:19" x14ac:dyDescent="0.3">
      <c r="A27" s="58" t="s">
        <v>802</v>
      </c>
      <c r="B27" s="59">
        <f>VLOOKUP($A27,'Return Data'!$B$7:$R$2292,3,0)</f>
        <v>44988</v>
      </c>
      <c r="C27" s="60">
        <f>VLOOKUP($A27,'Return Data'!$B$7:$R$2292,4,0)</f>
        <v>16.0563</v>
      </c>
      <c r="D27" s="60">
        <f>VLOOKUP($A27,'Return Data'!$B$7:$R$2292,10,0)</f>
        <v>-6.3379000000000003</v>
      </c>
      <c r="E27" s="61">
        <f t="shared" si="0"/>
        <v>15</v>
      </c>
      <c r="F27" s="60">
        <f>VLOOKUP($A27,'Return Data'!$B$7:$R$2292,11,0)</f>
        <v>1.5026999999999999</v>
      </c>
      <c r="G27" s="61">
        <f t="shared" si="1"/>
        <v>5</v>
      </c>
      <c r="H27" s="60">
        <f>VLOOKUP($A27,'Return Data'!$B$7:$R$2292,12,0)</f>
        <v>8.8223000000000003</v>
      </c>
      <c r="I27" s="61">
        <f t="shared" si="2"/>
        <v>6</v>
      </c>
      <c r="J27" s="60">
        <f>VLOOKUP($A27,'Return Data'!$B$7:$R$2292,13,0)</f>
        <v>7.9603999999999999</v>
      </c>
      <c r="K27" s="61">
        <f t="shared" si="3"/>
        <v>10</v>
      </c>
      <c r="L27" s="60">
        <f>VLOOKUP($A27,'Return Data'!$B$7:$R$2292,17,0)</f>
        <v>10.402900000000001</v>
      </c>
      <c r="M27" s="61">
        <f t="shared" si="6"/>
        <v>6</v>
      </c>
      <c r="N27" s="60"/>
      <c r="O27" s="61"/>
      <c r="P27" s="60"/>
      <c r="Q27" s="61"/>
      <c r="R27" s="60">
        <f>VLOOKUP($A27,'Return Data'!$B$7:$R$2292,16,0)</f>
        <v>15.7166</v>
      </c>
      <c r="S27" s="62">
        <f t="shared" si="7"/>
        <v>7</v>
      </c>
    </row>
    <row r="28" spans="1:19" x14ac:dyDescent="0.3">
      <c r="A28" s="58" t="s">
        <v>804</v>
      </c>
      <c r="B28" s="59">
        <f>VLOOKUP($A28,'Return Data'!$B$7:$R$2292,3,0)</f>
        <v>44988</v>
      </c>
      <c r="C28" s="60">
        <f>VLOOKUP($A28,'Return Data'!$B$7:$R$2292,4,0)</f>
        <v>18.13</v>
      </c>
      <c r="D28" s="60">
        <f>VLOOKUP($A28,'Return Data'!$B$7:$R$2292,10,0)</f>
        <v>-6.4016999999999999</v>
      </c>
      <c r="E28" s="61">
        <f t="shared" si="0"/>
        <v>16</v>
      </c>
      <c r="F28" s="60">
        <f>VLOOKUP($A28,'Return Data'!$B$7:$R$2292,11,0)</f>
        <v>-1.5208999999999999</v>
      </c>
      <c r="G28" s="61">
        <f t="shared" si="1"/>
        <v>12</v>
      </c>
      <c r="H28" s="60">
        <f>VLOOKUP($A28,'Return Data'!$B$7:$R$2292,12,0)</f>
        <v>7.3415999999999997</v>
      </c>
      <c r="I28" s="61">
        <f t="shared" si="2"/>
        <v>11</v>
      </c>
      <c r="J28" s="60">
        <f>VLOOKUP($A28,'Return Data'!$B$7:$R$2292,13,0)</f>
        <v>6.3967000000000001</v>
      </c>
      <c r="K28" s="61">
        <f t="shared" si="3"/>
        <v>12</v>
      </c>
      <c r="L28" s="60">
        <f>VLOOKUP($A28,'Return Data'!$B$7:$R$2292,17,0)</f>
        <v>8.3615999999999993</v>
      </c>
      <c r="M28" s="61">
        <f t="shared" si="6"/>
        <v>12</v>
      </c>
      <c r="N28" s="60">
        <f>VLOOKUP($A28,'Return Data'!$B$7:$R$2292,14,0)</f>
        <v>17.8736</v>
      </c>
      <c r="O28" s="61">
        <f t="shared" si="10"/>
        <v>8</v>
      </c>
      <c r="P28" s="60"/>
      <c r="Q28" s="61"/>
      <c r="R28" s="60">
        <f>VLOOKUP($A28,'Return Data'!$B$7:$R$2292,16,0)</f>
        <v>18.091000000000001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-5.6003285714285722</v>
      </c>
      <c r="E30" s="69"/>
      <c r="F30" s="70">
        <f>AVERAGE(F8:F28)</f>
        <v>-1.2594476190476189</v>
      </c>
      <c r="G30" s="69"/>
      <c r="H30" s="70">
        <f>AVERAGE(H8:H28)</f>
        <v>7.0236000000000001</v>
      </c>
      <c r="I30" s="69"/>
      <c r="J30" s="70">
        <f>AVERAGE(J8:J28)</f>
        <v>6.6320952380952383</v>
      </c>
      <c r="K30" s="69"/>
      <c r="L30" s="70">
        <f>AVERAGE(L8:L28)</f>
        <v>8.596561904761904</v>
      </c>
      <c r="M30" s="69"/>
      <c r="N30" s="70">
        <f>AVERAGE(N8:N28)</f>
        <v>16.058619999999998</v>
      </c>
      <c r="O30" s="69"/>
      <c r="P30" s="70">
        <f>AVERAGE(P8:P28)</f>
        <v>11.234486666666667</v>
      </c>
      <c r="Q30" s="69"/>
      <c r="R30" s="70">
        <f>AVERAGE(R8:R28)</f>
        <v>13.697633333333334</v>
      </c>
      <c r="S30" s="71"/>
    </row>
    <row r="31" spans="1:19" x14ac:dyDescent="0.3">
      <c r="A31" s="68" t="s">
        <v>28</v>
      </c>
      <c r="B31" s="69"/>
      <c r="C31" s="69"/>
      <c r="D31" s="70">
        <f>MIN(D8:D28)</f>
        <v>-9.3027999999999995</v>
      </c>
      <c r="E31" s="69"/>
      <c r="F31" s="70">
        <f>MIN(F8:F28)</f>
        <v>-11.350199999999999</v>
      </c>
      <c r="G31" s="69"/>
      <c r="H31" s="70">
        <f>MIN(H8:H28)</f>
        <v>-3.3134000000000001</v>
      </c>
      <c r="I31" s="69"/>
      <c r="J31" s="70">
        <f>MIN(J8:J28)</f>
        <v>-9.7120999999999995</v>
      </c>
      <c r="K31" s="69"/>
      <c r="L31" s="70">
        <f>MIN(L8:L28)</f>
        <v>-1.7272000000000001</v>
      </c>
      <c r="M31" s="69"/>
      <c r="N31" s="70">
        <f>MIN(N8:N28)</f>
        <v>0</v>
      </c>
      <c r="O31" s="69"/>
      <c r="P31" s="70">
        <f>MIN(P8:P28)</f>
        <v>6.9222999999999999</v>
      </c>
      <c r="Q31" s="69"/>
      <c r="R31" s="70">
        <f>MIN(R8:R28)</f>
        <v>0</v>
      </c>
      <c r="S31" s="71"/>
    </row>
    <row r="32" spans="1:19" ht="15" thickBot="1" x14ac:dyDescent="0.35">
      <c r="A32" s="72" t="s">
        <v>29</v>
      </c>
      <c r="B32" s="73"/>
      <c r="C32" s="73"/>
      <c r="D32" s="74">
        <f>MAX(D8:D28)</f>
        <v>0</v>
      </c>
      <c r="E32" s="73"/>
      <c r="F32" s="74">
        <f>MAX(F8:F28)</f>
        <v>5.0178000000000003</v>
      </c>
      <c r="G32" s="73"/>
      <c r="H32" s="74">
        <f>MAX(H8:H28)</f>
        <v>16.052</v>
      </c>
      <c r="I32" s="73"/>
      <c r="J32" s="74">
        <f>MAX(J8:J28)</f>
        <v>23.7517</v>
      </c>
      <c r="K32" s="73"/>
      <c r="L32" s="74">
        <f>MAX(L8:L28)</f>
        <v>20.748899999999999</v>
      </c>
      <c r="M32" s="73"/>
      <c r="N32" s="74">
        <f>MAX(N8:N28)</f>
        <v>25.003799999999998</v>
      </c>
      <c r="O32" s="73"/>
      <c r="P32" s="74">
        <f>MAX(P8:P28)</f>
        <v>17.468499999999999</v>
      </c>
      <c r="Q32" s="73"/>
      <c r="R32" s="74">
        <f>MAX(R8:R28)</f>
        <v>19.018999999999998</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770</v>
      </c>
      <c r="B8" s="59">
        <f>VLOOKUP($A8,'Return Data'!$B$7:$R$2292,3,0)</f>
        <v>44988</v>
      </c>
      <c r="C8" s="60">
        <f>VLOOKUP($A8,'Return Data'!$B$7:$R$2292,4,0)</f>
        <v>90.018600000000006</v>
      </c>
      <c r="D8" s="60">
        <f>VLOOKUP($A8,'Return Data'!$B$7:$R$2292,10,0)</f>
        <v>-6.5004</v>
      </c>
      <c r="E8" s="61">
        <f t="shared" ref="E8:E28" si="0">RANK(D8,D$8:D$28,0)</f>
        <v>14</v>
      </c>
      <c r="F8" s="60">
        <f>VLOOKUP($A8,'Return Data'!$B$7:$R$2292,11,0)</f>
        <v>-1.4181999999999999</v>
      </c>
      <c r="G8" s="61">
        <f t="shared" ref="G8:G28" si="1">RANK(F8,F$8:F$28,0)</f>
        <v>10</v>
      </c>
      <c r="H8" s="60">
        <f>VLOOKUP($A8,'Return Data'!$B$7:$R$2292,12,0)</f>
        <v>4.9314999999999998</v>
      </c>
      <c r="I8" s="61">
        <f t="shared" ref="I8:I28" si="2">RANK(H8,H$8:H$28,0)</f>
        <v>15</v>
      </c>
      <c r="J8" s="60">
        <f>VLOOKUP($A8,'Return Data'!$B$7:$R$2292,13,0)</f>
        <v>5.1056999999999997</v>
      </c>
      <c r="K8" s="61">
        <f t="shared" ref="K8:K28" si="3">RANK(J8,J$8:J$28,0)</f>
        <v>14</v>
      </c>
      <c r="L8" s="60">
        <f>VLOOKUP($A8,'Return Data'!$B$7:$R$2292,17,0)</f>
        <v>7.2222999999999997</v>
      </c>
      <c r="M8" s="61">
        <f t="shared" ref="M8:M28" si="4">RANK(L8,L$8:L$28,0)</f>
        <v>13</v>
      </c>
      <c r="N8" s="60">
        <f>VLOOKUP($A8,'Return Data'!$B$7:$R$2292,14,0)</f>
        <v>14.0989</v>
      </c>
      <c r="O8" s="61">
        <f t="shared" ref="O8" si="5">RANK(N8,N$8:N$28,0)</f>
        <v>12</v>
      </c>
      <c r="P8" s="60">
        <f>VLOOKUP($A8,'Return Data'!$B$7:$R$2292,15,0)</f>
        <v>9.7260000000000009</v>
      </c>
      <c r="Q8" s="61">
        <f>RANK(P8,P$8:P$28,0)</f>
        <v>9</v>
      </c>
      <c r="R8" s="60">
        <f>VLOOKUP($A8,'Return Data'!$B$7:$R$2292,16,0)</f>
        <v>13.488099999999999</v>
      </c>
      <c r="S8" s="62">
        <f t="shared" ref="S8:S28" si="6">RANK(R8,R$8:R$28,0)</f>
        <v>10</v>
      </c>
    </row>
    <row r="9" spans="1:20" x14ac:dyDescent="0.3">
      <c r="A9" s="58" t="s">
        <v>773</v>
      </c>
      <c r="B9" s="59">
        <f>VLOOKUP($A9,'Return Data'!$B$7:$R$2292,3,0)</f>
        <v>44988</v>
      </c>
      <c r="C9" s="60">
        <f>VLOOKUP($A9,'Return Data'!$B$7:$R$2292,4,0)</f>
        <v>37.22</v>
      </c>
      <c r="D9" s="60">
        <f>VLOOKUP($A9,'Return Data'!$B$7:$R$2292,10,0)</f>
        <v>-9.5503999999999998</v>
      </c>
      <c r="E9" s="61">
        <f t="shared" si="0"/>
        <v>21</v>
      </c>
      <c r="F9" s="60">
        <f>VLOOKUP($A9,'Return Data'!$B$7:$R$2292,11,0)</f>
        <v>-11.8218</v>
      </c>
      <c r="G9" s="61">
        <f t="shared" si="1"/>
        <v>21</v>
      </c>
      <c r="H9" s="60">
        <f>VLOOKUP($A9,'Return Data'!$B$7:$R$2292,12,0)</f>
        <v>-4.0968999999999998</v>
      </c>
      <c r="I9" s="61">
        <f t="shared" si="2"/>
        <v>21</v>
      </c>
      <c r="J9" s="60">
        <f>VLOOKUP($A9,'Return Data'!$B$7:$R$2292,13,0)</f>
        <v>-10.7006</v>
      </c>
      <c r="K9" s="61">
        <f t="shared" si="3"/>
        <v>21</v>
      </c>
      <c r="L9" s="60">
        <f>VLOOKUP($A9,'Return Data'!$B$7:$R$2292,17,0)</f>
        <v>-2.8058999999999998</v>
      </c>
      <c r="M9" s="61">
        <f t="shared" si="4"/>
        <v>21</v>
      </c>
      <c r="N9" s="60">
        <f>VLOOKUP($A9,'Return Data'!$B$7:$R$2292,14,0)</f>
        <v>6.63</v>
      </c>
      <c r="O9" s="61">
        <f t="shared" ref="O9:O28" si="7">RANK(N9,N$8:N$28,0)</f>
        <v>19</v>
      </c>
      <c r="P9" s="60">
        <f>VLOOKUP($A9,'Return Data'!$B$7:$R$2292,15,0)</f>
        <v>7.8265000000000002</v>
      </c>
      <c r="Q9" s="61">
        <f t="shared" ref="Q9:Q26" si="8">RANK(P9,P$8:P$28,0)</f>
        <v>12</v>
      </c>
      <c r="R9" s="60">
        <f>VLOOKUP($A9,'Return Data'!$B$7:$R$2292,16,0)</f>
        <v>13.0922</v>
      </c>
      <c r="S9" s="62">
        <f t="shared" si="6"/>
        <v>12</v>
      </c>
    </row>
    <row r="10" spans="1:20" x14ac:dyDescent="0.3">
      <c r="A10" s="58" t="s">
        <v>1894</v>
      </c>
      <c r="B10" s="59">
        <f>VLOOKUP($A10,'Return Data'!$B$7:$R$2292,3,0)</f>
        <v>44988</v>
      </c>
      <c r="C10" s="60">
        <f>VLOOKUP($A10,'Return Data'!$B$7:$R$2292,4,0)</f>
        <v>14.6557</v>
      </c>
      <c r="D10" s="60">
        <f>VLOOKUP($A10,'Return Data'!$B$7:$R$2292,10,0)</f>
        <v>-4.1753999999999998</v>
      </c>
      <c r="E10" s="61">
        <f t="shared" si="0"/>
        <v>4</v>
      </c>
      <c r="F10" s="60">
        <f>VLOOKUP($A10,'Return Data'!$B$7:$R$2292,11,0)</f>
        <v>-1.9673</v>
      </c>
      <c r="G10" s="61">
        <f t="shared" si="1"/>
        <v>12</v>
      </c>
      <c r="H10" s="60">
        <f>VLOOKUP($A10,'Return Data'!$B$7:$R$2292,12,0)</f>
        <v>6.8160999999999996</v>
      </c>
      <c r="I10" s="61">
        <f t="shared" si="2"/>
        <v>7</v>
      </c>
      <c r="J10" s="60">
        <f>VLOOKUP($A10,'Return Data'!$B$7:$R$2292,13,0)</f>
        <v>7.0697000000000001</v>
      </c>
      <c r="K10" s="61">
        <f t="shared" si="3"/>
        <v>9</v>
      </c>
      <c r="L10" s="60">
        <f>VLOOKUP($A10,'Return Data'!$B$7:$R$2292,17,0)</f>
        <v>7.4198000000000004</v>
      </c>
      <c r="M10" s="61">
        <f t="shared" si="4"/>
        <v>11</v>
      </c>
      <c r="N10" s="60">
        <f>VLOOKUP($A10,'Return Data'!$B$7:$R$2292,14,0)</f>
        <v>13.774900000000001</v>
      </c>
      <c r="O10" s="61">
        <f t="shared" si="7"/>
        <v>13</v>
      </c>
      <c r="P10" s="60">
        <f>VLOOKUP($A10,'Return Data'!$B$7:$R$2292,15,0)</f>
        <v>8.6231000000000009</v>
      </c>
      <c r="Q10" s="61">
        <f t="shared" si="8"/>
        <v>10</v>
      </c>
      <c r="R10" s="60">
        <f>VLOOKUP($A10,'Return Data'!$B$7:$R$2292,16,0)</f>
        <v>7.3235999999999999</v>
      </c>
      <c r="S10" s="62">
        <f t="shared" si="6"/>
        <v>19</v>
      </c>
    </row>
    <row r="11" spans="1:20" x14ac:dyDescent="0.3">
      <c r="A11" s="58" t="s">
        <v>775</v>
      </c>
      <c r="B11" s="59">
        <f>VLOOKUP($A11,'Return Data'!$B$7:$R$2292,3,0)</f>
        <v>44988</v>
      </c>
      <c r="C11" s="60">
        <f>VLOOKUP($A11,'Return Data'!$B$7:$R$2292,4,0)</f>
        <v>32.331000000000003</v>
      </c>
      <c r="D11" s="60">
        <f>VLOOKUP($A11,'Return Data'!$B$7:$R$2292,10,0)</f>
        <v>-6.14</v>
      </c>
      <c r="E11" s="61">
        <f t="shared" si="0"/>
        <v>12</v>
      </c>
      <c r="F11" s="60">
        <f>VLOOKUP($A11,'Return Data'!$B$7:$R$2292,11,0)</f>
        <v>-4.0537999999999998</v>
      </c>
      <c r="G11" s="61">
        <f t="shared" si="1"/>
        <v>17</v>
      </c>
      <c r="H11" s="60">
        <f>VLOOKUP($A11,'Return Data'!$B$7:$R$2292,12,0)</f>
        <v>5.5602999999999998</v>
      </c>
      <c r="I11" s="61">
        <f t="shared" si="2"/>
        <v>13</v>
      </c>
      <c r="J11" s="60">
        <f>VLOOKUP($A11,'Return Data'!$B$7:$R$2292,13,0)</f>
        <v>3.4525999999999999</v>
      </c>
      <c r="K11" s="61">
        <f t="shared" si="3"/>
        <v>15</v>
      </c>
      <c r="L11" s="60">
        <f>VLOOKUP($A11,'Return Data'!$B$7:$R$2292,17,0)</f>
        <v>4.2107999999999999</v>
      </c>
      <c r="M11" s="61">
        <f t="shared" si="4"/>
        <v>17</v>
      </c>
      <c r="N11" s="60">
        <f>VLOOKUP($A11,'Return Data'!$B$7:$R$2292,14,0)</f>
        <v>9.9362999999999992</v>
      </c>
      <c r="O11" s="61">
        <f t="shared" si="7"/>
        <v>17</v>
      </c>
      <c r="P11" s="60">
        <f>VLOOKUP($A11,'Return Data'!$B$7:$R$2292,15,0)</f>
        <v>7.5545</v>
      </c>
      <c r="Q11" s="61">
        <f t="shared" si="8"/>
        <v>13</v>
      </c>
      <c r="R11" s="60">
        <f>VLOOKUP($A11,'Return Data'!$B$7:$R$2292,16,0)</f>
        <v>9.6506000000000007</v>
      </c>
      <c r="S11" s="62">
        <f t="shared" si="6"/>
        <v>17</v>
      </c>
    </row>
    <row r="12" spans="1:20" x14ac:dyDescent="0.3">
      <c r="A12" s="58" t="s">
        <v>776</v>
      </c>
      <c r="B12" s="59">
        <f>VLOOKUP($A12,'Return Data'!$B$7:$R$2292,3,0)</f>
        <v>44988</v>
      </c>
      <c r="C12" s="60">
        <f>VLOOKUP($A12,'Return Data'!$B$7:$R$2292,4,0)</f>
        <v>68.592399999999998</v>
      </c>
      <c r="D12" s="60">
        <f>VLOOKUP($A12,'Return Data'!$B$7:$R$2292,10,0)</f>
        <v>-5.9707999999999997</v>
      </c>
      <c r="E12" s="61">
        <f t="shared" si="0"/>
        <v>10</v>
      </c>
      <c r="F12" s="60">
        <f>VLOOKUP($A12,'Return Data'!$B$7:$R$2292,11,0)</f>
        <v>0.2104</v>
      </c>
      <c r="G12" s="61">
        <f t="shared" si="1"/>
        <v>6</v>
      </c>
      <c r="H12" s="60">
        <f>VLOOKUP($A12,'Return Data'!$B$7:$R$2292,12,0)</f>
        <v>10.851900000000001</v>
      </c>
      <c r="I12" s="61">
        <f t="shared" si="2"/>
        <v>3</v>
      </c>
      <c r="J12" s="60">
        <f>VLOOKUP($A12,'Return Data'!$B$7:$R$2292,13,0)</f>
        <v>10.872400000000001</v>
      </c>
      <c r="K12" s="61">
        <f t="shared" si="3"/>
        <v>3</v>
      </c>
      <c r="L12" s="60">
        <f>VLOOKUP($A12,'Return Data'!$B$7:$R$2292,17,0)</f>
        <v>11.238300000000001</v>
      </c>
      <c r="M12" s="61">
        <f t="shared" si="4"/>
        <v>4</v>
      </c>
      <c r="N12" s="60">
        <f>VLOOKUP($A12,'Return Data'!$B$7:$R$2292,14,0)</f>
        <v>20.382100000000001</v>
      </c>
      <c r="O12" s="61">
        <f t="shared" si="7"/>
        <v>4</v>
      </c>
      <c r="P12" s="60">
        <f>VLOOKUP($A12,'Return Data'!$B$7:$R$2292,15,0)</f>
        <v>11.8849</v>
      </c>
      <c r="Q12" s="61">
        <f t="shared" si="8"/>
        <v>4</v>
      </c>
      <c r="R12" s="60">
        <f>VLOOKUP($A12,'Return Data'!$B$7:$R$2292,16,0)</f>
        <v>13.125500000000001</v>
      </c>
      <c r="S12" s="62">
        <f t="shared" si="6"/>
        <v>11</v>
      </c>
    </row>
    <row r="13" spans="1:20" x14ac:dyDescent="0.3">
      <c r="A13" s="58" t="s">
        <v>778</v>
      </c>
      <c r="B13" s="59">
        <f>VLOOKUP($A13,'Return Data'!$B$7:$R$2292,3,0)</f>
        <v>44988</v>
      </c>
      <c r="C13" s="60">
        <f>VLOOKUP($A13,'Return Data'!$B$7:$R$2292,4,0)</f>
        <v>132.17599999999999</v>
      </c>
      <c r="D13" s="60">
        <f>VLOOKUP($A13,'Return Data'!$B$7:$R$2292,10,0)</f>
        <v>-4.0590000000000002</v>
      </c>
      <c r="E13" s="61">
        <f t="shared" si="0"/>
        <v>2</v>
      </c>
      <c r="F13" s="60">
        <f>VLOOKUP($A13,'Return Data'!$B$7:$R$2292,11,0)</f>
        <v>4.3006000000000002</v>
      </c>
      <c r="G13" s="61">
        <f t="shared" si="1"/>
        <v>1</v>
      </c>
      <c r="H13" s="60">
        <f>VLOOKUP($A13,'Return Data'!$B$7:$R$2292,12,0)</f>
        <v>14.8797</v>
      </c>
      <c r="I13" s="61">
        <f t="shared" si="2"/>
        <v>1</v>
      </c>
      <c r="J13" s="60">
        <f>VLOOKUP($A13,'Return Data'!$B$7:$R$2292,13,0)</f>
        <v>22.0608</v>
      </c>
      <c r="K13" s="61">
        <f t="shared" si="3"/>
        <v>1</v>
      </c>
      <c r="L13" s="60">
        <f>VLOOKUP($A13,'Return Data'!$B$7:$R$2292,17,0)</f>
        <v>19.176400000000001</v>
      </c>
      <c r="M13" s="61">
        <f t="shared" si="4"/>
        <v>1</v>
      </c>
      <c r="N13" s="60">
        <f>VLOOKUP($A13,'Return Data'!$B$7:$R$2292,14,0)</f>
        <v>23.496500000000001</v>
      </c>
      <c r="O13" s="61">
        <f t="shared" si="7"/>
        <v>1</v>
      </c>
      <c r="P13" s="60">
        <f>VLOOKUP($A13,'Return Data'!$B$7:$R$2292,15,0)</f>
        <v>10.2675</v>
      </c>
      <c r="Q13" s="61">
        <f t="shared" si="8"/>
        <v>8</v>
      </c>
      <c r="R13" s="60">
        <f>VLOOKUP($A13,'Return Data'!$B$7:$R$2292,16,0)</f>
        <v>15.0022</v>
      </c>
      <c r="S13" s="62">
        <f t="shared" si="6"/>
        <v>4</v>
      </c>
    </row>
    <row r="14" spans="1:20" x14ac:dyDescent="0.3">
      <c r="A14" s="58" t="s">
        <v>780</v>
      </c>
      <c r="B14" s="59">
        <f>VLOOKUP($A14,'Return Data'!$B$7:$R$2292,3,0)</f>
        <v>44988</v>
      </c>
      <c r="C14" s="60">
        <f>VLOOKUP($A14,'Return Data'!$B$7:$R$2292,4,0)</f>
        <v>50.93</v>
      </c>
      <c r="D14" s="60">
        <f>VLOOKUP($A14,'Return Data'!$B$7:$R$2292,10,0)</f>
        <v>-5.6852</v>
      </c>
      <c r="E14" s="61">
        <f t="shared" si="0"/>
        <v>8</v>
      </c>
      <c r="F14" s="60">
        <f>VLOOKUP($A14,'Return Data'!$B$7:$R$2292,11,0)</f>
        <v>1.0916999999999999</v>
      </c>
      <c r="G14" s="61">
        <f t="shared" si="1"/>
        <v>4</v>
      </c>
      <c r="H14" s="60">
        <f>VLOOKUP($A14,'Return Data'!$B$7:$R$2292,12,0)</f>
        <v>8.6623000000000001</v>
      </c>
      <c r="I14" s="61">
        <f t="shared" si="2"/>
        <v>5</v>
      </c>
      <c r="J14" s="60">
        <f>VLOOKUP($A14,'Return Data'!$B$7:$R$2292,13,0)</f>
        <v>10.597200000000001</v>
      </c>
      <c r="K14" s="61">
        <f t="shared" si="3"/>
        <v>4</v>
      </c>
      <c r="L14" s="60">
        <f>VLOOKUP($A14,'Return Data'!$B$7:$R$2292,17,0)</f>
        <v>11.263999999999999</v>
      </c>
      <c r="M14" s="61">
        <f t="shared" si="4"/>
        <v>3</v>
      </c>
      <c r="N14" s="60">
        <f>VLOOKUP($A14,'Return Data'!$B$7:$R$2292,14,0)</f>
        <v>22.863900000000001</v>
      </c>
      <c r="O14" s="61">
        <f t="shared" si="7"/>
        <v>2</v>
      </c>
      <c r="P14" s="60">
        <f>VLOOKUP($A14,'Return Data'!$B$7:$R$2292,15,0)</f>
        <v>12.0404</v>
      </c>
      <c r="Q14" s="61">
        <f t="shared" si="8"/>
        <v>3</v>
      </c>
      <c r="R14" s="60">
        <f>VLOOKUP($A14,'Return Data'!$B$7:$R$2292,16,0)</f>
        <v>12.5465</v>
      </c>
      <c r="S14" s="62">
        <f t="shared" si="6"/>
        <v>13</v>
      </c>
    </row>
    <row r="15" spans="1:20" x14ac:dyDescent="0.3">
      <c r="A15" s="58" t="s">
        <v>783</v>
      </c>
      <c r="B15" s="59">
        <f>VLOOKUP($A15,'Return Data'!$B$7:$R$2292,3,0)</f>
        <v>44988</v>
      </c>
      <c r="C15" s="60">
        <f>VLOOKUP($A15,'Return Data'!$B$7:$R$2292,4,0)</f>
        <v>15.22</v>
      </c>
      <c r="D15" s="60">
        <f>VLOOKUP($A15,'Return Data'!$B$7:$R$2292,10,0)</f>
        <v>-4.9938000000000002</v>
      </c>
      <c r="E15" s="61">
        <f t="shared" si="0"/>
        <v>6</v>
      </c>
      <c r="F15" s="60">
        <f>VLOOKUP($A15,'Return Data'!$B$7:$R$2292,11,0)</f>
        <v>-0.2621</v>
      </c>
      <c r="G15" s="61">
        <f t="shared" si="1"/>
        <v>8</v>
      </c>
      <c r="H15" s="60">
        <f>VLOOKUP($A15,'Return Data'!$B$7:$R$2292,12,0)</f>
        <v>6.508</v>
      </c>
      <c r="I15" s="61">
        <f t="shared" si="2"/>
        <v>10</v>
      </c>
      <c r="J15" s="60">
        <f>VLOOKUP($A15,'Return Data'!$B$7:$R$2292,13,0)</f>
        <v>5.1105</v>
      </c>
      <c r="K15" s="61">
        <f t="shared" si="3"/>
        <v>13</v>
      </c>
      <c r="L15" s="60">
        <f>VLOOKUP($A15,'Return Data'!$B$7:$R$2292,17,0)</f>
        <v>8.7050000000000001</v>
      </c>
      <c r="M15" s="61">
        <f t="shared" si="4"/>
        <v>6</v>
      </c>
      <c r="N15" s="60">
        <f>VLOOKUP($A15,'Return Data'!$B$7:$R$2292,14,0)</f>
        <v>15.8056</v>
      </c>
      <c r="O15" s="61">
        <f t="shared" si="7"/>
        <v>10</v>
      </c>
      <c r="P15" s="60"/>
      <c r="Q15" s="61"/>
      <c r="R15" s="60">
        <f>VLOOKUP($A15,'Return Data'!$B$7:$R$2292,16,0)</f>
        <v>8.2585999999999995</v>
      </c>
      <c r="S15" s="62">
        <f t="shared" si="6"/>
        <v>18</v>
      </c>
    </row>
    <row r="16" spans="1:20" x14ac:dyDescent="0.3">
      <c r="A16" s="58" t="s">
        <v>785</v>
      </c>
      <c r="B16" s="59">
        <f>VLOOKUP($A16,'Return Data'!$B$7:$R$2292,3,0)</f>
        <v>44988</v>
      </c>
      <c r="C16" s="60">
        <f>VLOOKUP($A16,'Return Data'!$B$7:$R$2292,4,0)</f>
        <v>50.994</v>
      </c>
      <c r="D16" s="60">
        <f>VLOOKUP($A16,'Return Data'!$B$7:$R$2292,10,0)</f>
        <v>-6.0191999999999997</v>
      </c>
      <c r="E16" s="61">
        <f t="shared" si="0"/>
        <v>11</v>
      </c>
      <c r="F16" s="60">
        <f>VLOOKUP($A16,'Return Data'!$B$7:$R$2292,11,0)</f>
        <v>-4.6467000000000001</v>
      </c>
      <c r="G16" s="61">
        <f t="shared" si="1"/>
        <v>18</v>
      </c>
      <c r="H16" s="60">
        <f>VLOOKUP($A16,'Return Data'!$B$7:$R$2292,12,0)</f>
        <v>3.6674000000000002</v>
      </c>
      <c r="I16" s="61">
        <f t="shared" si="2"/>
        <v>17</v>
      </c>
      <c r="J16" s="60">
        <f>VLOOKUP($A16,'Return Data'!$B$7:$R$2292,13,0)</f>
        <v>-0.28549999999999998</v>
      </c>
      <c r="K16" s="61">
        <f t="shared" si="3"/>
        <v>18</v>
      </c>
      <c r="L16" s="60">
        <f>VLOOKUP($A16,'Return Data'!$B$7:$R$2292,17,0)</f>
        <v>2.5811999999999999</v>
      </c>
      <c r="M16" s="61">
        <f t="shared" si="4"/>
        <v>18</v>
      </c>
      <c r="N16" s="60">
        <f>VLOOKUP($A16,'Return Data'!$B$7:$R$2292,14,0)</f>
        <v>10.0791</v>
      </c>
      <c r="O16" s="61">
        <f t="shared" si="7"/>
        <v>16</v>
      </c>
      <c r="P16" s="60">
        <f>VLOOKUP($A16,'Return Data'!$B$7:$R$2292,15,0)</f>
        <v>5.4602000000000004</v>
      </c>
      <c r="Q16" s="61">
        <f t="shared" si="8"/>
        <v>15</v>
      </c>
      <c r="R16" s="60">
        <f>VLOOKUP($A16,'Return Data'!$B$7:$R$2292,16,0)</f>
        <v>10.0726</v>
      </c>
      <c r="S16" s="62">
        <f t="shared" si="6"/>
        <v>16</v>
      </c>
    </row>
    <row r="17" spans="1:19" x14ac:dyDescent="0.3">
      <c r="A17" s="58" t="s">
        <v>787</v>
      </c>
      <c r="B17" s="59">
        <f>VLOOKUP($A17,'Return Data'!$B$7:$R$2292,3,0)</f>
        <v>44988</v>
      </c>
      <c r="C17" s="60">
        <f>VLOOKUP($A17,'Return Data'!$B$7:$R$2292,4,0)</f>
        <v>30.217300000000002</v>
      </c>
      <c r="D17" s="60">
        <f>VLOOKUP($A17,'Return Data'!$B$7:$R$2292,10,0)</f>
        <v>-4.1483999999999996</v>
      </c>
      <c r="E17" s="61">
        <f t="shared" si="0"/>
        <v>3</v>
      </c>
      <c r="F17" s="60">
        <f>VLOOKUP($A17,'Return Data'!$B$7:$R$2292,11,0)</f>
        <v>2.1562000000000001</v>
      </c>
      <c r="G17" s="61">
        <f t="shared" si="1"/>
        <v>3</v>
      </c>
      <c r="H17" s="60">
        <f>VLOOKUP($A17,'Return Data'!$B$7:$R$2292,12,0)</f>
        <v>11.9068</v>
      </c>
      <c r="I17" s="61">
        <f t="shared" si="2"/>
        <v>2</v>
      </c>
      <c r="J17" s="60">
        <f>VLOOKUP($A17,'Return Data'!$B$7:$R$2292,13,0)</f>
        <v>7.5088999999999997</v>
      </c>
      <c r="K17" s="61">
        <f t="shared" si="3"/>
        <v>7</v>
      </c>
      <c r="L17" s="60">
        <f>VLOOKUP($A17,'Return Data'!$B$7:$R$2292,17,0)</f>
        <v>10.245699999999999</v>
      </c>
      <c r="M17" s="61">
        <f t="shared" si="4"/>
        <v>5</v>
      </c>
      <c r="N17" s="60">
        <f>VLOOKUP($A17,'Return Data'!$B$7:$R$2292,14,0)</f>
        <v>17.593399999999999</v>
      </c>
      <c r="O17" s="61">
        <f t="shared" si="7"/>
        <v>6</v>
      </c>
      <c r="P17" s="60">
        <f>VLOOKUP($A17,'Return Data'!$B$7:$R$2292,15,0)</f>
        <v>15.968</v>
      </c>
      <c r="Q17" s="61">
        <f t="shared" si="8"/>
        <v>1</v>
      </c>
      <c r="R17" s="60">
        <f>VLOOKUP($A17,'Return Data'!$B$7:$R$2292,16,0)</f>
        <v>14.1691</v>
      </c>
      <c r="S17" s="62">
        <f t="shared" si="6"/>
        <v>7</v>
      </c>
    </row>
    <row r="18" spans="1:19" x14ac:dyDescent="0.3">
      <c r="A18" s="58" t="s">
        <v>1932</v>
      </c>
      <c r="B18" s="59">
        <f>VLOOKUP($A18,'Return Data'!$B$7:$R$2292,3,0)</f>
        <v>44988</v>
      </c>
      <c r="C18" s="60">
        <f>VLOOKUP($A18,'Return Data'!$B$7:$R$2292,4,0)</f>
        <v>12.0618</v>
      </c>
      <c r="D18" s="60">
        <f>VLOOKUP($A18,'Return Data'!$B$7:$R$2292,10,0)</f>
        <v>-4.7552000000000003</v>
      </c>
      <c r="E18" s="61">
        <f t="shared" si="0"/>
        <v>5</v>
      </c>
      <c r="F18" s="60">
        <f>VLOOKUP($A18,'Return Data'!$B$7:$R$2292,11,0)</f>
        <v>2.2757999999999998</v>
      </c>
      <c r="G18" s="61">
        <f t="shared" si="1"/>
        <v>2</v>
      </c>
      <c r="H18" s="60">
        <f>VLOOKUP($A18,'Return Data'!$B$7:$R$2292,12,0)</f>
        <v>10.520799999999999</v>
      </c>
      <c r="I18" s="61">
        <f t="shared" si="2"/>
        <v>4</v>
      </c>
      <c r="J18" s="60">
        <f>VLOOKUP($A18,'Return Data'!$B$7:$R$2292,13,0)</f>
        <v>10.3802</v>
      </c>
      <c r="K18" s="61">
        <f t="shared" si="3"/>
        <v>5</v>
      </c>
      <c r="L18" s="60">
        <f>VLOOKUP($A18,'Return Data'!$B$7:$R$2292,17,0)</f>
        <v>7.9257</v>
      </c>
      <c r="M18" s="61">
        <f t="shared" si="4"/>
        <v>9</v>
      </c>
      <c r="N18" s="60">
        <f>VLOOKUP($A18,'Return Data'!$B$7:$R$2292,14,0)</f>
        <v>9.4559999999999995</v>
      </c>
      <c r="O18" s="61">
        <f t="shared" si="7"/>
        <v>18</v>
      </c>
      <c r="P18" s="60">
        <f>VLOOKUP($A18,'Return Data'!$B$7:$R$2292,15,0)</f>
        <v>7.1585999999999999</v>
      </c>
      <c r="Q18" s="61">
        <f t="shared" si="8"/>
        <v>14</v>
      </c>
      <c r="R18" s="60">
        <f>VLOOKUP($A18,'Return Data'!$B$7:$R$2292,16,0)</f>
        <v>1.2573000000000001</v>
      </c>
      <c r="S18" s="62">
        <f t="shared" si="6"/>
        <v>20</v>
      </c>
    </row>
    <row r="19" spans="1:19" x14ac:dyDescent="0.3">
      <c r="A19" s="58" t="s">
        <v>789</v>
      </c>
      <c r="B19" s="59">
        <f>VLOOKUP($A19,'Return Data'!$B$7:$R$2292,3,0)</f>
        <v>44988</v>
      </c>
      <c r="C19" s="60">
        <f>VLOOKUP($A19,'Return Data'!$B$7:$R$2292,4,0)</f>
        <v>16.268999999999998</v>
      </c>
      <c r="D19" s="60">
        <f>VLOOKUP($A19,'Return Data'!$B$7:$R$2292,10,0)</f>
        <v>-5.7142999999999997</v>
      </c>
      <c r="E19" s="61">
        <f t="shared" si="0"/>
        <v>9</v>
      </c>
      <c r="F19" s="60">
        <f>VLOOKUP($A19,'Return Data'!$B$7:$R$2292,11,0)</f>
        <v>-1.3879999999999999</v>
      </c>
      <c r="G19" s="61">
        <f t="shared" si="1"/>
        <v>9</v>
      </c>
      <c r="H19" s="60">
        <f>VLOOKUP($A19,'Return Data'!$B$7:$R$2292,12,0)</f>
        <v>6.6539999999999999</v>
      </c>
      <c r="I19" s="61">
        <f t="shared" si="2"/>
        <v>9</v>
      </c>
      <c r="J19" s="60">
        <f>VLOOKUP($A19,'Return Data'!$B$7:$R$2292,13,0)</f>
        <v>5.7458999999999998</v>
      </c>
      <c r="K19" s="61">
        <f t="shared" si="3"/>
        <v>11</v>
      </c>
      <c r="L19" s="60">
        <f>VLOOKUP($A19,'Return Data'!$B$7:$R$2292,17,0)</f>
        <v>7.7493999999999996</v>
      </c>
      <c r="M19" s="61">
        <f t="shared" si="4"/>
        <v>10</v>
      </c>
      <c r="N19" s="60">
        <f>VLOOKUP($A19,'Return Data'!$B$7:$R$2292,14,0)</f>
        <v>15.2271</v>
      </c>
      <c r="O19" s="61">
        <f t="shared" si="7"/>
        <v>11</v>
      </c>
      <c r="P19" s="60"/>
      <c r="Q19" s="61"/>
      <c r="R19" s="60">
        <f>VLOOKUP($A19,'Return Data'!$B$7:$R$2292,16,0)</f>
        <v>14.3352</v>
      </c>
      <c r="S19" s="62">
        <f t="shared" si="6"/>
        <v>6</v>
      </c>
    </row>
    <row r="20" spans="1:19" x14ac:dyDescent="0.3">
      <c r="A20" s="58" t="s">
        <v>791</v>
      </c>
      <c r="B20" s="59">
        <f>VLOOKUP($A20,'Return Data'!$B$7:$R$2292,3,0)</f>
        <v>0</v>
      </c>
      <c r="C20" s="60">
        <f>VLOOKUP($A20,'Return Data'!$B$7:$R$2292,4,0)</f>
        <v>0</v>
      </c>
      <c r="D20" s="60">
        <f>VLOOKUP($A20,'Return Data'!$B$7:$R$2292,10,0)</f>
        <v>0</v>
      </c>
      <c r="E20" s="61">
        <f t="shared" si="0"/>
        <v>1</v>
      </c>
      <c r="F20" s="60">
        <f>VLOOKUP($A20,'Return Data'!$B$7:$R$2292,11,0)</f>
        <v>0</v>
      </c>
      <c r="G20" s="61">
        <f t="shared" si="1"/>
        <v>7</v>
      </c>
      <c r="H20" s="60">
        <f>VLOOKUP($A20,'Return Data'!$B$7:$R$2292,12,0)</f>
        <v>0</v>
      </c>
      <c r="I20" s="61">
        <f t="shared" si="2"/>
        <v>20</v>
      </c>
      <c r="J20" s="60">
        <f>VLOOKUP($A20,'Return Data'!$B$7:$R$2292,13,0)</f>
        <v>0</v>
      </c>
      <c r="K20" s="61">
        <f t="shared" si="3"/>
        <v>17</v>
      </c>
      <c r="L20" s="60">
        <f>VLOOKUP($A20,'Return Data'!$B$7:$R$2292,17,0)</f>
        <v>0</v>
      </c>
      <c r="M20" s="61">
        <f t="shared" si="4"/>
        <v>20</v>
      </c>
      <c r="N20" s="60">
        <f>VLOOKUP($A20,'Return Data'!$B$7:$R$2292,14,0)</f>
        <v>0</v>
      </c>
      <c r="O20" s="61">
        <f t="shared" si="7"/>
        <v>20</v>
      </c>
      <c r="P20" s="60"/>
      <c r="Q20" s="61"/>
      <c r="R20" s="60">
        <f>VLOOKUP($A20,'Return Data'!$B$7:$R$2292,16,0)</f>
        <v>0</v>
      </c>
      <c r="S20" s="62">
        <f t="shared" si="6"/>
        <v>21</v>
      </c>
    </row>
    <row r="21" spans="1:19" x14ac:dyDescent="0.3">
      <c r="A21" s="58" t="s">
        <v>793</v>
      </c>
      <c r="B21" s="59">
        <f>VLOOKUP($A21,'Return Data'!$B$7:$R$2292,3,0)</f>
        <v>44988</v>
      </c>
      <c r="C21" s="60">
        <f>VLOOKUP($A21,'Return Data'!$B$7:$R$2292,4,0)</f>
        <v>18.335999999999999</v>
      </c>
      <c r="D21" s="60">
        <f>VLOOKUP($A21,'Return Data'!$B$7:$R$2292,10,0)</f>
        <v>-5.6304999999999996</v>
      </c>
      <c r="E21" s="61">
        <f t="shared" si="0"/>
        <v>7</v>
      </c>
      <c r="F21" s="60">
        <f>VLOOKUP($A21,'Return Data'!$B$7:$R$2292,11,0)</f>
        <v>-2.1558000000000002</v>
      </c>
      <c r="G21" s="61">
        <f t="shared" si="1"/>
        <v>13</v>
      </c>
      <c r="H21" s="60">
        <f>VLOOKUP($A21,'Return Data'!$B$7:$R$2292,12,0)</f>
        <v>2.6421999999999999</v>
      </c>
      <c r="I21" s="61">
        <f t="shared" si="2"/>
        <v>18</v>
      </c>
      <c r="J21" s="60">
        <f>VLOOKUP($A21,'Return Data'!$B$7:$R$2292,13,0)</f>
        <v>-0.46139999999999998</v>
      </c>
      <c r="K21" s="61">
        <f t="shared" si="3"/>
        <v>19</v>
      </c>
      <c r="L21" s="60">
        <f>VLOOKUP($A21,'Return Data'!$B$7:$R$2292,17,0)</f>
        <v>6.4214000000000002</v>
      </c>
      <c r="M21" s="61">
        <f t="shared" si="4"/>
        <v>16</v>
      </c>
      <c r="N21" s="60">
        <f>VLOOKUP($A21,'Return Data'!$B$7:$R$2292,14,0)</f>
        <v>17.3856</v>
      </c>
      <c r="O21" s="61">
        <f t="shared" si="7"/>
        <v>7</v>
      </c>
      <c r="P21" s="60"/>
      <c r="Q21" s="61"/>
      <c r="R21" s="60">
        <f>VLOOKUP($A21,'Return Data'!$B$7:$R$2292,16,0)</f>
        <v>17.271100000000001</v>
      </c>
      <c r="S21" s="62">
        <f t="shared" si="6"/>
        <v>2</v>
      </c>
    </row>
    <row r="22" spans="1:19" x14ac:dyDescent="0.3">
      <c r="A22" s="58" t="s">
        <v>1984</v>
      </c>
      <c r="B22" s="59">
        <f>VLOOKUP($A22,'Return Data'!$B$7:$R$2292,3,0)</f>
        <v>44988</v>
      </c>
      <c r="C22" s="60">
        <f>VLOOKUP($A22,'Return Data'!$B$7:$R$2292,4,0)</f>
        <v>31.779199999999999</v>
      </c>
      <c r="D22" s="60">
        <f>VLOOKUP($A22,'Return Data'!$B$7:$R$2292,10,0)</f>
        <v>-8.0325000000000006</v>
      </c>
      <c r="E22" s="61">
        <f t="shared" si="0"/>
        <v>20</v>
      </c>
      <c r="F22" s="60">
        <f>VLOOKUP($A22,'Return Data'!$B$7:$R$2292,11,0)</f>
        <v>-5.3917000000000002</v>
      </c>
      <c r="G22" s="61">
        <f t="shared" si="1"/>
        <v>20</v>
      </c>
      <c r="H22" s="60">
        <f>VLOOKUP($A22,'Return Data'!$B$7:$R$2292,12,0)</f>
        <v>4.1173000000000002</v>
      </c>
      <c r="I22" s="61">
        <f t="shared" si="2"/>
        <v>16</v>
      </c>
      <c r="J22" s="60">
        <f>VLOOKUP($A22,'Return Data'!$B$7:$R$2292,13,0)</f>
        <v>7.2831000000000001</v>
      </c>
      <c r="K22" s="61">
        <f t="shared" si="3"/>
        <v>8</v>
      </c>
      <c r="L22" s="60">
        <f>VLOOKUP($A22,'Return Data'!$B$7:$R$2292,17,0)</f>
        <v>2.0316999999999998</v>
      </c>
      <c r="M22" s="61">
        <f t="shared" si="4"/>
        <v>19</v>
      </c>
      <c r="N22" s="60">
        <f>VLOOKUP($A22,'Return Data'!$B$7:$R$2292,14,0)</f>
        <v>10.499700000000001</v>
      </c>
      <c r="O22" s="61">
        <f t="shared" si="7"/>
        <v>15</v>
      </c>
      <c r="P22" s="60">
        <f>VLOOKUP($A22,'Return Data'!$B$7:$R$2292,15,0)</f>
        <v>8.5288000000000004</v>
      </c>
      <c r="Q22" s="61">
        <f t="shared" si="8"/>
        <v>11</v>
      </c>
      <c r="R22" s="60">
        <f>VLOOKUP($A22,'Return Data'!$B$7:$R$2292,16,0)</f>
        <v>12.5076</v>
      </c>
      <c r="S22" s="62">
        <f t="shared" si="6"/>
        <v>14</v>
      </c>
    </row>
    <row r="23" spans="1:19" x14ac:dyDescent="0.3">
      <c r="A23" s="58" t="s">
        <v>794</v>
      </c>
      <c r="B23" s="59">
        <f>VLOOKUP($A23,'Return Data'!$B$7:$R$2292,3,0)</f>
        <v>44988</v>
      </c>
      <c r="C23" s="60">
        <f>VLOOKUP($A23,'Return Data'!$B$7:$R$2292,4,0)</f>
        <v>78.563199999999995</v>
      </c>
      <c r="D23" s="60">
        <f>VLOOKUP($A23,'Return Data'!$B$7:$R$2292,10,0)</f>
        <v>-7.7374999999999998</v>
      </c>
      <c r="E23" s="61">
        <f t="shared" si="0"/>
        <v>19</v>
      </c>
      <c r="F23" s="60">
        <f>VLOOKUP($A23,'Return Data'!$B$7:$R$2292,11,0)</f>
        <v>-3.0684999999999998</v>
      </c>
      <c r="G23" s="61">
        <f t="shared" si="1"/>
        <v>15</v>
      </c>
      <c r="H23" s="60">
        <f>VLOOKUP($A23,'Return Data'!$B$7:$R$2292,12,0)</f>
        <v>5.3390000000000004</v>
      </c>
      <c r="I23" s="61">
        <f t="shared" si="2"/>
        <v>14</v>
      </c>
      <c r="J23" s="60">
        <f>VLOOKUP($A23,'Return Data'!$B$7:$R$2292,13,0)</f>
        <v>7.7342000000000004</v>
      </c>
      <c r="K23" s="61">
        <f t="shared" si="3"/>
        <v>6</v>
      </c>
      <c r="L23" s="60">
        <f>VLOOKUP($A23,'Return Data'!$B$7:$R$2292,17,0)</f>
        <v>8.1265000000000001</v>
      </c>
      <c r="M23" s="61">
        <f t="shared" si="4"/>
        <v>8</v>
      </c>
      <c r="N23" s="60">
        <f>VLOOKUP($A23,'Return Data'!$B$7:$R$2292,14,0)</f>
        <v>20.333500000000001</v>
      </c>
      <c r="O23" s="61">
        <f t="shared" si="7"/>
        <v>5</v>
      </c>
      <c r="P23" s="60">
        <f>VLOOKUP($A23,'Return Data'!$B$7:$R$2292,15,0)</f>
        <v>10.3735</v>
      </c>
      <c r="Q23" s="61">
        <f t="shared" si="8"/>
        <v>7</v>
      </c>
      <c r="R23" s="60">
        <f>VLOOKUP($A23,'Return Data'!$B$7:$R$2292,16,0)</f>
        <v>13.5741</v>
      </c>
      <c r="S23" s="62">
        <f t="shared" si="6"/>
        <v>9</v>
      </c>
    </row>
    <row r="24" spans="1:19" x14ac:dyDescent="0.3">
      <c r="A24" s="58" t="s">
        <v>796</v>
      </c>
      <c r="B24" s="59">
        <f>VLOOKUP($A24,'Return Data'!$B$7:$R$2292,3,0)</f>
        <v>44988</v>
      </c>
      <c r="C24" s="60">
        <f>VLOOKUP($A24,'Return Data'!$B$7:$R$2292,4,0)</f>
        <v>55.639000000000003</v>
      </c>
      <c r="D24" s="60">
        <f>VLOOKUP($A24,'Return Data'!$B$7:$R$2292,10,0)</f>
        <v>-7.1075999999999997</v>
      </c>
      <c r="E24" s="61">
        <f t="shared" si="0"/>
        <v>17</v>
      </c>
      <c r="F24" s="60">
        <f>VLOOKUP($A24,'Return Data'!$B$7:$R$2292,11,0)</f>
        <v>-3.1778</v>
      </c>
      <c r="G24" s="61">
        <f t="shared" si="1"/>
        <v>16</v>
      </c>
      <c r="H24" s="60">
        <f>VLOOKUP($A24,'Return Data'!$B$7:$R$2292,12,0)</f>
        <v>6.4878</v>
      </c>
      <c r="I24" s="61">
        <f t="shared" si="2"/>
        <v>12</v>
      </c>
      <c r="J24" s="60">
        <f>VLOOKUP($A24,'Return Data'!$B$7:$R$2292,13,0)</f>
        <v>11.419700000000001</v>
      </c>
      <c r="K24" s="61">
        <f t="shared" si="3"/>
        <v>2</v>
      </c>
      <c r="L24" s="60">
        <f>VLOOKUP($A24,'Return Data'!$B$7:$R$2292,17,0)</f>
        <v>12.707700000000001</v>
      </c>
      <c r="M24" s="61">
        <f t="shared" si="4"/>
        <v>2</v>
      </c>
      <c r="N24" s="60">
        <f>VLOOKUP($A24,'Return Data'!$B$7:$R$2292,14,0)</f>
        <v>22.650400000000001</v>
      </c>
      <c r="O24" s="61">
        <f t="shared" si="7"/>
        <v>3</v>
      </c>
      <c r="P24" s="60">
        <f>VLOOKUP($A24,'Return Data'!$B$7:$R$2292,15,0)</f>
        <v>11.548500000000001</v>
      </c>
      <c r="Q24" s="61">
        <f t="shared" si="8"/>
        <v>5</v>
      </c>
      <c r="R24" s="60">
        <f>VLOOKUP($A24,'Return Data'!$B$7:$R$2292,16,0)</f>
        <v>12.4793</v>
      </c>
      <c r="S24" s="62">
        <f t="shared" si="6"/>
        <v>15</v>
      </c>
    </row>
    <row r="25" spans="1:19" x14ac:dyDescent="0.3">
      <c r="A25" s="58" t="s">
        <v>799</v>
      </c>
      <c r="B25" s="59">
        <f>VLOOKUP($A25,'Return Data'!$B$7:$R$2292,3,0)</f>
        <v>44988</v>
      </c>
      <c r="C25" s="60">
        <f>VLOOKUP($A25,'Return Data'!$B$7:$R$2292,4,0)</f>
        <v>219.46539999999999</v>
      </c>
      <c r="D25" s="60">
        <f>VLOOKUP($A25,'Return Data'!$B$7:$R$2292,10,0)</f>
        <v>-7.4363000000000001</v>
      </c>
      <c r="E25" s="61">
        <f t="shared" si="0"/>
        <v>18</v>
      </c>
      <c r="F25" s="60">
        <f>VLOOKUP($A25,'Return Data'!$B$7:$R$2292,11,0)</f>
        <v>-4.8235000000000001</v>
      </c>
      <c r="G25" s="61">
        <f t="shared" si="1"/>
        <v>19</v>
      </c>
      <c r="H25" s="60">
        <f>VLOOKUP($A25,'Return Data'!$B$7:$R$2292,12,0)</f>
        <v>2.2088000000000001</v>
      </c>
      <c r="I25" s="61">
        <f t="shared" si="2"/>
        <v>19</v>
      </c>
      <c r="J25" s="60">
        <f>VLOOKUP($A25,'Return Data'!$B$7:$R$2292,13,0)</f>
        <v>-3.8199000000000001</v>
      </c>
      <c r="K25" s="61">
        <f t="shared" si="3"/>
        <v>20</v>
      </c>
      <c r="L25" s="60">
        <f>VLOOKUP($A25,'Return Data'!$B$7:$R$2292,17,0)</f>
        <v>7.0830000000000002</v>
      </c>
      <c r="M25" s="61">
        <f t="shared" si="4"/>
        <v>15</v>
      </c>
      <c r="N25" s="60">
        <f>VLOOKUP($A25,'Return Data'!$B$7:$R$2292,14,0)</f>
        <v>12.314299999999999</v>
      </c>
      <c r="O25" s="61">
        <f t="shared" si="7"/>
        <v>14</v>
      </c>
      <c r="P25" s="60">
        <f>VLOOKUP($A25,'Return Data'!$B$7:$R$2292,15,0)</f>
        <v>10.5618</v>
      </c>
      <c r="Q25" s="61">
        <f t="shared" si="8"/>
        <v>6</v>
      </c>
      <c r="R25" s="60">
        <f>VLOOKUP($A25,'Return Data'!$B$7:$R$2292,16,0)</f>
        <v>18.274100000000001</v>
      </c>
      <c r="S25" s="62">
        <f t="shared" si="6"/>
        <v>1</v>
      </c>
    </row>
    <row r="26" spans="1:19" x14ac:dyDescent="0.3">
      <c r="A26" s="58" t="s">
        <v>1837</v>
      </c>
      <c r="B26" s="59">
        <f>VLOOKUP($A26,'Return Data'!$B$7:$R$2292,3,0)</f>
        <v>44988</v>
      </c>
      <c r="C26" s="60">
        <f>VLOOKUP($A26,'Return Data'!$B$7:$R$2292,4,0)</f>
        <v>107.07980000000001</v>
      </c>
      <c r="D26" s="60">
        <f>VLOOKUP($A26,'Return Data'!$B$7:$R$2292,10,0)</f>
        <v>-6.2187999999999999</v>
      </c>
      <c r="E26" s="61">
        <f t="shared" si="0"/>
        <v>13</v>
      </c>
      <c r="F26" s="60">
        <f>VLOOKUP($A26,'Return Data'!$B$7:$R$2292,11,0)</f>
        <v>-2.7006000000000001</v>
      </c>
      <c r="G26" s="61">
        <f t="shared" si="1"/>
        <v>14</v>
      </c>
      <c r="H26" s="60">
        <f>VLOOKUP($A26,'Return Data'!$B$7:$R$2292,12,0)</f>
        <v>6.7324000000000002</v>
      </c>
      <c r="I26" s="61">
        <f t="shared" si="2"/>
        <v>8</v>
      </c>
      <c r="J26" s="60">
        <f>VLOOKUP($A26,'Return Data'!$B$7:$R$2292,13,0)</f>
        <v>3.2570000000000001</v>
      </c>
      <c r="K26" s="61">
        <f t="shared" si="3"/>
        <v>16</v>
      </c>
      <c r="L26" s="60">
        <f>VLOOKUP($A26,'Return Data'!$B$7:$R$2292,17,0)</f>
        <v>7.2167000000000003</v>
      </c>
      <c r="M26" s="61">
        <f t="shared" si="4"/>
        <v>14</v>
      </c>
      <c r="N26" s="60">
        <f>VLOOKUP($A26,'Return Data'!$B$7:$R$2292,14,0)</f>
        <v>15.905200000000001</v>
      </c>
      <c r="O26" s="61">
        <f t="shared" si="7"/>
        <v>9</v>
      </c>
      <c r="P26" s="60">
        <f>VLOOKUP($A26,'Return Data'!$B$7:$R$2292,15,0)</f>
        <v>12.1195</v>
      </c>
      <c r="Q26" s="61">
        <f t="shared" si="8"/>
        <v>2</v>
      </c>
      <c r="R26" s="60">
        <f>VLOOKUP($A26,'Return Data'!$B$7:$R$2292,16,0)</f>
        <v>14.672499999999999</v>
      </c>
      <c r="S26" s="62">
        <f t="shared" si="6"/>
        <v>5</v>
      </c>
    </row>
    <row r="27" spans="1:19" x14ac:dyDescent="0.3">
      <c r="A27" s="58" t="s">
        <v>803</v>
      </c>
      <c r="B27" s="59">
        <f>VLOOKUP($A27,'Return Data'!$B$7:$R$2292,3,0)</f>
        <v>44988</v>
      </c>
      <c r="C27" s="60">
        <f>VLOOKUP($A27,'Return Data'!$B$7:$R$2292,4,0)</f>
        <v>15.134</v>
      </c>
      <c r="D27" s="60">
        <f>VLOOKUP($A27,'Return Data'!$B$7:$R$2292,10,0)</f>
        <v>-6.7436999999999996</v>
      </c>
      <c r="E27" s="61">
        <f t="shared" si="0"/>
        <v>16</v>
      </c>
      <c r="F27" s="60">
        <f>VLOOKUP($A27,'Return Data'!$B$7:$R$2292,11,0)</f>
        <v>0.625</v>
      </c>
      <c r="G27" s="61">
        <f t="shared" si="1"/>
        <v>5</v>
      </c>
      <c r="H27" s="60">
        <f>VLOOKUP($A27,'Return Data'!$B$7:$R$2292,12,0)</f>
        <v>7.4065000000000003</v>
      </c>
      <c r="I27" s="61">
        <f t="shared" si="2"/>
        <v>6</v>
      </c>
      <c r="J27" s="60">
        <f>VLOOKUP($A27,'Return Data'!$B$7:$R$2292,13,0)</f>
        <v>6.1067</v>
      </c>
      <c r="K27" s="61">
        <f t="shared" si="3"/>
        <v>10</v>
      </c>
      <c r="L27" s="60">
        <f>VLOOKUP($A27,'Return Data'!$B$7:$R$2292,17,0)</f>
        <v>8.5419999999999998</v>
      </c>
      <c r="M27" s="61">
        <f t="shared" si="4"/>
        <v>7</v>
      </c>
      <c r="N27" s="60"/>
      <c r="O27" s="61"/>
      <c r="P27" s="60"/>
      <c r="Q27" s="61"/>
      <c r="R27" s="60">
        <f>VLOOKUP($A27,'Return Data'!$B$7:$R$2292,16,0)</f>
        <v>13.625400000000001</v>
      </c>
      <c r="S27" s="62">
        <f t="shared" si="6"/>
        <v>8</v>
      </c>
    </row>
    <row r="28" spans="1:19" x14ac:dyDescent="0.3">
      <c r="A28" s="58" t="s">
        <v>805</v>
      </c>
      <c r="B28" s="59">
        <f>VLOOKUP($A28,'Return Data'!$B$7:$R$2292,3,0)</f>
        <v>44988</v>
      </c>
      <c r="C28" s="60">
        <f>VLOOKUP($A28,'Return Data'!$B$7:$R$2292,4,0)</f>
        <v>17.55</v>
      </c>
      <c r="D28" s="60">
        <f>VLOOKUP($A28,'Return Data'!$B$7:$R$2292,10,0)</f>
        <v>-6.5993000000000004</v>
      </c>
      <c r="E28" s="61">
        <f t="shared" si="0"/>
        <v>15</v>
      </c>
      <c r="F28" s="60">
        <f>VLOOKUP($A28,'Return Data'!$B$7:$R$2292,11,0)</f>
        <v>-1.9553</v>
      </c>
      <c r="G28" s="61">
        <f t="shared" si="1"/>
        <v>11</v>
      </c>
      <c r="H28" s="60">
        <f>VLOOKUP($A28,'Return Data'!$B$7:$R$2292,12,0)</f>
        <v>6.4927000000000001</v>
      </c>
      <c r="I28" s="61">
        <f t="shared" si="2"/>
        <v>11</v>
      </c>
      <c r="J28" s="60">
        <f>VLOOKUP($A28,'Return Data'!$B$7:$R$2292,13,0)</f>
        <v>5.3421000000000003</v>
      </c>
      <c r="K28" s="61">
        <f t="shared" si="3"/>
        <v>12</v>
      </c>
      <c r="L28" s="60">
        <f>VLOOKUP($A28,'Return Data'!$B$7:$R$2292,17,0)</f>
        <v>7.4172000000000002</v>
      </c>
      <c r="M28" s="61">
        <f t="shared" si="4"/>
        <v>12</v>
      </c>
      <c r="N28" s="60">
        <f>VLOOKUP($A28,'Return Data'!$B$7:$R$2292,14,0)</f>
        <v>16.849799999999998</v>
      </c>
      <c r="O28" s="61">
        <f t="shared" si="7"/>
        <v>8</v>
      </c>
      <c r="P28" s="60"/>
      <c r="Q28" s="61"/>
      <c r="R28" s="60">
        <f>VLOOKUP($A28,'Return Data'!$B$7:$R$2292,16,0)</f>
        <v>17.0228</v>
      </c>
      <c r="S28" s="62">
        <f t="shared" si="6"/>
        <v>3</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-5.8675380952380953</v>
      </c>
      <c r="E30" s="69"/>
      <c r="F30" s="70">
        <f>AVERAGE(F8:F28)</f>
        <v>-1.8176857142857146</v>
      </c>
      <c r="G30" s="69"/>
      <c r="H30" s="70">
        <f>AVERAGE(H8:H28)</f>
        <v>6.1089809523809508</v>
      </c>
      <c r="I30" s="69"/>
      <c r="J30" s="70">
        <f>AVERAGE(J8:J28)</f>
        <v>5.4180619047619061</v>
      </c>
      <c r="K30" s="69"/>
      <c r="L30" s="70">
        <f>AVERAGE(L8:L28)</f>
        <v>7.356138095238097</v>
      </c>
      <c r="M30" s="69"/>
      <c r="N30" s="70">
        <f>AVERAGE(N8:N28)</f>
        <v>14.764115</v>
      </c>
      <c r="O30" s="69"/>
      <c r="P30" s="70">
        <f>AVERAGE(P8:P28)</f>
        <v>9.9761199999999999</v>
      </c>
      <c r="Q30" s="69"/>
      <c r="R30" s="70">
        <f>AVERAGE(R8:R28)</f>
        <v>11.988019047619046</v>
      </c>
      <c r="S30" s="71"/>
    </row>
    <row r="31" spans="1:19" x14ac:dyDescent="0.3">
      <c r="A31" s="68" t="s">
        <v>28</v>
      </c>
      <c r="B31" s="69"/>
      <c r="C31" s="69"/>
      <c r="D31" s="70">
        <f>MIN(D8:D28)</f>
        <v>-9.5503999999999998</v>
      </c>
      <c r="E31" s="69"/>
      <c r="F31" s="70">
        <f>MIN(F8:F28)</f>
        <v>-11.8218</v>
      </c>
      <c r="G31" s="69"/>
      <c r="H31" s="70">
        <f>MIN(H8:H28)</f>
        <v>-4.0968999999999998</v>
      </c>
      <c r="I31" s="69"/>
      <c r="J31" s="70">
        <f>MIN(J8:J28)</f>
        <v>-10.7006</v>
      </c>
      <c r="K31" s="69"/>
      <c r="L31" s="70">
        <f>MIN(L8:L28)</f>
        <v>-2.8058999999999998</v>
      </c>
      <c r="M31" s="69"/>
      <c r="N31" s="70">
        <f>MIN(N8:N28)</f>
        <v>0</v>
      </c>
      <c r="O31" s="69"/>
      <c r="P31" s="70">
        <f>MIN(P8:P28)</f>
        <v>5.4602000000000004</v>
      </c>
      <c r="Q31" s="69"/>
      <c r="R31" s="70">
        <f>MIN(R8:R28)</f>
        <v>0</v>
      </c>
      <c r="S31" s="71"/>
    </row>
    <row r="32" spans="1:19" ht="15" thickBot="1" x14ac:dyDescent="0.35">
      <c r="A32" s="72" t="s">
        <v>29</v>
      </c>
      <c r="B32" s="73"/>
      <c r="C32" s="73"/>
      <c r="D32" s="74">
        <f>MAX(D8:D28)</f>
        <v>0</v>
      </c>
      <c r="E32" s="73"/>
      <c r="F32" s="74">
        <f>MAX(F8:F28)</f>
        <v>4.3006000000000002</v>
      </c>
      <c r="G32" s="73"/>
      <c r="H32" s="74">
        <f>MAX(H8:H28)</f>
        <v>14.8797</v>
      </c>
      <c r="I32" s="73"/>
      <c r="J32" s="74">
        <f>MAX(J8:J28)</f>
        <v>22.0608</v>
      </c>
      <c r="K32" s="73"/>
      <c r="L32" s="74">
        <f>MAX(L8:L28)</f>
        <v>19.176400000000001</v>
      </c>
      <c r="M32" s="73"/>
      <c r="N32" s="74">
        <f>MAX(N8:N28)</f>
        <v>23.496500000000001</v>
      </c>
      <c r="O32" s="73"/>
      <c r="P32" s="74">
        <f>MAX(P8:P28)</f>
        <v>15.968</v>
      </c>
      <c r="Q32" s="73"/>
      <c r="R32" s="74">
        <f>MAX(R8:R28)</f>
        <v>18.274100000000001</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1302</v>
      </c>
      <c r="B8" s="59">
        <f>VLOOKUP($A8,'Return Data'!$B$7:$R$2292,3,0)</f>
        <v>44988</v>
      </c>
      <c r="C8" s="60">
        <f>VLOOKUP($A8,'Return Data'!$B$7:$R$2292,4,0)</f>
        <v>56.705800000000004</v>
      </c>
      <c r="D8" s="60">
        <f>VLOOKUP($A8,'Return Data'!$B$7:$R$2292,10,0)</f>
        <v>-4.4413999999999998</v>
      </c>
      <c r="E8" s="61">
        <f t="shared" ref="E8:E29" si="0">RANK(D8,D$8:D$29,0)</f>
        <v>16</v>
      </c>
      <c r="F8" s="60">
        <f>VLOOKUP($A8,'Return Data'!$B$7:$R$2292,11,0)</f>
        <v>-1.9835</v>
      </c>
      <c r="G8" s="61">
        <f t="shared" ref="G8:G29" si="1">RANK(F8,F$8:F$29,0)</f>
        <v>16</v>
      </c>
      <c r="H8" s="60">
        <f>VLOOKUP($A8,'Return Data'!$B$7:$R$2292,12,0)</f>
        <v>7.3289999999999997</v>
      </c>
      <c r="I8" s="61">
        <f t="shared" ref="I8:I29" si="2">RANK(H8,H$8:H$29,0)</f>
        <v>17</v>
      </c>
      <c r="J8" s="60">
        <f>VLOOKUP($A8,'Return Data'!$B$7:$R$2292,13,0)</f>
        <v>2.6800999999999999</v>
      </c>
      <c r="K8" s="61">
        <f t="shared" ref="K8:K29" si="3">RANK(J8,J$8:J$29,0)</f>
        <v>21</v>
      </c>
      <c r="L8" s="60">
        <f>VLOOKUP($A8,'Return Data'!$B$7:$R$2292,17,0)</f>
        <v>9.2410999999999994</v>
      </c>
      <c r="M8" s="61">
        <f t="shared" ref="M8:M29" si="4">RANK(L8,L$8:L$29,0)</f>
        <v>20</v>
      </c>
      <c r="N8" s="60">
        <f>VLOOKUP($A8,'Return Data'!$B$7:$R$2292,14,0)</f>
        <v>20.7302</v>
      </c>
      <c r="O8" s="61">
        <f t="shared" ref="O8:O19" si="5">RANK(N8,N$8:N$29,0)</f>
        <v>19</v>
      </c>
      <c r="P8" s="60">
        <f>VLOOKUP($A8,'Return Data'!$B$7:$R$2292,15,0)</f>
        <v>5.2808999999999999</v>
      </c>
      <c r="Q8" s="61">
        <f>RANK(P8,P$8:P$29,0)</f>
        <v>14</v>
      </c>
      <c r="R8" s="60">
        <f>VLOOKUP($A8,'Return Data'!$B$7:$R$2292,16,0)</f>
        <v>15.347200000000001</v>
      </c>
      <c r="S8" s="62">
        <f t="shared" ref="S8:S29" si="6">RANK(R8,R$8:R$29,0)</f>
        <v>18</v>
      </c>
    </row>
    <row r="9" spans="1:20" x14ac:dyDescent="0.3">
      <c r="A9" s="58" t="s">
        <v>1303</v>
      </c>
      <c r="B9" s="59">
        <f>VLOOKUP($A9,'Return Data'!$B$7:$R$2292,3,0)</f>
        <v>44988</v>
      </c>
      <c r="C9" s="60">
        <f>VLOOKUP($A9,'Return Data'!$B$7:$R$2292,4,0)</f>
        <v>70.62</v>
      </c>
      <c r="D9" s="60">
        <f>VLOOKUP($A9,'Return Data'!$B$7:$R$2292,10,0)</f>
        <v>-3.8268</v>
      </c>
      <c r="E9" s="61">
        <f t="shared" si="0"/>
        <v>13</v>
      </c>
      <c r="F9" s="60">
        <f>VLOOKUP($A9,'Return Data'!$B$7:$R$2292,11,0)</f>
        <v>0.24129999999999999</v>
      </c>
      <c r="G9" s="61">
        <f t="shared" si="1"/>
        <v>9</v>
      </c>
      <c r="H9" s="60">
        <f>VLOOKUP($A9,'Return Data'!$B$7:$R$2292,12,0)</f>
        <v>9.9829000000000008</v>
      </c>
      <c r="I9" s="61">
        <f t="shared" si="2"/>
        <v>12</v>
      </c>
      <c r="J9" s="60">
        <f>VLOOKUP($A9,'Return Data'!$B$7:$R$2292,13,0)</f>
        <v>8.5459999999999994</v>
      </c>
      <c r="K9" s="61">
        <f t="shared" si="3"/>
        <v>13</v>
      </c>
      <c r="L9" s="60">
        <f>VLOOKUP($A9,'Return Data'!$B$7:$R$2292,17,0)</f>
        <v>22.137699999999999</v>
      </c>
      <c r="M9" s="61">
        <f t="shared" si="4"/>
        <v>7</v>
      </c>
      <c r="N9" s="60">
        <f>VLOOKUP($A9,'Return Data'!$B$7:$R$2292,14,0)</f>
        <v>24.234400000000001</v>
      </c>
      <c r="O9" s="61">
        <f t="shared" si="5"/>
        <v>18</v>
      </c>
      <c r="P9" s="60">
        <f>VLOOKUP($A9,'Return Data'!$B$7:$R$2292,15,0)</f>
        <v>19.057200000000002</v>
      </c>
      <c r="Q9" s="61">
        <f>RANK(P9,P$8:P$29,0)</f>
        <v>2</v>
      </c>
      <c r="R9" s="60">
        <f>VLOOKUP($A9,'Return Data'!$B$7:$R$2292,16,0)</f>
        <v>23.494299999999999</v>
      </c>
      <c r="S9" s="62">
        <f t="shared" si="6"/>
        <v>8</v>
      </c>
    </row>
    <row r="10" spans="1:20" x14ac:dyDescent="0.3">
      <c r="A10" s="58" t="s">
        <v>1961</v>
      </c>
      <c r="B10" s="59">
        <f>VLOOKUP($A10,'Return Data'!$B$7:$R$2292,3,0)</f>
        <v>44988</v>
      </c>
      <c r="C10" s="60">
        <f>VLOOKUP($A10,'Return Data'!$B$7:$R$2292,4,0)</f>
        <v>27.93</v>
      </c>
      <c r="D10" s="60">
        <f>VLOOKUP($A10,'Return Data'!$B$7:$R$2292,10,0)</f>
        <v>-5.9596</v>
      </c>
      <c r="E10" s="61">
        <f t="shared" si="0"/>
        <v>21</v>
      </c>
      <c r="F10" s="60">
        <f>VLOOKUP($A10,'Return Data'!$B$7:$R$2292,11,0)</f>
        <v>-2.2743000000000002</v>
      </c>
      <c r="G10" s="61">
        <f t="shared" si="1"/>
        <v>17</v>
      </c>
      <c r="H10" s="60">
        <f>VLOOKUP($A10,'Return Data'!$B$7:$R$2292,12,0)</f>
        <v>9.7014999999999993</v>
      </c>
      <c r="I10" s="61">
        <f t="shared" si="2"/>
        <v>13</v>
      </c>
      <c r="J10" s="60">
        <f>VLOOKUP($A10,'Return Data'!$B$7:$R$2292,13,0)</f>
        <v>5.8757000000000001</v>
      </c>
      <c r="K10" s="61">
        <f t="shared" si="3"/>
        <v>17</v>
      </c>
      <c r="L10" s="60">
        <f>VLOOKUP($A10,'Return Data'!$B$7:$R$2292,17,0)</f>
        <v>20.799299999999999</v>
      </c>
      <c r="M10" s="61">
        <f t="shared" si="4"/>
        <v>10</v>
      </c>
      <c r="N10" s="60">
        <f>VLOOKUP($A10,'Return Data'!$B$7:$R$2292,14,0)</f>
        <v>32.414400000000001</v>
      </c>
      <c r="O10" s="61">
        <f t="shared" si="5"/>
        <v>5</v>
      </c>
      <c r="P10" s="60"/>
      <c r="Q10" s="61"/>
      <c r="R10" s="60">
        <f>VLOOKUP($A10,'Return Data'!$B$7:$R$2292,16,0)</f>
        <v>27.664200000000001</v>
      </c>
      <c r="S10" s="62">
        <f t="shared" si="6"/>
        <v>2</v>
      </c>
    </row>
    <row r="11" spans="1:20" x14ac:dyDescent="0.3">
      <c r="A11" s="58" t="s">
        <v>1305</v>
      </c>
      <c r="B11" s="59">
        <f>VLOOKUP($A11,'Return Data'!$B$7:$R$2292,3,0)</f>
        <v>44988</v>
      </c>
      <c r="C11" s="60">
        <f>VLOOKUP($A11,'Return Data'!$B$7:$R$2292,4,0)</f>
        <v>25.58</v>
      </c>
      <c r="D11" s="60">
        <f>VLOOKUP($A11,'Return Data'!$B$7:$R$2292,10,0)</f>
        <v>-5.6089000000000002</v>
      </c>
      <c r="E11" s="61">
        <f t="shared" si="0"/>
        <v>20</v>
      </c>
      <c r="F11" s="60">
        <f>VLOOKUP($A11,'Return Data'!$B$7:$R$2292,11,0)</f>
        <v>-3.2892000000000001</v>
      </c>
      <c r="G11" s="61">
        <f t="shared" si="1"/>
        <v>19</v>
      </c>
      <c r="H11" s="60">
        <f>VLOOKUP($A11,'Return Data'!$B$7:$R$2292,12,0)</f>
        <v>5.1809000000000003</v>
      </c>
      <c r="I11" s="61">
        <f t="shared" si="2"/>
        <v>21</v>
      </c>
      <c r="J11" s="60">
        <f>VLOOKUP($A11,'Return Data'!$B$7:$R$2292,13,0)</f>
        <v>7.7053000000000003</v>
      </c>
      <c r="K11" s="61">
        <f t="shared" si="3"/>
        <v>15</v>
      </c>
      <c r="L11" s="60">
        <f>VLOOKUP($A11,'Return Data'!$B$7:$R$2292,17,0)</f>
        <v>25.697600000000001</v>
      </c>
      <c r="M11" s="61">
        <f t="shared" si="4"/>
        <v>4</v>
      </c>
      <c r="N11" s="60">
        <f>VLOOKUP($A11,'Return Data'!$B$7:$R$2292,14,0)</f>
        <v>34.4283</v>
      </c>
      <c r="O11" s="61">
        <f t="shared" si="5"/>
        <v>2</v>
      </c>
      <c r="P11" s="60"/>
      <c r="Q11" s="61"/>
      <c r="R11" s="60">
        <f>VLOOKUP($A11,'Return Data'!$B$7:$R$2292,16,0)</f>
        <v>26.1251</v>
      </c>
      <c r="S11" s="62">
        <f t="shared" si="6"/>
        <v>4</v>
      </c>
    </row>
    <row r="12" spans="1:20" x14ac:dyDescent="0.3">
      <c r="A12" s="58" t="s">
        <v>1307</v>
      </c>
      <c r="B12" s="59">
        <f>VLOOKUP($A12,'Return Data'!$B$7:$R$2292,3,0)</f>
        <v>44988</v>
      </c>
      <c r="C12" s="60">
        <f>VLOOKUP($A12,'Return Data'!$B$7:$R$2292,4,0)</f>
        <v>120.60599999999999</v>
      </c>
      <c r="D12" s="60">
        <f>VLOOKUP($A12,'Return Data'!$B$7:$R$2292,10,0)</f>
        <v>-3.3993000000000002</v>
      </c>
      <c r="E12" s="61">
        <f t="shared" si="0"/>
        <v>10</v>
      </c>
      <c r="F12" s="60">
        <f>VLOOKUP($A12,'Return Data'!$B$7:$R$2292,11,0)</f>
        <v>-0.35199999999999998</v>
      </c>
      <c r="G12" s="61">
        <f t="shared" si="1"/>
        <v>12</v>
      </c>
      <c r="H12" s="60">
        <f>VLOOKUP($A12,'Return Data'!$B$7:$R$2292,12,0)</f>
        <v>8.1745999999999999</v>
      </c>
      <c r="I12" s="61">
        <f t="shared" si="2"/>
        <v>14</v>
      </c>
      <c r="J12" s="60">
        <f>VLOOKUP($A12,'Return Data'!$B$7:$R$2292,13,0)</f>
        <v>8.4400999999999993</v>
      </c>
      <c r="K12" s="61">
        <f t="shared" si="3"/>
        <v>14</v>
      </c>
      <c r="L12" s="60">
        <f>VLOOKUP($A12,'Return Data'!$B$7:$R$2292,17,0)</f>
        <v>19.198</v>
      </c>
      <c r="M12" s="61">
        <f t="shared" si="4"/>
        <v>14</v>
      </c>
      <c r="N12" s="60">
        <f>VLOOKUP($A12,'Return Data'!$B$7:$R$2292,14,0)</f>
        <v>27.240100000000002</v>
      </c>
      <c r="O12" s="61">
        <f t="shared" si="5"/>
        <v>13</v>
      </c>
      <c r="P12" s="60">
        <f>VLOOKUP($A12,'Return Data'!$B$7:$R$2292,15,0)</f>
        <v>11.987</v>
      </c>
      <c r="Q12" s="61">
        <f>RANK(P12,P$8:P$29,0)</f>
        <v>11</v>
      </c>
      <c r="R12" s="60">
        <f>VLOOKUP($A12,'Return Data'!$B$7:$R$2292,16,0)</f>
        <v>20.872499999999999</v>
      </c>
      <c r="S12" s="62">
        <f t="shared" si="6"/>
        <v>10</v>
      </c>
    </row>
    <row r="13" spans="1:20" x14ac:dyDescent="0.3">
      <c r="A13" s="58" t="s">
        <v>1309</v>
      </c>
      <c r="B13" s="59">
        <f>VLOOKUP($A13,'Return Data'!$B$7:$R$2292,3,0)</f>
        <v>44988</v>
      </c>
      <c r="C13" s="60">
        <f>VLOOKUP($A13,'Return Data'!$B$7:$R$2292,4,0)</f>
        <v>26.581</v>
      </c>
      <c r="D13" s="60">
        <f>VLOOKUP($A13,'Return Data'!$B$7:$R$2292,10,0)</f>
        <v>-4.3333000000000004</v>
      </c>
      <c r="E13" s="61">
        <f t="shared" si="0"/>
        <v>15</v>
      </c>
      <c r="F13" s="60">
        <f>VLOOKUP($A13,'Return Data'!$B$7:$R$2292,11,0)</f>
        <v>-1.2445999999999999</v>
      </c>
      <c r="G13" s="61">
        <f t="shared" si="1"/>
        <v>14</v>
      </c>
      <c r="H13" s="60">
        <f>VLOOKUP($A13,'Return Data'!$B$7:$R$2292,12,0)</f>
        <v>11.0457</v>
      </c>
      <c r="I13" s="61">
        <f t="shared" si="2"/>
        <v>10</v>
      </c>
      <c r="J13" s="60">
        <f>VLOOKUP($A13,'Return Data'!$B$7:$R$2292,13,0)</f>
        <v>9.4408999999999992</v>
      </c>
      <c r="K13" s="61">
        <f t="shared" si="3"/>
        <v>10</v>
      </c>
      <c r="L13" s="60">
        <f>VLOOKUP($A13,'Return Data'!$B$7:$R$2292,17,0)</f>
        <v>20.3461</v>
      </c>
      <c r="M13" s="61">
        <f t="shared" si="4"/>
        <v>11</v>
      </c>
      <c r="N13" s="60">
        <f>VLOOKUP($A13,'Return Data'!$B$7:$R$2292,14,0)</f>
        <v>30.705200000000001</v>
      </c>
      <c r="O13" s="61">
        <f t="shared" si="5"/>
        <v>7</v>
      </c>
      <c r="P13" s="60"/>
      <c r="Q13" s="61"/>
      <c r="R13" s="60">
        <f>VLOOKUP($A13,'Return Data'!$B$7:$R$2292,16,0)</f>
        <v>27.1616</v>
      </c>
      <c r="S13" s="62">
        <f t="shared" si="6"/>
        <v>3</v>
      </c>
    </row>
    <row r="14" spans="1:20" x14ac:dyDescent="0.3">
      <c r="A14" s="58" t="s">
        <v>1312</v>
      </c>
      <c r="B14" s="59">
        <f>VLOOKUP($A14,'Return Data'!$B$7:$R$2292,3,0)</f>
        <v>44988</v>
      </c>
      <c r="C14" s="60">
        <f>VLOOKUP($A14,'Return Data'!$B$7:$R$2292,4,0)</f>
        <v>108.5668</v>
      </c>
      <c r="D14" s="60">
        <f>VLOOKUP($A14,'Return Data'!$B$7:$R$2292,10,0)</f>
        <v>0.1018</v>
      </c>
      <c r="E14" s="61">
        <f t="shared" si="0"/>
        <v>1</v>
      </c>
      <c r="F14" s="60">
        <f>VLOOKUP($A14,'Return Data'!$B$7:$R$2292,11,0)</f>
        <v>7.5125000000000002</v>
      </c>
      <c r="G14" s="61">
        <f t="shared" si="1"/>
        <v>2</v>
      </c>
      <c r="H14" s="60">
        <f>VLOOKUP($A14,'Return Data'!$B$7:$R$2292,12,0)</f>
        <v>18.737500000000001</v>
      </c>
      <c r="I14" s="61">
        <f t="shared" si="2"/>
        <v>2</v>
      </c>
      <c r="J14" s="60">
        <f>VLOOKUP($A14,'Return Data'!$B$7:$R$2292,13,0)</f>
        <v>15.732699999999999</v>
      </c>
      <c r="K14" s="61">
        <f t="shared" si="3"/>
        <v>4</v>
      </c>
      <c r="L14" s="60">
        <f>VLOOKUP($A14,'Return Data'!$B$7:$R$2292,17,0)</f>
        <v>20.0824</v>
      </c>
      <c r="M14" s="61">
        <f t="shared" si="4"/>
        <v>12</v>
      </c>
      <c r="N14" s="60">
        <f>VLOOKUP($A14,'Return Data'!$B$7:$R$2292,14,0)</f>
        <v>27.3443</v>
      </c>
      <c r="O14" s="61">
        <f t="shared" si="5"/>
        <v>12</v>
      </c>
      <c r="P14" s="60">
        <f>VLOOKUP($A14,'Return Data'!$B$7:$R$2292,15,0)</f>
        <v>10.9894</v>
      </c>
      <c r="Q14" s="61">
        <f t="shared" ref="Q14:Q19" si="7">RANK(P14,P$8:P$29,0)</f>
        <v>12</v>
      </c>
      <c r="R14" s="60">
        <f>VLOOKUP($A14,'Return Data'!$B$7:$R$2292,16,0)</f>
        <v>19.854900000000001</v>
      </c>
      <c r="S14" s="62">
        <f t="shared" si="6"/>
        <v>12</v>
      </c>
    </row>
    <row r="15" spans="1:20" x14ac:dyDescent="0.3">
      <c r="A15" s="58" t="s">
        <v>1313</v>
      </c>
      <c r="B15" s="59">
        <f>VLOOKUP($A15,'Return Data'!$B$7:$R$2292,3,0)</f>
        <v>44988</v>
      </c>
      <c r="C15" s="60">
        <f>VLOOKUP($A15,'Return Data'!$B$7:$R$2292,4,0)</f>
        <v>89.986999999999995</v>
      </c>
      <c r="D15" s="60">
        <f>VLOOKUP($A15,'Return Data'!$B$7:$R$2292,10,0)</f>
        <v>4.2200000000000001E-2</v>
      </c>
      <c r="E15" s="61">
        <f t="shared" si="0"/>
        <v>2</v>
      </c>
      <c r="F15" s="60">
        <f>VLOOKUP($A15,'Return Data'!$B$7:$R$2292,11,0)</f>
        <v>7.2588999999999997</v>
      </c>
      <c r="G15" s="61">
        <f t="shared" si="1"/>
        <v>3</v>
      </c>
      <c r="H15" s="60">
        <f>VLOOKUP($A15,'Return Data'!$B$7:$R$2292,12,0)</f>
        <v>20.779800000000002</v>
      </c>
      <c r="I15" s="61">
        <f t="shared" si="2"/>
        <v>1</v>
      </c>
      <c r="J15" s="60">
        <f>VLOOKUP($A15,'Return Data'!$B$7:$R$2292,13,0)</f>
        <v>17.476500000000001</v>
      </c>
      <c r="K15" s="61">
        <f t="shared" si="3"/>
        <v>2</v>
      </c>
      <c r="L15" s="60">
        <f>VLOOKUP($A15,'Return Data'!$B$7:$R$2292,17,0)</f>
        <v>23.8629</v>
      </c>
      <c r="M15" s="61">
        <f t="shared" si="4"/>
        <v>6</v>
      </c>
      <c r="N15" s="60">
        <f>VLOOKUP($A15,'Return Data'!$B$7:$R$2292,14,0)</f>
        <v>30.419599999999999</v>
      </c>
      <c r="O15" s="61">
        <f t="shared" si="5"/>
        <v>8</v>
      </c>
      <c r="P15" s="60">
        <f>VLOOKUP($A15,'Return Data'!$B$7:$R$2292,15,0)</f>
        <v>13.286199999999999</v>
      </c>
      <c r="Q15" s="61">
        <f t="shared" si="7"/>
        <v>7</v>
      </c>
      <c r="R15" s="60">
        <f>VLOOKUP($A15,'Return Data'!$B$7:$R$2292,16,0)</f>
        <v>18.570499999999999</v>
      </c>
      <c r="S15" s="62">
        <f t="shared" si="6"/>
        <v>14</v>
      </c>
    </row>
    <row r="16" spans="1:20" x14ac:dyDescent="0.3">
      <c r="A16" s="58" t="s">
        <v>1316</v>
      </c>
      <c r="B16" s="59">
        <f>VLOOKUP($A16,'Return Data'!$B$7:$R$2292,3,0)</f>
        <v>0</v>
      </c>
      <c r="C16" s="60">
        <f>VLOOKUP($A16,'Return Data'!$B$7:$R$2292,4,0)</f>
        <v>0</v>
      </c>
      <c r="D16" s="60">
        <f>VLOOKUP($A16,'Return Data'!$B$7:$R$2292,10,0)</f>
        <v>0</v>
      </c>
      <c r="E16" s="61">
        <f t="shared" si="0"/>
        <v>3</v>
      </c>
      <c r="F16" s="60">
        <f>VLOOKUP($A16,'Return Data'!$B$7:$R$2292,11,0)</f>
        <v>0</v>
      </c>
      <c r="G16" s="61">
        <f t="shared" si="1"/>
        <v>11</v>
      </c>
      <c r="H16" s="60">
        <f>VLOOKUP($A16,'Return Data'!$B$7:$R$2292,12,0)</f>
        <v>0</v>
      </c>
      <c r="I16" s="61">
        <f t="shared" si="2"/>
        <v>22</v>
      </c>
      <c r="J16" s="60">
        <f>VLOOKUP($A16,'Return Data'!$B$7:$R$2292,13,0)</f>
        <v>0</v>
      </c>
      <c r="K16" s="61">
        <f t="shared" si="3"/>
        <v>22</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2030</v>
      </c>
      <c r="B17" s="59">
        <f>VLOOKUP($A17,'Return Data'!$B$7:$R$2292,3,0)</f>
        <v>44988</v>
      </c>
      <c r="C17" s="60">
        <f>VLOOKUP($A17,'Return Data'!$B$7:$R$2292,4,0)</f>
        <v>51.738</v>
      </c>
      <c r="D17" s="60">
        <f>VLOOKUP($A17,'Return Data'!$B$7:$R$2292,10,0)</f>
        <v>-1.8887</v>
      </c>
      <c r="E17" s="61">
        <f t="shared" si="0"/>
        <v>5</v>
      </c>
      <c r="F17" s="60">
        <f>VLOOKUP($A17,'Return Data'!$B$7:$R$2292,11,0)</f>
        <v>1.9950000000000001</v>
      </c>
      <c r="G17" s="61">
        <f t="shared" si="1"/>
        <v>6</v>
      </c>
      <c r="H17" s="60">
        <f>VLOOKUP($A17,'Return Data'!$B$7:$R$2292,12,0)</f>
        <v>12.987299999999999</v>
      </c>
      <c r="I17" s="61">
        <f t="shared" si="2"/>
        <v>6</v>
      </c>
      <c r="J17" s="60">
        <f>VLOOKUP($A17,'Return Data'!$B$7:$R$2292,13,0)</f>
        <v>12.6355</v>
      </c>
      <c r="K17" s="61">
        <f t="shared" si="3"/>
        <v>7</v>
      </c>
      <c r="L17" s="60">
        <f>VLOOKUP($A17,'Return Data'!$B$7:$R$2292,17,0)</f>
        <v>26.491599999999998</v>
      </c>
      <c r="M17" s="61">
        <f t="shared" si="4"/>
        <v>3</v>
      </c>
      <c r="N17" s="60">
        <f>VLOOKUP($A17,'Return Data'!$B$7:$R$2292,14,0)</f>
        <v>30.956800000000001</v>
      </c>
      <c r="O17" s="61">
        <f t="shared" si="5"/>
        <v>6</v>
      </c>
      <c r="P17" s="60">
        <f>VLOOKUP($A17,'Return Data'!$B$7:$R$2292,15,0)</f>
        <v>12.4985</v>
      </c>
      <c r="Q17" s="61">
        <f t="shared" si="7"/>
        <v>9</v>
      </c>
      <c r="R17" s="60">
        <f>VLOOKUP($A17,'Return Data'!$B$7:$R$2292,16,0)</f>
        <v>20.500399999999999</v>
      </c>
      <c r="S17" s="62">
        <f t="shared" si="6"/>
        <v>11</v>
      </c>
    </row>
    <row r="18" spans="1:19" x14ac:dyDescent="0.3">
      <c r="A18" s="58" t="s">
        <v>1318</v>
      </c>
      <c r="B18" s="59">
        <f>VLOOKUP($A18,'Return Data'!$B$7:$R$2292,3,0)</f>
        <v>44988</v>
      </c>
      <c r="C18" s="60">
        <f>VLOOKUP($A18,'Return Data'!$B$7:$R$2292,4,0)</f>
        <v>57.96</v>
      </c>
      <c r="D18" s="60">
        <f>VLOOKUP($A18,'Return Data'!$B$7:$R$2292,10,0)</f>
        <v>-4.2458</v>
      </c>
      <c r="E18" s="61">
        <f t="shared" si="0"/>
        <v>14</v>
      </c>
      <c r="F18" s="60">
        <f>VLOOKUP($A18,'Return Data'!$B$7:$R$2292,11,0)</f>
        <v>-0.61729999999999996</v>
      </c>
      <c r="G18" s="61">
        <f t="shared" si="1"/>
        <v>13</v>
      </c>
      <c r="H18" s="60">
        <f>VLOOKUP($A18,'Return Data'!$B$7:$R$2292,12,0)</f>
        <v>7.6923000000000004</v>
      </c>
      <c r="I18" s="61">
        <f t="shared" si="2"/>
        <v>16</v>
      </c>
      <c r="J18" s="60">
        <f>VLOOKUP($A18,'Return Data'!$B$7:$R$2292,13,0)</f>
        <v>12.3691</v>
      </c>
      <c r="K18" s="61">
        <f t="shared" si="3"/>
        <v>8</v>
      </c>
      <c r="L18" s="60">
        <f>VLOOKUP($A18,'Return Data'!$B$7:$R$2292,17,0)</f>
        <v>21.55</v>
      </c>
      <c r="M18" s="61">
        <f t="shared" si="4"/>
        <v>9</v>
      </c>
      <c r="N18" s="60">
        <f>VLOOKUP($A18,'Return Data'!$B$7:$R$2292,14,0)</f>
        <v>28.3687</v>
      </c>
      <c r="O18" s="61">
        <f t="shared" si="5"/>
        <v>10</v>
      </c>
      <c r="P18" s="60">
        <f>VLOOKUP($A18,'Return Data'!$B$7:$R$2292,15,0)</f>
        <v>14.167400000000001</v>
      </c>
      <c r="Q18" s="61">
        <f t="shared" si="7"/>
        <v>6</v>
      </c>
      <c r="R18" s="60">
        <f>VLOOKUP($A18,'Return Data'!$B$7:$R$2292,16,0)</f>
        <v>16.475000000000001</v>
      </c>
      <c r="S18" s="62">
        <f t="shared" si="6"/>
        <v>15</v>
      </c>
    </row>
    <row r="19" spans="1:19" x14ac:dyDescent="0.3">
      <c r="A19" s="58" t="s">
        <v>1320</v>
      </c>
      <c r="B19" s="59">
        <f>VLOOKUP($A19,'Return Data'!$B$7:$R$2292,3,0)</f>
        <v>44988</v>
      </c>
      <c r="C19" s="60">
        <f>VLOOKUP($A19,'Return Data'!$B$7:$R$2292,4,0)</f>
        <v>19.489999999999998</v>
      </c>
      <c r="D19" s="60">
        <f>VLOOKUP($A19,'Return Data'!$B$7:$R$2292,10,0)</f>
        <v>-6.5228000000000002</v>
      </c>
      <c r="E19" s="61">
        <f t="shared" si="0"/>
        <v>22</v>
      </c>
      <c r="F19" s="60">
        <f>VLOOKUP($A19,'Return Data'!$B$7:$R$2292,11,0)</f>
        <v>-5.0194999999999999</v>
      </c>
      <c r="G19" s="61">
        <f t="shared" si="1"/>
        <v>21</v>
      </c>
      <c r="H19" s="60">
        <f>VLOOKUP($A19,'Return Data'!$B$7:$R$2292,12,0)</f>
        <v>7.8582999999999998</v>
      </c>
      <c r="I19" s="61">
        <f t="shared" si="2"/>
        <v>15</v>
      </c>
      <c r="J19" s="60">
        <f>VLOOKUP($A19,'Return Data'!$B$7:$R$2292,13,0)</f>
        <v>7.1467999999999998</v>
      </c>
      <c r="K19" s="61">
        <f t="shared" si="3"/>
        <v>16</v>
      </c>
      <c r="L19" s="60">
        <f>VLOOKUP($A19,'Return Data'!$B$7:$R$2292,17,0)</f>
        <v>21.8354</v>
      </c>
      <c r="M19" s="61">
        <f t="shared" si="4"/>
        <v>8</v>
      </c>
      <c r="N19" s="60">
        <f>VLOOKUP($A19,'Return Data'!$B$7:$R$2292,14,0)</f>
        <v>26.447900000000001</v>
      </c>
      <c r="O19" s="61">
        <f t="shared" si="5"/>
        <v>14</v>
      </c>
      <c r="P19" s="60">
        <f>VLOOKUP($A19,'Return Data'!$B$7:$R$2292,15,0)</f>
        <v>12.242100000000001</v>
      </c>
      <c r="Q19" s="61">
        <f t="shared" si="7"/>
        <v>10</v>
      </c>
      <c r="R19" s="60">
        <f>VLOOKUP($A19,'Return Data'!$B$7:$R$2292,16,0)</f>
        <v>12.417</v>
      </c>
      <c r="S19" s="62">
        <f t="shared" si="6"/>
        <v>21</v>
      </c>
    </row>
    <row r="20" spans="1:19" x14ac:dyDescent="0.3">
      <c r="A20" s="58" t="s">
        <v>1321</v>
      </c>
      <c r="B20" s="59">
        <f>VLOOKUP($A20,'Return Data'!$B$7:$R$2292,3,0)</f>
        <v>44988</v>
      </c>
      <c r="C20" s="60">
        <f>VLOOKUP($A20,'Return Data'!$B$7:$R$2292,4,0)</f>
        <v>21.802</v>
      </c>
      <c r="D20" s="60">
        <f>VLOOKUP($A20,'Return Data'!$B$7:$R$2292,10,0)</f>
        <v>-4.9482999999999997</v>
      </c>
      <c r="E20" s="61">
        <f t="shared" si="0"/>
        <v>17</v>
      </c>
      <c r="F20" s="60">
        <f>VLOOKUP($A20,'Return Data'!$B$7:$R$2292,11,0)</f>
        <v>-4.1627999999999998</v>
      </c>
      <c r="G20" s="61">
        <f t="shared" si="1"/>
        <v>20</v>
      </c>
      <c r="H20" s="60">
        <f>VLOOKUP($A20,'Return Data'!$B$7:$R$2292,12,0)</f>
        <v>5.4255000000000004</v>
      </c>
      <c r="I20" s="61">
        <f t="shared" si="2"/>
        <v>20</v>
      </c>
      <c r="J20" s="60">
        <f>VLOOKUP($A20,'Return Data'!$B$7:$R$2292,13,0)</f>
        <v>4.1165000000000003</v>
      </c>
      <c r="K20" s="61">
        <f t="shared" si="3"/>
        <v>20</v>
      </c>
      <c r="L20" s="60">
        <f>VLOOKUP($A20,'Return Data'!$B$7:$R$2292,17,0)</f>
        <v>13.346299999999999</v>
      </c>
      <c r="M20" s="61">
        <f t="shared" si="4"/>
        <v>19</v>
      </c>
      <c r="N20" s="60"/>
      <c r="O20" s="61"/>
      <c r="P20" s="60"/>
      <c r="Q20" s="61"/>
      <c r="R20" s="60">
        <f>VLOOKUP($A20,'Return Data'!$B$7:$R$2292,16,0)</f>
        <v>29.454000000000001</v>
      </c>
      <c r="S20" s="62">
        <f t="shared" si="6"/>
        <v>1</v>
      </c>
    </row>
    <row r="21" spans="1:19" x14ac:dyDescent="0.3">
      <c r="A21" s="58" t="s">
        <v>1323</v>
      </c>
      <c r="B21" s="59">
        <f>VLOOKUP($A21,'Return Data'!$B$7:$R$2292,3,0)</f>
        <v>44988</v>
      </c>
      <c r="C21" s="60">
        <f>VLOOKUP($A21,'Return Data'!$B$7:$R$2292,4,0)</f>
        <v>23.06</v>
      </c>
      <c r="D21" s="60">
        <f>VLOOKUP($A21,'Return Data'!$B$7:$R$2292,10,0)</f>
        <v>-3.5146000000000002</v>
      </c>
      <c r="E21" s="61">
        <f t="shared" si="0"/>
        <v>11</v>
      </c>
      <c r="F21" s="60">
        <f>VLOOKUP($A21,'Return Data'!$B$7:$R$2292,11,0)</f>
        <v>1.8102</v>
      </c>
      <c r="G21" s="61">
        <f t="shared" si="1"/>
        <v>7</v>
      </c>
      <c r="H21" s="60">
        <f>VLOOKUP($A21,'Return Data'!$B$7:$R$2292,12,0)</f>
        <v>11.941700000000001</v>
      </c>
      <c r="I21" s="61">
        <f t="shared" si="2"/>
        <v>7</v>
      </c>
      <c r="J21" s="60">
        <f>VLOOKUP($A21,'Return Data'!$B$7:$R$2292,13,0)</f>
        <v>10.918699999999999</v>
      </c>
      <c r="K21" s="61">
        <f t="shared" si="3"/>
        <v>9</v>
      </c>
      <c r="L21" s="60">
        <f>VLOOKUP($A21,'Return Data'!$B$7:$R$2292,17,0)</f>
        <v>18.832899999999999</v>
      </c>
      <c r="M21" s="61">
        <f t="shared" si="4"/>
        <v>15</v>
      </c>
      <c r="N21" s="60">
        <f>VLOOKUP($A21,'Return Data'!$B$7:$R$2292,14,0)</f>
        <v>24.637599999999999</v>
      </c>
      <c r="O21" s="61">
        <f>RANK(N21,N$8:N$29,0)</f>
        <v>17</v>
      </c>
      <c r="P21" s="60"/>
      <c r="Q21" s="61"/>
      <c r="R21" s="60">
        <f>VLOOKUP($A21,'Return Data'!$B$7:$R$2292,16,0)</f>
        <v>21.216200000000001</v>
      </c>
      <c r="S21" s="62">
        <f t="shared" si="6"/>
        <v>9</v>
      </c>
    </row>
    <row r="22" spans="1:19" x14ac:dyDescent="0.3">
      <c r="A22" s="58" t="s">
        <v>1325</v>
      </c>
      <c r="B22" s="59">
        <f>VLOOKUP($A22,'Return Data'!$B$7:$R$2292,3,0)</f>
        <v>44988</v>
      </c>
      <c r="C22" s="60">
        <f>VLOOKUP($A22,'Return Data'!$B$7:$R$2292,4,0)</f>
        <v>15.224399999999999</v>
      </c>
      <c r="D22" s="60">
        <f>VLOOKUP($A22,'Return Data'!$B$7:$R$2292,10,0)</f>
        <v>-2.7835000000000001</v>
      </c>
      <c r="E22" s="61">
        <f t="shared" si="0"/>
        <v>7</v>
      </c>
      <c r="F22" s="60">
        <f>VLOOKUP($A22,'Return Data'!$B$7:$R$2292,11,0)</f>
        <v>1.5725</v>
      </c>
      <c r="G22" s="61">
        <f t="shared" si="1"/>
        <v>8</v>
      </c>
      <c r="H22" s="60">
        <f>VLOOKUP($A22,'Return Data'!$B$7:$R$2292,12,0)</f>
        <v>11.428800000000001</v>
      </c>
      <c r="I22" s="61">
        <f t="shared" si="2"/>
        <v>9</v>
      </c>
      <c r="J22" s="60">
        <f>VLOOKUP($A22,'Return Data'!$B$7:$R$2292,13,0)</f>
        <v>8.8957999999999995</v>
      </c>
      <c r="K22" s="61">
        <f t="shared" si="3"/>
        <v>11</v>
      </c>
      <c r="L22" s="60">
        <f>VLOOKUP($A22,'Return Data'!$B$7:$R$2292,17,0)</f>
        <v>7.4469000000000003</v>
      </c>
      <c r="M22" s="61">
        <f t="shared" si="4"/>
        <v>21</v>
      </c>
      <c r="N22" s="60"/>
      <c r="O22" s="61"/>
      <c r="P22" s="60"/>
      <c r="Q22" s="61"/>
      <c r="R22" s="60">
        <f>VLOOKUP($A22,'Return Data'!$B$7:$R$2292,16,0)</f>
        <v>14.8218</v>
      </c>
      <c r="S22" s="62">
        <f t="shared" si="6"/>
        <v>19</v>
      </c>
    </row>
    <row r="23" spans="1:19" x14ac:dyDescent="0.3">
      <c r="A23" s="108" t="s">
        <v>1328</v>
      </c>
      <c r="B23" s="59">
        <f>VLOOKUP($A23,'Return Data'!$B$7:$R$2292,3,0)</f>
        <v>44988</v>
      </c>
      <c r="C23" s="60">
        <f>VLOOKUP($A23,'Return Data'!$B$7:$R$2292,4,0)</f>
        <v>184.05199999999999</v>
      </c>
      <c r="D23" s="60">
        <f>VLOOKUP($A23,'Return Data'!$B$7:$R$2292,10,0)</f>
        <v>-3.2938999999999998</v>
      </c>
      <c r="E23" s="61">
        <f t="shared" si="0"/>
        <v>9</v>
      </c>
      <c r="F23" s="60">
        <f>VLOOKUP($A23,'Return Data'!$B$7:$R$2292,11,0)</f>
        <v>-3.1514000000000002</v>
      </c>
      <c r="G23" s="61">
        <f t="shared" si="1"/>
        <v>18</v>
      </c>
      <c r="H23" s="60">
        <f>VLOOKUP($A23,'Return Data'!$B$7:$R$2292,12,0)</f>
        <v>6.1025999999999998</v>
      </c>
      <c r="I23" s="61">
        <f t="shared" si="2"/>
        <v>19</v>
      </c>
      <c r="J23" s="60">
        <f>VLOOKUP($A23,'Return Data'!$B$7:$R$2292,13,0)</f>
        <v>5.3887999999999998</v>
      </c>
      <c r="K23" s="61">
        <f t="shared" si="3"/>
        <v>18</v>
      </c>
      <c r="L23" s="60">
        <f>VLOOKUP($A23,'Return Data'!$B$7:$R$2292,17,0)</f>
        <v>18.2028</v>
      </c>
      <c r="M23" s="61">
        <f t="shared" si="4"/>
        <v>17</v>
      </c>
      <c r="N23" s="60">
        <f>VLOOKUP($A23,'Return Data'!$B$7:$R$2292,14,0)</f>
        <v>30.4192</v>
      </c>
      <c r="O23" s="61">
        <f t="shared" ref="O23:O29" si="8">RANK(N23,N$8:N$29,0)</f>
        <v>9</v>
      </c>
      <c r="P23" s="60">
        <f>VLOOKUP($A23,'Return Data'!$B$7:$R$2292,15,0)</f>
        <v>16.7546</v>
      </c>
      <c r="Q23" s="61">
        <f>RANK(P23,P$8:P$29,0)</f>
        <v>3</v>
      </c>
      <c r="R23" s="60">
        <f>VLOOKUP($A23,'Return Data'!$B$7:$R$2292,16,0)</f>
        <v>19.3565</v>
      </c>
      <c r="S23" s="62">
        <f t="shared" si="6"/>
        <v>13</v>
      </c>
    </row>
    <row r="24" spans="1:19" x14ac:dyDescent="0.3">
      <c r="A24" s="58" t="s">
        <v>1330</v>
      </c>
      <c r="B24" s="59">
        <f>VLOOKUP($A24,'Return Data'!$B$7:$R$2292,3,0)</f>
        <v>44988</v>
      </c>
      <c r="C24" s="60">
        <f>VLOOKUP($A24,'Return Data'!$B$7:$R$2292,4,0)</f>
        <v>101.498</v>
      </c>
      <c r="D24" s="60">
        <f>VLOOKUP($A24,'Return Data'!$B$7:$R$2292,10,0)</f>
        <v>-3.5244</v>
      </c>
      <c r="E24" s="61">
        <f t="shared" si="0"/>
        <v>12</v>
      </c>
      <c r="F24" s="60">
        <f>VLOOKUP($A24,'Return Data'!$B$7:$R$2292,11,0)</f>
        <v>2.8275000000000001</v>
      </c>
      <c r="G24" s="61">
        <f t="shared" si="1"/>
        <v>5</v>
      </c>
      <c r="H24" s="60">
        <f>VLOOKUP($A24,'Return Data'!$B$7:$R$2292,12,0)</f>
        <v>14.702299999999999</v>
      </c>
      <c r="I24" s="61">
        <f t="shared" si="2"/>
        <v>5</v>
      </c>
      <c r="J24" s="60">
        <f>VLOOKUP($A24,'Return Data'!$B$7:$R$2292,13,0)</f>
        <v>16.391300000000001</v>
      </c>
      <c r="K24" s="61">
        <f t="shared" si="3"/>
        <v>3</v>
      </c>
      <c r="L24" s="60">
        <f>VLOOKUP($A24,'Return Data'!$B$7:$R$2292,17,0)</f>
        <v>25.259399999999999</v>
      </c>
      <c r="M24" s="61">
        <f t="shared" si="4"/>
        <v>5</v>
      </c>
      <c r="N24" s="60">
        <f>VLOOKUP($A24,'Return Data'!$B$7:$R$2292,14,0)</f>
        <v>34.356200000000001</v>
      </c>
      <c r="O24" s="61">
        <f t="shared" si="8"/>
        <v>3</v>
      </c>
      <c r="P24" s="60">
        <f>VLOOKUP($A24,'Return Data'!$B$7:$R$2292,15,0)</f>
        <v>15.985799999999999</v>
      </c>
      <c r="Q24" s="61">
        <f>RANK(P24,P$8:P$29,0)</f>
        <v>4</v>
      </c>
      <c r="R24" s="60">
        <f>VLOOKUP($A24,'Return Data'!$B$7:$R$2292,16,0)</f>
        <v>24.421399999999998</v>
      </c>
      <c r="S24" s="62">
        <f t="shared" si="6"/>
        <v>6</v>
      </c>
    </row>
    <row r="25" spans="1:19" x14ac:dyDescent="0.3">
      <c r="A25" s="58" t="s">
        <v>1334</v>
      </c>
      <c r="B25" s="59">
        <f>VLOOKUP($A25,'Return Data'!$B$7:$R$2292,3,0)</f>
        <v>44988</v>
      </c>
      <c r="C25" s="60">
        <f>VLOOKUP($A25,'Return Data'!$B$7:$R$2292,4,0)</f>
        <v>150.72030000000001</v>
      </c>
      <c r="D25" s="60">
        <f>VLOOKUP($A25,'Return Data'!$B$7:$R$2292,10,0)</f>
        <v>-0.91969999999999996</v>
      </c>
      <c r="E25" s="61">
        <f t="shared" si="0"/>
        <v>4</v>
      </c>
      <c r="F25" s="60">
        <f>VLOOKUP($A25,'Return Data'!$B$7:$R$2292,11,0)</f>
        <v>8.0419999999999998</v>
      </c>
      <c r="G25" s="61">
        <f t="shared" si="1"/>
        <v>1</v>
      </c>
      <c r="H25" s="60">
        <f>VLOOKUP($A25,'Return Data'!$B$7:$R$2292,12,0)</f>
        <v>17.822299999999998</v>
      </c>
      <c r="I25" s="61">
        <f t="shared" si="2"/>
        <v>3</v>
      </c>
      <c r="J25" s="60">
        <f>VLOOKUP($A25,'Return Data'!$B$7:$R$2292,13,0)</f>
        <v>15.085800000000001</v>
      </c>
      <c r="K25" s="61">
        <f t="shared" si="3"/>
        <v>5</v>
      </c>
      <c r="L25" s="60">
        <f>VLOOKUP($A25,'Return Data'!$B$7:$R$2292,17,0)</f>
        <v>33.073399999999999</v>
      </c>
      <c r="M25" s="61">
        <f t="shared" si="4"/>
        <v>1</v>
      </c>
      <c r="N25" s="60">
        <f>VLOOKUP($A25,'Return Data'!$B$7:$R$2292,14,0)</f>
        <v>53.146000000000001</v>
      </c>
      <c r="O25" s="61">
        <f t="shared" si="8"/>
        <v>1</v>
      </c>
      <c r="P25" s="60">
        <f>VLOOKUP($A25,'Return Data'!$B$7:$R$2292,15,0)</f>
        <v>24.27</v>
      </c>
      <c r="Q25" s="61">
        <f>RANK(P25,P$8:P$29,0)</f>
        <v>1</v>
      </c>
      <c r="R25" s="60">
        <f>VLOOKUP($A25,'Return Data'!$B$7:$R$2292,16,0)</f>
        <v>15.754300000000001</v>
      </c>
      <c r="S25" s="62">
        <f t="shared" si="6"/>
        <v>17</v>
      </c>
    </row>
    <row r="26" spans="1:19" x14ac:dyDescent="0.3">
      <c r="A26" s="58" t="s">
        <v>1335</v>
      </c>
      <c r="B26" s="59">
        <f>VLOOKUP($A26,'Return Data'!$B$7:$R$2292,3,0)</f>
        <v>44988</v>
      </c>
      <c r="C26" s="60">
        <f>VLOOKUP($A26,'Return Data'!$B$7:$R$2292,4,0)</f>
        <v>123.9481</v>
      </c>
      <c r="D26" s="60">
        <f>VLOOKUP($A26,'Return Data'!$B$7:$R$2292,10,0)</f>
        <v>-5.1554000000000002</v>
      </c>
      <c r="E26" s="61">
        <f t="shared" si="0"/>
        <v>19</v>
      </c>
      <c r="F26" s="60">
        <f>VLOOKUP($A26,'Return Data'!$B$7:$R$2292,11,0)</f>
        <v>-1.7136</v>
      </c>
      <c r="G26" s="61">
        <f t="shared" si="1"/>
        <v>15</v>
      </c>
      <c r="H26" s="60">
        <f>VLOOKUP($A26,'Return Data'!$B$7:$R$2292,12,0)</f>
        <v>10.979699999999999</v>
      </c>
      <c r="I26" s="61">
        <f t="shared" si="2"/>
        <v>11</v>
      </c>
      <c r="J26" s="60">
        <f>VLOOKUP($A26,'Return Data'!$B$7:$R$2292,13,0)</f>
        <v>12.728999999999999</v>
      </c>
      <c r="K26" s="61">
        <f t="shared" si="3"/>
        <v>6</v>
      </c>
      <c r="L26" s="60">
        <f>VLOOKUP($A26,'Return Data'!$B$7:$R$2292,17,0)</f>
        <v>18.349699999999999</v>
      </c>
      <c r="M26" s="61">
        <f t="shared" si="4"/>
        <v>16</v>
      </c>
      <c r="N26" s="60">
        <f>VLOOKUP($A26,'Return Data'!$B$7:$R$2292,14,0)</f>
        <v>27.5703</v>
      </c>
      <c r="O26" s="61">
        <f t="shared" si="8"/>
        <v>11</v>
      </c>
      <c r="P26" s="60">
        <f>VLOOKUP($A26,'Return Data'!$B$7:$R$2292,15,0)</f>
        <v>14.756</v>
      </c>
      <c r="Q26" s="61">
        <f>RANK(P26,P$8:P$29,0)</f>
        <v>5</v>
      </c>
      <c r="R26" s="60">
        <f>VLOOKUP($A26,'Return Data'!$B$7:$R$2292,16,0)</f>
        <v>25.024999999999999</v>
      </c>
      <c r="S26" s="62">
        <f t="shared" si="6"/>
        <v>5</v>
      </c>
    </row>
    <row r="27" spans="1:19" x14ac:dyDescent="0.3">
      <c r="A27" s="58" t="s">
        <v>1338</v>
      </c>
      <c r="B27" s="59">
        <f>VLOOKUP($A27,'Return Data'!$B$7:$R$2292,3,0)</f>
        <v>44988</v>
      </c>
      <c r="C27" s="60">
        <f>VLOOKUP($A27,'Return Data'!$B$7:$R$2292,4,0)</f>
        <v>159.898</v>
      </c>
      <c r="D27" s="60">
        <f>VLOOKUP($A27,'Return Data'!$B$7:$R$2292,10,0)</f>
        <v>-3.2136999999999998</v>
      </c>
      <c r="E27" s="61">
        <f t="shared" si="0"/>
        <v>8</v>
      </c>
      <c r="F27" s="60">
        <f>VLOOKUP($A27,'Return Data'!$B$7:$R$2292,11,0)</f>
        <v>5.6099999999999997E-2</v>
      </c>
      <c r="G27" s="61">
        <f t="shared" si="1"/>
        <v>10</v>
      </c>
      <c r="H27" s="60">
        <f>VLOOKUP($A27,'Return Data'!$B$7:$R$2292,12,0)</f>
        <v>11.6122</v>
      </c>
      <c r="I27" s="61">
        <f t="shared" si="2"/>
        <v>8</v>
      </c>
      <c r="J27" s="60">
        <f>VLOOKUP($A27,'Return Data'!$B$7:$R$2292,13,0)</f>
        <v>8.6379000000000001</v>
      </c>
      <c r="K27" s="61">
        <f t="shared" si="3"/>
        <v>12</v>
      </c>
      <c r="L27" s="60">
        <f>VLOOKUP($A27,'Return Data'!$B$7:$R$2292,17,0)</f>
        <v>19.230899999999998</v>
      </c>
      <c r="M27" s="61">
        <f t="shared" si="4"/>
        <v>13</v>
      </c>
      <c r="N27" s="60">
        <f>VLOOKUP($A27,'Return Data'!$B$7:$R$2292,14,0)</f>
        <v>25.075299999999999</v>
      </c>
      <c r="O27" s="61">
        <f t="shared" si="8"/>
        <v>16</v>
      </c>
      <c r="P27" s="60">
        <f>VLOOKUP($A27,'Return Data'!$B$7:$R$2292,15,0)</f>
        <v>8.3620999999999999</v>
      </c>
      <c r="Q27" s="61">
        <f>RANK(P27,P$8:P$29,0)</f>
        <v>13</v>
      </c>
      <c r="R27" s="60">
        <f>VLOOKUP($A27,'Return Data'!$B$7:$R$2292,16,0)</f>
        <v>16.267800000000001</v>
      </c>
      <c r="S27" s="62">
        <f t="shared" si="6"/>
        <v>16</v>
      </c>
    </row>
    <row r="28" spans="1:19" x14ac:dyDescent="0.3">
      <c r="A28" s="58" t="s">
        <v>1339</v>
      </c>
      <c r="B28" s="59">
        <f>VLOOKUP($A28,'Return Data'!$B$7:$R$2292,3,0)</f>
        <v>44988</v>
      </c>
      <c r="C28" s="60">
        <f>VLOOKUP($A28,'Return Data'!$B$7:$R$2292,4,0)</f>
        <v>25.616299999999999</v>
      </c>
      <c r="D28" s="60">
        <f>VLOOKUP($A28,'Return Data'!$B$7:$R$2292,10,0)</f>
        <v>-2.1509</v>
      </c>
      <c r="E28" s="61">
        <f t="shared" si="0"/>
        <v>6</v>
      </c>
      <c r="F28" s="60">
        <f>VLOOKUP($A28,'Return Data'!$B$7:$R$2292,11,0)</f>
        <v>6.7773000000000003</v>
      </c>
      <c r="G28" s="61">
        <f t="shared" si="1"/>
        <v>4</v>
      </c>
      <c r="H28" s="60">
        <f>VLOOKUP($A28,'Return Data'!$B$7:$R$2292,12,0)</f>
        <v>17.1234</v>
      </c>
      <c r="I28" s="61">
        <f t="shared" si="2"/>
        <v>4</v>
      </c>
      <c r="J28" s="60">
        <f>VLOOKUP($A28,'Return Data'!$B$7:$R$2292,13,0)</f>
        <v>21.032</v>
      </c>
      <c r="K28" s="61">
        <f t="shared" si="3"/>
        <v>1</v>
      </c>
      <c r="L28" s="60">
        <f>VLOOKUP($A28,'Return Data'!$B$7:$R$2292,17,0)</f>
        <v>26.587199999999999</v>
      </c>
      <c r="M28" s="61">
        <f t="shared" si="4"/>
        <v>2</v>
      </c>
      <c r="N28" s="60">
        <f>VLOOKUP($A28,'Return Data'!$B$7:$R$2292,14,0)</f>
        <v>33.434100000000001</v>
      </c>
      <c r="O28" s="61">
        <f t="shared" si="8"/>
        <v>4</v>
      </c>
      <c r="P28" s="60"/>
      <c r="Q28" s="61"/>
      <c r="R28" s="60">
        <f>VLOOKUP($A28,'Return Data'!$B$7:$R$2292,16,0)</f>
        <v>24.409300000000002</v>
      </c>
      <c r="S28" s="62">
        <f t="shared" si="6"/>
        <v>7</v>
      </c>
    </row>
    <row r="29" spans="1:19" x14ac:dyDescent="0.3">
      <c r="A29" s="58" t="s">
        <v>1341</v>
      </c>
      <c r="B29" s="59">
        <f>VLOOKUP($A29,'Return Data'!$B$7:$R$2292,3,0)</f>
        <v>44988</v>
      </c>
      <c r="C29" s="60">
        <f>VLOOKUP($A29,'Return Data'!$B$7:$R$2292,4,0)</f>
        <v>30.96</v>
      </c>
      <c r="D29" s="60">
        <f>VLOOKUP($A29,'Return Data'!$B$7:$R$2292,10,0)</f>
        <v>-5.1471</v>
      </c>
      <c r="E29" s="61">
        <f t="shared" si="0"/>
        <v>18</v>
      </c>
      <c r="F29" s="60">
        <f>VLOOKUP($A29,'Return Data'!$B$7:$R$2292,11,0)</f>
        <v>-5.3211000000000004</v>
      </c>
      <c r="G29" s="61">
        <f t="shared" si="1"/>
        <v>22</v>
      </c>
      <c r="H29" s="60">
        <f>VLOOKUP($A29,'Return Data'!$B$7:$R$2292,12,0)</f>
        <v>6.7586000000000004</v>
      </c>
      <c r="I29" s="61">
        <f t="shared" si="2"/>
        <v>18</v>
      </c>
      <c r="J29" s="60">
        <f>VLOOKUP($A29,'Return Data'!$B$7:$R$2292,13,0)</f>
        <v>5.3060999999999998</v>
      </c>
      <c r="K29" s="61">
        <f t="shared" si="3"/>
        <v>19</v>
      </c>
      <c r="L29" s="60">
        <f>VLOOKUP($A29,'Return Data'!$B$7:$R$2292,17,0)</f>
        <v>17.696000000000002</v>
      </c>
      <c r="M29" s="61">
        <f t="shared" si="4"/>
        <v>18</v>
      </c>
      <c r="N29" s="60">
        <f>VLOOKUP($A29,'Return Data'!$B$7:$R$2292,14,0)</f>
        <v>25.802800000000001</v>
      </c>
      <c r="O29" s="61">
        <f t="shared" si="8"/>
        <v>15</v>
      </c>
      <c r="P29" s="60">
        <f>VLOOKUP($A29,'Return Data'!$B$7:$R$2292,15,0)</f>
        <v>12.6366</v>
      </c>
      <c r="Q29" s="61">
        <f>RANK(P29,P$8:P$29,0)</f>
        <v>8</v>
      </c>
      <c r="R29" s="60">
        <f>VLOOKUP($A29,'Return Data'!$B$7:$R$2292,16,0)</f>
        <v>13.8132</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-3.3970045454545459</v>
      </c>
      <c r="E31" s="69"/>
      <c r="F31" s="70">
        <f>AVERAGE(F8:F29)</f>
        <v>0.4074545454545454</v>
      </c>
      <c r="G31" s="69"/>
      <c r="H31" s="70">
        <f>AVERAGE(H8:H29)</f>
        <v>10.607586363636363</v>
      </c>
      <c r="I31" s="69"/>
      <c r="J31" s="70">
        <f>AVERAGE(J8:J29)</f>
        <v>9.8432090909090917</v>
      </c>
      <c r="K31" s="69"/>
      <c r="L31" s="70">
        <f>AVERAGE(L8:L29)</f>
        <v>19.512163636363638</v>
      </c>
      <c r="M31" s="69"/>
      <c r="N31" s="70">
        <f>AVERAGE(N8:N29)</f>
        <v>28.386569999999999</v>
      </c>
      <c r="O31" s="69"/>
      <c r="P31" s="70">
        <f>AVERAGE(P8:P29)</f>
        <v>12.818253333333333</v>
      </c>
      <c r="Q31" s="69"/>
      <c r="R31" s="70">
        <f>AVERAGE(R8:R29)</f>
        <v>19.68282727272727</v>
      </c>
      <c r="S31" s="71"/>
    </row>
    <row r="32" spans="1:19" x14ac:dyDescent="0.3">
      <c r="A32" s="68" t="s">
        <v>28</v>
      </c>
      <c r="B32" s="69"/>
      <c r="C32" s="69"/>
      <c r="D32" s="70">
        <f>MIN(D8:D29)</f>
        <v>-6.5228000000000002</v>
      </c>
      <c r="E32" s="69"/>
      <c r="F32" s="70">
        <f>MIN(F8:F29)</f>
        <v>-5.3211000000000004</v>
      </c>
      <c r="G32" s="69"/>
      <c r="H32" s="70">
        <f>MIN(H8:H29)</f>
        <v>0</v>
      </c>
      <c r="I32" s="69"/>
      <c r="J32" s="70">
        <f>MIN(J8:J29)</f>
        <v>0</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0.1018</v>
      </c>
      <c r="E33" s="73"/>
      <c r="F33" s="74">
        <f>MAX(F8:F29)</f>
        <v>8.0419999999999998</v>
      </c>
      <c r="G33" s="73"/>
      <c r="H33" s="74">
        <f>MAX(H8:H29)</f>
        <v>20.779800000000002</v>
      </c>
      <c r="I33" s="73"/>
      <c r="J33" s="74">
        <f>MAX(J8:J29)</f>
        <v>21.032</v>
      </c>
      <c r="K33" s="73"/>
      <c r="L33" s="74">
        <f>MAX(L8:L29)</f>
        <v>33.073399999999999</v>
      </c>
      <c r="M33" s="73"/>
      <c r="N33" s="74">
        <f>MAX(N8:N29)</f>
        <v>53.146000000000001</v>
      </c>
      <c r="O33" s="73"/>
      <c r="P33" s="74">
        <f>MAX(P8:P29)</f>
        <v>24.27</v>
      </c>
      <c r="Q33" s="73"/>
      <c r="R33" s="74">
        <f>MAX(R8:R29)</f>
        <v>29.454000000000001</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1301</v>
      </c>
      <c r="B8" s="59">
        <f>VLOOKUP($A8,'Return Data'!$B$7:$R$2292,3,0)</f>
        <v>44988</v>
      </c>
      <c r="C8" s="60">
        <f>VLOOKUP($A8,'Return Data'!$B$7:$R$2292,4,0)</f>
        <v>51.161499999999997</v>
      </c>
      <c r="D8" s="60">
        <f>VLOOKUP($A8,'Return Data'!$B$7:$R$2292,10,0)</f>
        <v>-4.6954000000000002</v>
      </c>
      <c r="E8" s="61">
        <f t="shared" ref="E8:E29" si="0">RANK(D8,D$8:D$29,0)</f>
        <v>15</v>
      </c>
      <c r="F8" s="60">
        <f>VLOOKUP($A8,'Return Data'!$B$7:$R$2292,11,0)</f>
        <v>-2.4908000000000001</v>
      </c>
      <c r="G8" s="61">
        <f t="shared" ref="G8:G29" si="1">RANK(F8,F$8:F$29,0)</f>
        <v>16</v>
      </c>
      <c r="H8" s="60">
        <f>VLOOKUP($A8,'Return Data'!$B$7:$R$2292,12,0)</f>
        <v>6.4668999999999999</v>
      </c>
      <c r="I8" s="61">
        <f t="shared" ref="I8:I29" si="2">RANK(H8,H$8:H$29,0)</f>
        <v>17</v>
      </c>
      <c r="J8" s="60">
        <f>VLOOKUP($A8,'Return Data'!$B$7:$R$2292,13,0)</f>
        <v>1.6067</v>
      </c>
      <c r="K8" s="61">
        <f t="shared" ref="K8:K29" si="3">RANK(J8,J$8:J$29,0)</f>
        <v>21</v>
      </c>
      <c r="L8" s="60">
        <f>VLOOKUP($A8,'Return Data'!$B$7:$R$2292,17,0)</f>
        <v>8.1083999999999996</v>
      </c>
      <c r="M8" s="61">
        <f t="shared" ref="M8:M29" si="4">RANK(L8,L$8:L$29,0)</f>
        <v>20</v>
      </c>
      <c r="N8" s="60">
        <f>VLOOKUP($A8,'Return Data'!$B$7:$R$2292,14,0)</f>
        <v>19.443000000000001</v>
      </c>
      <c r="O8" s="61">
        <f t="shared" ref="O8:O19" si="5">RANK(N8,N$8:N$29,0)</f>
        <v>19</v>
      </c>
      <c r="P8" s="60">
        <f>VLOOKUP($A8,'Return Data'!$B$7:$R$2292,15,0)</f>
        <v>4.1094999999999997</v>
      </c>
      <c r="Q8" s="61">
        <f>RANK(P8,P$8:P$29,0)</f>
        <v>14</v>
      </c>
      <c r="R8" s="60">
        <f>VLOOKUP($A8,'Return Data'!$B$7:$R$2292,16,0)</f>
        <v>10.824299999999999</v>
      </c>
      <c r="S8" s="62">
        <f t="shared" ref="S8:S29" si="6">RANK(R8,R$8:R$29,0)</f>
        <v>20</v>
      </c>
    </row>
    <row r="9" spans="1:20" x14ac:dyDescent="0.3">
      <c r="A9" s="58" t="s">
        <v>1304</v>
      </c>
      <c r="B9" s="59">
        <f>VLOOKUP($A9,'Return Data'!$B$7:$R$2292,3,0)</f>
        <v>44988</v>
      </c>
      <c r="C9" s="60">
        <f>VLOOKUP($A9,'Return Data'!$B$7:$R$2292,4,0)</f>
        <v>62.71</v>
      </c>
      <c r="D9" s="60">
        <f>VLOOKUP($A9,'Return Data'!$B$7:$R$2292,10,0)</f>
        <v>-4.1425000000000001</v>
      </c>
      <c r="E9" s="61">
        <f t="shared" si="0"/>
        <v>13</v>
      </c>
      <c r="F9" s="60">
        <f>VLOOKUP($A9,'Return Data'!$B$7:$R$2292,11,0)</f>
        <v>-0.42870000000000003</v>
      </c>
      <c r="G9" s="61">
        <f t="shared" si="1"/>
        <v>10</v>
      </c>
      <c r="H9" s="60">
        <f>VLOOKUP($A9,'Return Data'!$B$7:$R$2292,12,0)</f>
        <v>8.8714999999999993</v>
      </c>
      <c r="I9" s="61">
        <f t="shared" si="2"/>
        <v>12</v>
      </c>
      <c r="J9" s="60">
        <f>VLOOKUP($A9,'Return Data'!$B$7:$R$2292,13,0)</f>
        <v>7.0319000000000003</v>
      </c>
      <c r="K9" s="61">
        <f t="shared" si="3"/>
        <v>13</v>
      </c>
      <c r="L9" s="60">
        <f>VLOOKUP($A9,'Return Data'!$B$7:$R$2292,17,0)</f>
        <v>20.330100000000002</v>
      </c>
      <c r="M9" s="61">
        <f t="shared" si="4"/>
        <v>8</v>
      </c>
      <c r="N9" s="60">
        <f>VLOOKUP($A9,'Return Data'!$B$7:$R$2292,14,0)</f>
        <v>22.2897</v>
      </c>
      <c r="O9" s="61">
        <f t="shared" si="5"/>
        <v>18</v>
      </c>
      <c r="P9" s="60">
        <f>VLOOKUP($A9,'Return Data'!$B$7:$R$2292,15,0)</f>
        <v>17.368099999999998</v>
      </c>
      <c r="Q9" s="61">
        <f>RANK(P9,P$8:P$29,0)</f>
        <v>2</v>
      </c>
      <c r="R9" s="60">
        <f>VLOOKUP($A9,'Return Data'!$B$7:$R$2292,16,0)</f>
        <v>21.9207</v>
      </c>
      <c r="S9" s="62">
        <f t="shared" si="6"/>
        <v>6</v>
      </c>
    </row>
    <row r="10" spans="1:20" x14ac:dyDescent="0.3">
      <c r="A10" s="58" t="s">
        <v>1962</v>
      </c>
      <c r="B10" s="59">
        <f>VLOOKUP($A10,'Return Data'!$B$7:$R$2292,3,0)</f>
        <v>44988</v>
      </c>
      <c r="C10" s="60">
        <f>VLOOKUP($A10,'Return Data'!$B$7:$R$2292,4,0)</f>
        <v>25.92</v>
      </c>
      <c r="D10" s="60">
        <f>VLOOKUP($A10,'Return Data'!$B$7:$R$2292,10,0)</f>
        <v>-6.3921999999999999</v>
      </c>
      <c r="E10" s="61">
        <f t="shared" si="0"/>
        <v>21</v>
      </c>
      <c r="F10" s="60">
        <f>VLOOKUP($A10,'Return Data'!$B$7:$R$2292,11,0)</f>
        <v>-3.2475000000000001</v>
      </c>
      <c r="G10" s="61">
        <f t="shared" si="1"/>
        <v>17</v>
      </c>
      <c r="H10" s="60">
        <f>VLOOKUP($A10,'Return Data'!$B$7:$R$2292,12,0)</f>
        <v>8.1803000000000008</v>
      </c>
      <c r="I10" s="61">
        <f t="shared" si="2"/>
        <v>13</v>
      </c>
      <c r="J10" s="60">
        <f>VLOOKUP($A10,'Return Data'!$B$7:$R$2292,13,0)</f>
        <v>4.0128000000000004</v>
      </c>
      <c r="K10" s="61">
        <f t="shared" si="3"/>
        <v>18</v>
      </c>
      <c r="L10" s="60">
        <f>VLOOKUP($A10,'Return Data'!$B$7:$R$2292,17,0)</f>
        <v>18.785399999999999</v>
      </c>
      <c r="M10" s="61">
        <f t="shared" si="4"/>
        <v>11</v>
      </c>
      <c r="N10" s="60">
        <f>VLOOKUP($A10,'Return Data'!$B$7:$R$2292,14,0)</f>
        <v>30.139500000000002</v>
      </c>
      <c r="O10" s="61">
        <f t="shared" si="5"/>
        <v>5</v>
      </c>
      <c r="P10" s="60"/>
      <c r="Q10" s="61"/>
      <c r="R10" s="60">
        <f>VLOOKUP($A10,'Return Data'!$B$7:$R$2292,16,0)</f>
        <v>25.416899999999998</v>
      </c>
      <c r="S10" s="62">
        <f t="shared" si="6"/>
        <v>2</v>
      </c>
    </row>
    <row r="11" spans="1:20" x14ac:dyDescent="0.3">
      <c r="A11" s="58" t="s">
        <v>1306</v>
      </c>
      <c r="B11" s="59">
        <f>VLOOKUP($A11,'Return Data'!$B$7:$R$2292,3,0)</f>
        <v>44988</v>
      </c>
      <c r="C11" s="60">
        <f>VLOOKUP($A11,'Return Data'!$B$7:$R$2292,4,0)</f>
        <v>23.85</v>
      </c>
      <c r="D11" s="60">
        <f>VLOOKUP($A11,'Return Data'!$B$7:$R$2292,10,0)</f>
        <v>-5.9912999999999998</v>
      </c>
      <c r="E11" s="61">
        <f t="shared" si="0"/>
        <v>20</v>
      </c>
      <c r="F11" s="60">
        <f>VLOOKUP($A11,'Return Data'!$B$7:$R$2292,11,0)</f>
        <v>-4.0628000000000002</v>
      </c>
      <c r="G11" s="61">
        <f t="shared" si="1"/>
        <v>19</v>
      </c>
      <c r="H11" s="60">
        <f>VLOOKUP($A11,'Return Data'!$B$7:$R$2292,12,0)</f>
        <v>3.8763000000000001</v>
      </c>
      <c r="I11" s="61">
        <f t="shared" si="2"/>
        <v>21</v>
      </c>
      <c r="J11" s="60">
        <f>VLOOKUP($A11,'Return Data'!$B$7:$R$2292,13,0)</f>
        <v>5.9528999999999996</v>
      </c>
      <c r="K11" s="61">
        <f t="shared" si="3"/>
        <v>16</v>
      </c>
      <c r="L11" s="60">
        <f>VLOOKUP($A11,'Return Data'!$B$7:$R$2292,17,0)</f>
        <v>23.567299999999999</v>
      </c>
      <c r="M11" s="61">
        <f t="shared" si="4"/>
        <v>5</v>
      </c>
      <c r="N11" s="60">
        <f>VLOOKUP($A11,'Return Data'!$B$7:$R$2292,14,0)</f>
        <v>32.168900000000001</v>
      </c>
      <c r="O11" s="61">
        <f t="shared" si="5"/>
        <v>3</v>
      </c>
      <c r="P11" s="60"/>
      <c r="Q11" s="61"/>
      <c r="R11" s="60">
        <f>VLOOKUP($A11,'Return Data'!$B$7:$R$2292,16,0)</f>
        <v>23.961200000000002</v>
      </c>
      <c r="S11" s="62">
        <f t="shared" si="6"/>
        <v>4</v>
      </c>
    </row>
    <row r="12" spans="1:20" x14ac:dyDescent="0.3">
      <c r="A12" s="58" t="s">
        <v>1308</v>
      </c>
      <c r="B12" s="59">
        <f>VLOOKUP($A12,'Return Data'!$B$7:$R$2292,3,0)</f>
        <v>44988</v>
      </c>
      <c r="C12" s="60">
        <f>VLOOKUP($A12,'Return Data'!$B$7:$R$2292,4,0)</f>
        <v>112.077</v>
      </c>
      <c r="D12" s="60">
        <f>VLOOKUP($A12,'Return Data'!$B$7:$R$2292,10,0)</f>
        <v>-3.6227999999999998</v>
      </c>
      <c r="E12" s="61">
        <f t="shared" si="0"/>
        <v>10</v>
      </c>
      <c r="F12" s="60">
        <f>VLOOKUP($A12,'Return Data'!$B$7:$R$2292,11,0)</f>
        <v>-0.8054</v>
      </c>
      <c r="G12" s="61">
        <f t="shared" si="1"/>
        <v>12</v>
      </c>
      <c r="H12" s="60">
        <f>VLOOKUP($A12,'Return Data'!$B$7:$R$2292,12,0)</f>
        <v>7.4409000000000001</v>
      </c>
      <c r="I12" s="61">
        <f t="shared" si="2"/>
        <v>14</v>
      </c>
      <c r="J12" s="60">
        <f>VLOOKUP($A12,'Return Data'!$B$7:$R$2292,13,0)</f>
        <v>7.4553000000000003</v>
      </c>
      <c r="K12" s="61">
        <f t="shared" si="3"/>
        <v>11</v>
      </c>
      <c r="L12" s="60">
        <f>VLOOKUP($A12,'Return Data'!$B$7:$R$2292,17,0)</f>
        <v>18.1373</v>
      </c>
      <c r="M12" s="61">
        <f t="shared" si="4"/>
        <v>13</v>
      </c>
      <c r="N12" s="60">
        <f>VLOOKUP($A12,'Return Data'!$B$7:$R$2292,14,0)</f>
        <v>26.104299999999999</v>
      </c>
      <c r="O12" s="61">
        <f t="shared" si="5"/>
        <v>13</v>
      </c>
      <c r="P12" s="60">
        <f>VLOOKUP($A12,'Return Data'!$B$7:$R$2292,15,0)</f>
        <v>11.073600000000001</v>
      </c>
      <c r="Q12" s="61">
        <f>RANK(P12,P$8:P$29,0)</f>
        <v>10</v>
      </c>
      <c r="R12" s="60">
        <f>VLOOKUP($A12,'Return Data'!$B$7:$R$2292,16,0)</f>
        <v>16.607299999999999</v>
      </c>
      <c r="S12" s="62">
        <f t="shared" si="6"/>
        <v>12</v>
      </c>
    </row>
    <row r="13" spans="1:20" x14ac:dyDescent="0.3">
      <c r="A13" s="58" t="s">
        <v>1310</v>
      </c>
      <c r="B13" s="59">
        <f>VLOOKUP($A13,'Return Data'!$B$7:$R$2292,3,0)</f>
        <v>44988</v>
      </c>
      <c r="C13" s="60">
        <f>VLOOKUP($A13,'Return Data'!$B$7:$R$2292,4,0)</f>
        <v>24.902000000000001</v>
      </c>
      <c r="D13" s="60">
        <f>VLOOKUP($A13,'Return Data'!$B$7:$R$2292,10,0)</f>
        <v>-4.7286999999999999</v>
      </c>
      <c r="E13" s="61">
        <f t="shared" si="0"/>
        <v>16</v>
      </c>
      <c r="F13" s="60">
        <f>VLOOKUP($A13,'Return Data'!$B$7:$R$2292,11,0)</f>
        <v>-2.0609000000000002</v>
      </c>
      <c r="G13" s="61">
        <f t="shared" si="1"/>
        <v>14</v>
      </c>
      <c r="H13" s="60">
        <f>VLOOKUP($A13,'Return Data'!$B$7:$R$2292,12,0)</f>
        <v>9.6715</v>
      </c>
      <c r="I13" s="61">
        <f t="shared" si="2"/>
        <v>11</v>
      </c>
      <c r="J13" s="60">
        <f>VLOOKUP($A13,'Return Data'!$B$7:$R$2292,13,0)</f>
        <v>7.5959000000000003</v>
      </c>
      <c r="K13" s="61">
        <f t="shared" si="3"/>
        <v>10</v>
      </c>
      <c r="L13" s="60">
        <f>VLOOKUP($A13,'Return Data'!$B$7:$R$2292,17,0)</f>
        <v>18.352</v>
      </c>
      <c r="M13" s="61">
        <f t="shared" si="4"/>
        <v>12</v>
      </c>
      <c r="N13" s="60">
        <f>VLOOKUP($A13,'Return Data'!$B$7:$R$2292,14,0)</f>
        <v>28.5809</v>
      </c>
      <c r="O13" s="61">
        <f t="shared" si="5"/>
        <v>8</v>
      </c>
      <c r="P13" s="60"/>
      <c r="Q13" s="61"/>
      <c r="R13" s="60">
        <f>VLOOKUP($A13,'Return Data'!$B$7:$R$2292,16,0)</f>
        <v>25.138500000000001</v>
      </c>
      <c r="S13" s="62">
        <f t="shared" si="6"/>
        <v>3</v>
      </c>
    </row>
    <row r="14" spans="1:20" x14ac:dyDescent="0.3">
      <c r="A14" s="58" t="s">
        <v>1311</v>
      </c>
      <c r="B14" s="59">
        <f>VLOOKUP($A14,'Return Data'!$B$7:$R$2292,3,0)</f>
        <v>44988</v>
      </c>
      <c r="C14" s="60">
        <f>VLOOKUP($A14,'Return Data'!$B$7:$R$2292,4,0)</f>
        <v>97.870500000000007</v>
      </c>
      <c r="D14" s="60">
        <f>VLOOKUP($A14,'Return Data'!$B$7:$R$2292,10,0)</f>
        <v>-0.1084</v>
      </c>
      <c r="E14" s="61">
        <f t="shared" si="0"/>
        <v>2</v>
      </c>
      <c r="F14" s="60">
        <f>VLOOKUP($A14,'Return Data'!$B$7:$R$2292,11,0)</f>
        <v>7.0711000000000004</v>
      </c>
      <c r="G14" s="61">
        <f t="shared" si="1"/>
        <v>2</v>
      </c>
      <c r="H14" s="60">
        <f>VLOOKUP($A14,'Return Data'!$B$7:$R$2292,12,0)</f>
        <v>18.011399999999998</v>
      </c>
      <c r="I14" s="61">
        <f t="shared" si="2"/>
        <v>2</v>
      </c>
      <c r="J14" s="60">
        <f>VLOOKUP($A14,'Return Data'!$B$7:$R$2292,13,0)</f>
        <v>14.7834</v>
      </c>
      <c r="K14" s="61">
        <f t="shared" si="3"/>
        <v>4</v>
      </c>
      <c r="L14" s="60">
        <f>VLOOKUP($A14,'Return Data'!$B$7:$R$2292,17,0)</f>
        <v>19.0885</v>
      </c>
      <c r="M14" s="61">
        <f t="shared" si="4"/>
        <v>10</v>
      </c>
      <c r="N14" s="60">
        <f>VLOOKUP($A14,'Return Data'!$B$7:$R$2292,14,0)</f>
        <v>26.279900000000001</v>
      </c>
      <c r="O14" s="61">
        <f t="shared" si="5"/>
        <v>11</v>
      </c>
      <c r="P14" s="60">
        <f>VLOOKUP($A14,'Return Data'!$B$7:$R$2292,15,0)</f>
        <v>9.9627999999999997</v>
      </c>
      <c r="Q14" s="61">
        <f t="shared" ref="Q14:Q19" si="7">RANK(P14,P$8:P$29,0)</f>
        <v>12</v>
      </c>
      <c r="R14" s="60">
        <f>VLOOKUP($A14,'Return Data'!$B$7:$R$2292,16,0)</f>
        <v>14.23</v>
      </c>
      <c r="S14" s="62">
        <f t="shared" si="6"/>
        <v>15</v>
      </c>
    </row>
    <row r="15" spans="1:20" x14ac:dyDescent="0.3">
      <c r="A15" s="58" t="s">
        <v>1314</v>
      </c>
      <c r="B15" s="59">
        <f>VLOOKUP($A15,'Return Data'!$B$7:$R$2292,3,0)</f>
        <v>44988</v>
      </c>
      <c r="C15" s="60">
        <f>VLOOKUP($A15,'Return Data'!$B$7:$R$2292,4,0)</f>
        <v>80.83</v>
      </c>
      <c r="D15" s="60">
        <f>VLOOKUP($A15,'Return Data'!$B$7:$R$2292,10,0)</f>
        <v>-0.20860000000000001</v>
      </c>
      <c r="E15" s="61">
        <f t="shared" si="0"/>
        <v>3</v>
      </c>
      <c r="F15" s="60">
        <f>VLOOKUP($A15,'Return Data'!$B$7:$R$2292,11,0)</f>
        <v>6.7203999999999997</v>
      </c>
      <c r="G15" s="61">
        <f t="shared" si="1"/>
        <v>3</v>
      </c>
      <c r="H15" s="60">
        <f>VLOOKUP($A15,'Return Data'!$B$7:$R$2292,12,0)</f>
        <v>19.8689</v>
      </c>
      <c r="I15" s="61">
        <f t="shared" si="2"/>
        <v>1</v>
      </c>
      <c r="J15" s="60">
        <f>VLOOKUP($A15,'Return Data'!$B$7:$R$2292,13,0)</f>
        <v>16.293800000000001</v>
      </c>
      <c r="K15" s="61">
        <f t="shared" si="3"/>
        <v>2</v>
      </c>
      <c r="L15" s="60">
        <f>VLOOKUP($A15,'Return Data'!$B$7:$R$2292,17,0)</f>
        <v>22.638100000000001</v>
      </c>
      <c r="M15" s="61">
        <f t="shared" si="4"/>
        <v>6</v>
      </c>
      <c r="N15" s="60">
        <f>VLOOKUP($A15,'Return Data'!$B$7:$R$2292,14,0)</f>
        <v>29.135400000000001</v>
      </c>
      <c r="O15" s="61">
        <f t="shared" si="5"/>
        <v>7</v>
      </c>
      <c r="P15" s="60">
        <f>VLOOKUP($A15,'Return Data'!$B$7:$R$2292,15,0)</f>
        <v>12.033899999999999</v>
      </c>
      <c r="Q15" s="61">
        <f t="shared" si="7"/>
        <v>7</v>
      </c>
      <c r="R15" s="60">
        <f>VLOOKUP($A15,'Return Data'!$B$7:$R$2292,16,0)</f>
        <v>15.0313</v>
      </c>
      <c r="S15" s="62">
        <f t="shared" si="6"/>
        <v>14</v>
      </c>
    </row>
    <row r="16" spans="1:20" x14ac:dyDescent="0.3">
      <c r="A16" s="58" t="s">
        <v>1315</v>
      </c>
      <c r="B16" s="59">
        <f>VLOOKUP($A16,'Return Data'!$B$7:$R$2292,3,0)</f>
        <v>0</v>
      </c>
      <c r="C16" s="60">
        <f>VLOOKUP($A16,'Return Data'!$B$7:$R$2292,4,0)</f>
        <v>0</v>
      </c>
      <c r="D16" s="60">
        <f>VLOOKUP($A16,'Return Data'!$B$7:$R$2292,10,0)</f>
        <v>0</v>
      </c>
      <c r="E16" s="61">
        <f t="shared" si="0"/>
        <v>1</v>
      </c>
      <c r="F16" s="60">
        <f>VLOOKUP($A16,'Return Data'!$B$7:$R$2292,11,0)</f>
        <v>0</v>
      </c>
      <c r="G16" s="61">
        <f t="shared" si="1"/>
        <v>9</v>
      </c>
      <c r="H16" s="60">
        <f>VLOOKUP($A16,'Return Data'!$B$7:$R$2292,12,0)</f>
        <v>0</v>
      </c>
      <c r="I16" s="61">
        <f t="shared" si="2"/>
        <v>22</v>
      </c>
      <c r="J16" s="60">
        <f>VLOOKUP($A16,'Return Data'!$B$7:$R$2292,13,0)</f>
        <v>0</v>
      </c>
      <c r="K16" s="61">
        <f t="shared" si="3"/>
        <v>22</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2031</v>
      </c>
      <c r="B17" s="59">
        <f>VLOOKUP($A17,'Return Data'!$B$7:$R$2292,3,0)</f>
        <v>44988</v>
      </c>
      <c r="C17" s="60">
        <f>VLOOKUP($A17,'Return Data'!$B$7:$R$2292,4,0)</f>
        <v>47.704099999999997</v>
      </c>
      <c r="D17" s="60">
        <f>VLOOKUP($A17,'Return Data'!$B$7:$R$2292,10,0)</f>
        <v>-2.1524999999999999</v>
      </c>
      <c r="E17" s="61">
        <f t="shared" si="0"/>
        <v>5</v>
      </c>
      <c r="F17" s="60">
        <f>VLOOKUP($A17,'Return Data'!$B$7:$R$2292,11,0)</f>
        <v>1.4505999999999999</v>
      </c>
      <c r="G17" s="61">
        <f t="shared" si="1"/>
        <v>6</v>
      </c>
      <c r="H17" s="60">
        <f>VLOOKUP($A17,'Return Data'!$B$7:$R$2292,12,0)</f>
        <v>12.0867</v>
      </c>
      <c r="I17" s="61">
        <f t="shared" si="2"/>
        <v>6</v>
      </c>
      <c r="J17" s="60">
        <f>VLOOKUP($A17,'Return Data'!$B$7:$R$2292,13,0)</f>
        <v>11.4373</v>
      </c>
      <c r="K17" s="61">
        <f t="shared" si="3"/>
        <v>7</v>
      </c>
      <c r="L17" s="60">
        <f>VLOOKUP($A17,'Return Data'!$B$7:$R$2292,17,0)</f>
        <v>25.1448</v>
      </c>
      <c r="M17" s="61">
        <f t="shared" si="4"/>
        <v>2</v>
      </c>
      <c r="N17" s="60">
        <f>VLOOKUP($A17,'Return Data'!$B$7:$R$2292,14,0)</f>
        <v>29.552600000000002</v>
      </c>
      <c r="O17" s="61">
        <f t="shared" si="5"/>
        <v>6</v>
      </c>
      <c r="P17" s="60">
        <f>VLOOKUP($A17,'Return Data'!$B$7:$R$2292,15,0)</f>
        <v>11.3</v>
      </c>
      <c r="Q17" s="61">
        <f t="shared" si="7"/>
        <v>9</v>
      </c>
      <c r="R17" s="60">
        <f>VLOOKUP($A17,'Return Data'!$B$7:$R$2292,16,0)</f>
        <v>19.395700000000001</v>
      </c>
      <c r="S17" s="62">
        <f t="shared" si="6"/>
        <v>9</v>
      </c>
    </row>
    <row r="18" spans="1:19" x14ac:dyDescent="0.3">
      <c r="A18" s="58" t="s">
        <v>1317</v>
      </c>
      <c r="B18" s="59">
        <f>VLOOKUP($A18,'Return Data'!$B$7:$R$2292,3,0)</f>
        <v>44988</v>
      </c>
      <c r="C18" s="60">
        <f>VLOOKUP($A18,'Return Data'!$B$7:$R$2292,4,0)</f>
        <v>52.97</v>
      </c>
      <c r="D18" s="60">
        <f>VLOOKUP($A18,'Return Data'!$B$7:$R$2292,10,0)</f>
        <v>-4.5414000000000003</v>
      </c>
      <c r="E18" s="61">
        <f t="shared" si="0"/>
        <v>14</v>
      </c>
      <c r="F18" s="60">
        <f>VLOOKUP($A18,'Return Data'!$B$7:$R$2292,11,0)</f>
        <v>-1.2306999999999999</v>
      </c>
      <c r="G18" s="61">
        <f t="shared" si="1"/>
        <v>13</v>
      </c>
      <c r="H18" s="60">
        <f>VLOOKUP($A18,'Return Data'!$B$7:$R$2292,12,0)</f>
        <v>6.6867999999999999</v>
      </c>
      <c r="I18" s="61">
        <f t="shared" si="2"/>
        <v>16</v>
      </c>
      <c r="J18" s="60">
        <f>VLOOKUP($A18,'Return Data'!$B$7:$R$2292,13,0)</f>
        <v>10.9087</v>
      </c>
      <c r="K18" s="61">
        <f t="shared" si="3"/>
        <v>8</v>
      </c>
      <c r="L18" s="60">
        <f>VLOOKUP($A18,'Return Data'!$B$7:$R$2292,17,0)</f>
        <v>19.9099</v>
      </c>
      <c r="M18" s="61">
        <f t="shared" si="4"/>
        <v>9</v>
      </c>
      <c r="N18" s="60">
        <f>VLOOKUP($A18,'Return Data'!$B$7:$R$2292,14,0)</f>
        <v>26.560099999999998</v>
      </c>
      <c r="O18" s="61">
        <f t="shared" si="5"/>
        <v>10</v>
      </c>
      <c r="P18" s="60">
        <f>VLOOKUP($A18,'Return Data'!$B$7:$R$2292,15,0)</f>
        <v>12.743399999999999</v>
      </c>
      <c r="Q18" s="61">
        <f t="shared" si="7"/>
        <v>6</v>
      </c>
      <c r="R18" s="60">
        <f>VLOOKUP($A18,'Return Data'!$B$7:$R$2292,16,0)</f>
        <v>11.446199999999999</v>
      </c>
      <c r="S18" s="62">
        <f t="shared" si="6"/>
        <v>18</v>
      </c>
    </row>
    <row r="19" spans="1:19" x14ac:dyDescent="0.3">
      <c r="A19" s="58" t="s">
        <v>1319</v>
      </c>
      <c r="B19" s="59">
        <f>VLOOKUP($A19,'Return Data'!$B$7:$R$2292,3,0)</f>
        <v>44988</v>
      </c>
      <c r="C19" s="60">
        <f>VLOOKUP($A19,'Return Data'!$B$7:$R$2292,4,0)</f>
        <v>17.87</v>
      </c>
      <c r="D19" s="60">
        <f>VLOOKUP($A19,'Return Data'!$B$7:$R$2292,10,0)</f>
        <v>-6.7813999999999997</v>
      </c>
      <c r="E19" s="61">
        <f t="shared" si="0"/>
        <v>22</v>
      </c>
      <c r="F19" s="60">
        <f>VLOOKUP($A19,'Return Data'!$B$7:$R$2292,11,0)</f>
        <v>-5.4996999999999998</v>
      </c>
      <c r="G19" s="61">
        <f t="shared" si="1"/>
        <v>21</v>
      </c>
      <c r="H19" s="60">
        <f>VLOOKUP($A19,'Return Data'!$B$7:$R$2292,12,0)</f>
        <v>7.0701000000000001</v>
      </c>
      <c r="I19" s="61">
        <f t="shared" si="2"/>
        <v>15</v>
      </c>
      <c r="J19" s="60">
        <f>VLOOKUP($A19,'Return Data'!$B$7:$R$2292,13,0)</f>
        <v>6.1163999999999996</v>
      </c>
      <c r="K19" s="61">
        <f t="shared" si="3"/>
        <v>15</v>
      </c>
      <c r="L19" s="60">
        <f>VLOOKUP($A19,'Return Data'!$B$7:$R$2292,17,0)</f>
        <v>20.6813</v>
      </c>
      <c r="M19" s="61">
        <f t="shared" si="4"/>
        <v>7</v>
      </c>
      <c r="N19" s="60">
        <f>VLOOKUP($A19,'Return Data'!$B$7:$R$2292,14,0)</f>
        <v>25.225999999999999</v>
      </c>
      <c r="O19" s="61">
        <f t="shared" si="5"/>
        <v>14</v>
      </c>
      <c r="P19" s="60">
        <f>VLOOKUP($A19,'Return Data'!$B$7:$R$2292,15,0)</f>
        <v>10.7628</v>
      </c>
      <c r="Q19" s="61">
        <f t="shared" si="7"/>
        <v>11</v>
      </c>
      <c r="R19" s="60">
        <f>VLOOKUP($A19,'Return Data'!$B$7:$R$2292,16,0)</f>
        <v>10.7189</v>
      </c>
      <c r="S19" s="62">
        <f t="shared" si="6"/>
        <v>21</v>
      </c>
    </row>
    <row r="20" spans="1:19" x14ac:dyDescent="0.3">
      <c r="A20" s="58" t="s">
        <v>1322</v>
      </c>
      <c r="B20" s="59">
        <f>VLOOKUP($A20,'Return Data'!$B$7:$R$2292,3,0)</f>
        <v>44988</v>
      </c>
      <c r="C20" s="60">
        <f>VLOOKUP($A20,'Return Data'!$B$7:$R$2292,4,0)</f>
        <v>20.655000000000001</v>
      </c>
      <c r="D20" s="60">
        <f>VLOOKUP($A20,'Return Data'!$B$7:$R$2292,10,0)</f>
        <v>-5.3217999999999996</v>
      </c>
      <c r="E20" s="61">
        <f t="shared" si="0"/>
        <v>17</v>
      </c>
      <c r="F20" s="60">
        <f>VLOOKUP($A20,'Return Data'!$B$7:$R$2292,11,0)</f>
        <v>-4.9295999999999998</v>
      </c>
      <c r="G20" s="61">
        <f t="shared" si="1"/>
        <v>20</v>
      </c>
      <c r="H20" s="60">
        <f>VLOOKUP($A20,'Return Data'!$B$7:$R$2292,12,0)</f>
        <v>4.1078999999999999</v>
      </c>
      <c r="I20" s="61">
        <f t="shared" si="2"/>
        <v>20</v>
      </c>
      <c r="J20" s="60">
        <f>VLOOKUP($A20,'Return Data'!$B$7:$R$2292,13,0)</f>
        <v>2.4045999999999998</v>
      </c>
      <c r="K20" s="61">
        <f t="shared" si="3"/>
        <v>20</v>
      </c>
      <c r="L20" s="60">
        <f>VLOOKUP($A20,'Return Data'!$B$7:$R$2292,17,0)</f>
        <v>11.413</v>
      </c>
      <c r="M20" s="61">
        <f t="shared" si="4"/>
        <v>19</v>
      </c>
      <c r="N20" s="60"/>
      <c r="O20" s="61"/>
      <c r="P20" s="60"/>
      <c r="Q20" s="61"/>
      <c r="R20" s="60">
        <f>VLOOKUP($A20,'Return Data'!$B$7:$R$2292,16,0)</f>
        <v>27.157299999999999</v>
      </c>
      <c r="S20" s="62">
        <f t="shared" si="6"/>
        <v>1</v>
      </c>
    </row>
    <row r="21" spans="1:19" x14ac:dyDescent="0.3">
      <c r="A21" s="58" t="s">
        <v>1324</v>
      </c>
      <c r="B21" s="59">
        <f>VLOOKUP($A21,'Return Data'!$B$7:$R$2292,3,0)</f>
        <v>44988</v>
      </c>
      <c r="C21" s="60">
        <f>VLOOKUP($A21,'Return Data'!$B$7:$R$2292,4,0)</f>
        <v>21.51</v>
      </c>
      <c r="D21" s="60">
        <f>VLOOKUP($A21,'Return Data'!$B$7:$R$2292,10,0)</f>
        <v>-3.8443999999999998</v>
      </c>
      <c r="E21" s="61">
        <f t="shared" si="0"/>
        <v>12</v>
      </c>
      <c r="F21" s="60">
        <f>VLOOKUP($A21,'Return Data'!$B$7:$R$2292,11,0)</f>
        <v>1.0808</v>
      </c>
      <c r="G21" s="61">
        <f t="shared" si="1"/>
        <v>7</v>
      </c>
      <c r="H21" s="60">
        <f>VLOOKUP($A21,'Return Data'!$B$7:$R$2292,12,0)</f>
        <v>10.7051</v>
      </c>
      <c r="I21" s="61">
        <f t="shared" si="2"/>
        <v>7</v>
      </c>
      <c r="J21" s="60">
        <f>VLOOKUP($A21,'Return Data'!$B$7:$R$2292,13,0)</f>
        <v>9.2432999999999996</v>
      </c>
      <c r="K21" s="61">
        <f t="shared" si="3"/>
        <v>9</v>
      </c>
      <c r="L21" s="60">
        <f>VLOOKUP($A21,'Return Data'!$B$7:$R$2292,17,0)</f>
        <v>17.012499999999999</v>
      </c>
      <c r="M21" s="61">
        <f t="shared" si="4"/>
        <v>16</v>
      </c>
      <c r="N21" s="60">
        <f>VLOOKUP($A21,'Return Data'!$B$7:$R$2292,14,0)</f>
        <v>22.679400000000001</v>
      </c>
      <c r="O21" s="61">
        <f>RANK(N21,N$8:N$29,0)</f>
        <v>17</v>
      </c>
      <c r="P21" s="60"/>
      <c r="Q21" s="61"/>
      <c r="R21" s="60">
        <f>VLOOKUP($A21,'Return Data'!$B$7:$R$2292,16,0)</f>
        <v>19.289400000000001</v>
      </c>
      <c r="S21" s="62">
        <f t="shared" si="6"/>
        <v>10</v>
      </c>
    </row>
    <row r="22" spans="1:19" x14ac:dyDescent="0.3">
      <c r="A22" s="58" t="s">
        <v>1326</v>
      </c>
      <c r="B22" s="59">
        <f>VLOOKUP($A22,'Return Data'!$B$7:$R$2292,3,0)</f>
        <v>44988</v>
      </c>
      <c r="C22" s="60">
        <f>VLOOKUP($A22,'Return Data'!$B$7:$R$2292,4,0)</f>
        <v>14.2645</v>
      </c>
      <c r="D22" s="60">
        <f>VLOOKUP($A22,'Return Data'!$B$7:$R$2292,10,0)</f>
        <v>-3.2035999999999998</v>
      </c>
      <c r="E22" s="61">
        <f t="shared" si="0"/>
        <v>7</v>
      </c>
      <c r="F22" s="60">
        <f>VLOOKUP($A22,'Return Data'!$B$7:$R$2292,11,0)</f>
        <v>0.62429999999999997</v>
      </c>
      <c r="G22" s="61">
        <f t="shared" si="1"/>
        <v>8</v>
      </c>
      <c r="H22" s="60">
        <f>VLOOKUP($A22,'Return Data'!$B$7:$R$2292,12,0)</f>
        <v>9.7919999999999998</v>
      </c>
      <c r="I22" s="61">
        <f t="shared" si="2"/>
        <v>10</v>
      </c>
      <c r="J22" s="60">
        <f>VLOOKUP($A22,'Return Data'!$B$7:$R$2292,13,0)</f>
        <v>6.7397999999999998</v>
      </c>
      <c r="K22" s="61">
        <f t="shared" si="3"/>
        <v>14</v>
      </c>
      <c r="L22" s="60">
        <f>VLOOKUP($A22,'Return Data'!$B$7:$R$2292,17,0)</f>
        <v>5.2011000000000003</v>
      </c>
      <c r="M22" s="61">
        <f t="shared" si="4"/>
        <v>21</v>
      </c>
      <c r="N22" s="60"/>
      <c r="O22" s="61"/>
      <c r="P22" s="60"/>
      <c r="Q22" s="61"/>
      <c r="R22" s="60">
        <f>VLOOKUP($A22,'Return Data'!$B$7:$R$2292,16,0)</f>
        <v>12.389099999999999</v>
      </c>
      <c r="S22" s="62">
        <f t="shared" si="6"/>
        <v>17</v>
      </c>
    </row>
    <row r="23" spans="1:19" x14ac:dyDescent="0.3">
      <c r="A23" s="108" t="s">
        <v>1327</v>
      </c>
      <c r="B23" s="59">
        <f>VLOOKUP($A23,'Return Data'!$B$7:$R$2292,3,0)</f>
        <v>44988</v>
      </c>
      <c r="C23" s="60">
        <f>VLOOKUP($A23,'Return Data'!$B$7:$R$2292,4,0)</f>
        <v>161.32499999999999</v>
      </c>
      <c r="D23" s="60">
        <f>VLOOKUP($A23,'Return Data'!$B$7:$R$2292,10,0)</f>
        <v>-3.6089000000000002</v>
      </c>
      <c r="E23" s="61">
        <f t="shared" si="0"/>
        <v>9</v>
      </c>
      <c r="F23" s="60">
        <f>VLOOKUP($A23,'Return Data'!$B$7:$R$2292,11,0)</f>
        <v>-3.7854000000000001</v>
      </c>
      <c r="G23" s="61">
        <f t="shared" si="1"/>
        <v>18</v>
      </c>
      <c r="H23" s="60">
        <f>VLOOKUP($A23,'Return Data'!$B$7:$R$2292,12,0)</f>
        <v>5.0538999999999996</v>
      </c>
      <c r="I23" s="61">
        <f t="shared" si="2"/>
        <v>19</v>
      </c>
      <c r="J23" s="60">
        <f>VLOOKUP($A23,'Return Data'!$B$7:$R$2292,13,0)</f>
        <v>3.9605999999999999</v>
      </c>
      <c r="K23" s="61">
        <f t="shared" si="3"/>
        <v>19</v>
      </c>
      <c r="L23" s="60">
        <f>VLOOKUP($A23,'Return Data'!$B$7:$R$2292,17,0)</f>
        <v>16.543600000000001</v>
      </c>
      <c r="M23" s="61">
        <f t="shared" si="4"/>
        <v>18</v>
      </c>
      <c r="N23" s="60">
        <f>VLOOKUP($A23,'Return Data'!$B$7:$R$2292,14,0)</f>
        <v>28.5746</v>
      </c>
      <c r="O23" s="61">
        <f t="shared" ref="O23:O29" si="8">RANK(N23,N$8:N$29,0)</f>
        <v>9</v>
      </c>
      <c r="P23" s="60">
        <f>VLOOKUP($A23,'Return Data'!$B$7:$R$2292,15,0)</f>
        <v>15.1646</v>
      </c>
      <c r="Q23" s="61">
        <f>RANK(P23,P$8:P$29,0)</f>
        <v>3</v>
      </c>
      <c r="R23" s="60">
        <f>VLOOKUP($A23,'Return Data'!$B$7:$R$2292,16,0)</f>
        <v>16.676200000000001</v>
      </c>
      <c r="S23" s="62">
        <f t="shared" si="6"/>
        <v>11</v>
      </c>
    </row>
    <row r="24" spans="1:19" x14ac:dyDescent="0.3">
      <c r="A24" s="58" t="s">
        <v>1329</v>
      </c>
      <c r="B24" s="59">
        <f>VLOOKUP($A24,'Return Data'!$B$7:$R$2292,3,0)</f>
        <v>44988</v>
      </c>
      <c r="C24" s="60">
        <f>VLOOKUP($A24,'Return Data'!$B$7:$R$2292,4,0)</f>
        <v>92.282899999999998</v>
      </c>
      <c r="D24" s="60">
        <f>VLOOKUP($A24,'Return Data'!$B$7:$R$2292,10,0)</f>
        <v>-3.7570999999999999</v>
      </c>
      <c r="E24" s="61">
        <f t="shared" si="0"/>
        <v>11</v>
      </c>
      <c r="F24" s="60">
        <f>VLOOKUP($A24,'Return Data'!$B$7:$R$2292,11,0)</f>
        <v>2.3344999999999998</v>
      </c>
      <c r="G24" s="61">
        <f t="shared" si="1"/>
        <v>5</v>
      </c>
      <c r="H24" s="60">
        <f>VLOOKUP($A24,'Return Data'!$B$7:$R$2292,12,0)</f>
        <v>13.9</v>
      </c>
      <c r="I24" s="61">
        <f t="shared" si="2"/>
        <v>5</v>
      </c>
      <c r="J24" s="60">
        <f>VLOOKUP($A24,'Return Data'!$B$7:$R$2292,13,0)</f>
        <v>15.292400000000001</v>
      </c>
      <c r="K24" s="61">
        <f t="shared" si="3"/>
        <v>3</v>
      </c>
      <c r="L24" s="60">
        <f>VLOOKUP($A24,'Return Data'!$B$7:$R$2292,17,0)</f>
        <v>24.126200000000001</v>
      </c>
      <c r="M24" s="61">
        <f t="shared" si="4"/>
        <v>4</v>
      </c>
      <c r="N24" s="60">
        <f>VLOOKUP($A24,'Return Data'!$B$7:$R$2292,14,0)</f>
        <v>33.1646</v>
      </c>
      <c r="O24" s="61">
        <f t="shared" si="8"/>
        <v>2</v>
      </c>
      <c r="P24" s="60">
        <f>VLOOKUP($A24,'Return Data'!$B$7:$R$2292,15,0)</f>
        <v>14.898</v>
      </c>
      <c r="Q24" s="61">
        <f>RANK(P24,P$8:P$29,0)</f>
        <v>4</v>
      </c>
      <c r="R24" s="60">
        <f>VLOOKUP($A24,'Return Data'!$B$7:$R$2292,16,0)</f>
        <v>19.510200000000001</v>
      </c>
      <c r="S24" s="62">
        <f t="shared" si="6"/>
        <v>8</v>
      </c>
    </row>
    <row r="25" spans="1:19" x14ac:dyDescent="0.3">
      <c r="A25" s="58" t="s">
        <v>1333</v>
      </c>
      <c r="B25" s="59">
        <f>VLOOKUP($A25,'Return Data'!$B$7:$R$2292,3,0)</f>
        <v>44988</v>
      </c>
      <c r="C25" s="60">
        <f>VLOOKUP($A25,'Return Data'!$B$7:$R$2292,4,0)</f>
        <v>159.60644022592399</v>
      </c>
      <c r="D25" s="60">
        <f>VLOOKUP($A25,'Return Data'!$B$7:$R$2292,10,0)</f>
        <v>-1.2617</v>
      </c>
      <c r="E25" s="61">
        <f t="shared" si="0"/>
        <v>4</v>
      </c>
      <c r="F25" s="60">
        <f>VLOOKUP($A25,'Return Data'!$B$7:$R$2292,11,0)</f>
        <v>7.3152999999999997</v>
      </c>
      <c r="G25" s="61">
        <f t="shared" si="1"/>
        <v>1</v>
      </c>
      <c r="H25" s="60">
        <f>VLOOKUP($A25,'Return Data'!$B$7:$R$2292,12,0)</f>
        <v>16.528199999999998</v>
      </c>
      <c r="I25" s="61">
        <f t="shared" si="2"/>
        <v>3</v>
      </c>
      <c r="J25" s="60">
        <f>VLOOKUP($A25,'Return Data'!$B$7:$R$2292,13,0)</f>
        <v>13.4129</v>
      </c>
      <c r="K25" s="61">
        <f t="shared" si="3"/>
        <v>5</v>
      </c>
      <c r="L25" s="60">
        <f>VLOOKUP($A25,'Return Data'!$B$7:$R$2292,17,0)</f>
        <v>30.844799999999999</v>
      </c>
      <c r="M25" s="61">
        <f t="shared" si="4"/>
        <v>1</v>
      </c>
      <c r="N25" s="60">
        <f>VLOOKUP($A25,'Return Data'!$B$7:$R$2292,14,0)</f>
        <v>50.984000000000002</v>
      </c>
      <c r="O25" s="61">
        <f t="shared" si="8"/>
        <v>1</v>
      </c>
      <c r="P25" s="60">
        <f>VLOOKUP($A25,'Return Data'!$B$7:$R$2292,15,0)</f>
        <v>23.0425</v>
      </c>
      <c r="Q25" s="61">
        <f>RANK(P25,P$8:P$29,0)</f>
        <v>1</v>
      </c>
      <c r="R25" s="60">
        <f>VLOOKUP($A25,'Return Data'!$B$7:$R$2292,16,0)</f>
        <v>11.0656</v>
      </c>
      <c r="S25" s="62">
        <f t="shared" si="6"/>
        <v>19</v>
      </c>
    </row>
    <row r="26" spans="1:19" x14ac:dyDescent="0.3">
      <c r="A26" s="58" t="s">
        <v>1336</v>
      </c>
      <c r="B26" s="59">
        <f>VLOOKUP($A26,'Return Data'!$B$7:$R$2292,3,0)</f>
        <v>44988</v>
      </c>
      <c r="C26" s="60">
        <f>VLOOKUP($A26,'Return Data'!$B$7:$R$2292,4,0)</f>
        <v>110.7752</v>
      </c>
      <c r="D26" s="60">
        <f>VLOOKUP($A26,'Return Data'!$B$7:$R$2292,10,0)</f>
        <v>-5.4219999999999997</v>
      </c>
      <c r="E26" s="61">
        <f t="shared" si="0"/>
        <v>19</v>
      </c>
      <c r="F26" s="60">
        <f>VLOOKUP($A26,'Return Data'!$B$7:$R$2292,11,0)</f>
        <v>-2.2389000000000001</v>
      </c>
      <c r="G26" s="61">
        <f t="shared" si="1"/>
        <v>15</v>
      </c>
      <c r="H26" s="60">
        <f>VLOOKUP($A26,'Return Data'!$B$7:$R$2292,12,0)</f>
        <v>10.120200000000001</v>
      </c>
      <c r="I26" s="61">
        <f t="shared" si="2"/>
        <v>9</v>
      </c>
      <c r="J26" s="60">
        <f>VLOOKUP($A26,'Return Data'!$B$7:$R$2292,13,0)</f>
        <v>11.5322</v>
      </c>
      <c r="K26" s="61">
        <f t="shared" si="3"/>
        <v>6</v>
      </c>
      <c r="L26" s="60">
        <f>VLOOKUP($A26,'Return Data'!$B$7:$R$2292,17,0)</f>
        <v>17.107700000000001</v>
      </c>
      <c r="M26" s="61">
        <f t="shared" si="4"/>
        <v>15</v>
      </c>
      <c r="N26" s="60">
        <f>VLOOKUP($A26,'Return Data'!$B$7:$R$2292,14,0)</f>
        <v>26.206299999999999</v>
      </c>
      <c r="O26" s="61">
        <f t="shared" si="8"/>
        <v>12</v>
      </c>
      <c r="P26" s="60">
        <f>VLOOKUP($A26,'Return Data'!$B$7:$R$2292,15,0)</f>
        <v>13.4529</v>
      </c>
      <c r="Q26" s="61">
        <f>RANK(P26,P$8:P$29,0)</f>
        <v>5</v>
      </c>
      <c r="R26" s="60">
        <f>VLOOKUP($A26,'Return Data'!$B$7:$R$2292,16,0)</f>
        <v>19.518999999999998</v>
      </c>
      <c r="S26" s="62">
        <f t="shared" si="6"/>
        <v>7</v>
      </c>
    </row>
    <row r="27" spans="1:19" x14ac:dyDescent="0.3">
      <c r="A27" s="58" t="s">
        <v>1337</v>
      </c>
      <c r="B27" s="59">
        <f>VLOOKUP($A27,'Return Data'!$B$7:$R$2292,3,0)</f>
        <v>44988</v>
      </c>
      <c r="C27" s="60">
        <f>VLOOKUP($A27,'Return Data'!$B$7:$R$2292,4,0)</f>
        <v>148.25829999999999</v>
      </c>
      <c r="D27" s="60">
        <f>VLOOKUP($A27,'Return Data'!$B$7:$R$2292,10,0)</f>
        <v>-3.4817999999999998</v>
      </c>
      <c r="E27" s="61">
        <f t="shared" si="0"/>
        <v>8</v>
      </c>
      <c r="F27" s="60">
        <f>VLOOKUP($A27,'Return Data'!$B$7:$R$2292,11,0)</f>
        <v>-0.52280000000000004</v>
      </c>
      <c r="G27" s="61">
        <f t="shared" si="1"/>
        <v>11</v>
      </c>
      <c r="H27" s="60">
        <f>VLOOKUP($A27,'Return Data'!$B$7:$R$2292,12,0)</f>
        <v>10.624700000000001</v>
      </c>
      <c r="I27" s="61">
        <f t="shared" si="2"/>
        <v>8</v>
      </c>
      <c r="J27" s="60">
        <f>VLOOKUP($A27,'Return Data'!$B$7:$R$2292,13,0)</f>
        <v>7.3376999999999999</v>
      </c>
      <c r="K27" s="61">
        <f t="shared" si="3"/>
        <v>12</v>
      </c>
      <c r="L27" s="60">
        <f>VLOOKUP($A27,'Return Data'!$B$7:$R$2292,17,0)</f>
        <v>17.8979</v>
      </c>
      <c r="M27" s="61">
        <f t="shared" si="4"/>
        <v>14</v>
      </c>
      <c r="N27" s="60">
        <f>VLOOKUP($A27,'Return Data'!$B$7:$R$2292,14,0)</f>
        <v>23.7379</v>
      </c>
      <c r="O27" s="61">
        <f t="shared" si="8"/>
        <v>16</v>
      </c>
      <c r="P27" s="60">
        <f>VLOOKUP($A27,'Return Data'!$B$7:$R$2292,15,0)</f>
        <v>7.2939999999999996</v>
      </c>
      <c r="Q27" s="61">
        <f>RANK(P27,P$8:P$29,0)</f>
        <v>13</v>
      </c>
      <c r="R27" s="60">
        <f>VLOOKUP($A27,'Return Data'!$B$7:$R$2292,16,0)</f>
        <v>16.107199999999999</v>
      </c>
      <c r="S27" s="62">
        <f t="shared" si="6"/>
        <v>13</v>
      </c>
    </row>
    <row r="28" spans="1:19" x14ac:dyDescent="0.3">
      <c r="A28" s="58" t="s">
        <v>1340</v>
      </c>
      <c r="B28" s="59">
        <f>VLOOKUP($A28,'Return Data'!$B$7:$R$2292,3,0)</f>
        <v>44988</v>
      </c>
      <c r="C28" s="60">
        <f>VLOOKUP($A28,'Return Data'!$B$7:$R$2292,4,0)</f>
        <v>23.597300000000001</v>
      </c>
      <c r="D28" s="60">
        <f>VLOOKUP($A28,'Return Data'!$B$7:$R$2292,10,0)</f>
        <v>-2.6406000000000001</v>
      </c>
      <c r="E28" s="61">
        <f t="shared" si="0"/>
        <v>6</v>
      </c>
      <c r="F28" s="60">
        <f>VLOOKUP($A28,'Return Data'!$B$7:$R$2292,11,0)</f>
        <v>5.7207999999999997</v>
      </c>
      <c r="G28" s="61">
        <f t="shared" si="1"/>
        <v>4</v>
      </c>
      <c r="H28" s="60">
        <f>VLOOKUP($A28,'Return Data'!$B$7:$R$2292,12,0)</f>
        <v>15.404299999999999</v>
      </c>
      <c r="I28" s="61">
        <f t="shared" si="2"/>
        <v>4</v>
      </c>
      <c r="J28" s="60">
        <f>VLOOKUP($A28,'Return Data'!$B$7:$R$2292,13,0)</f>
        <v>18.700500000000002</v>
      </c>
      <c r="K28" s="61">
        <f t="shared" si="3"/>
        <v>1</v>
      </c>
      <c r="L28" s="60">
        <f>VLOOKUP($A28,'Return Data'!$B$7:$R$2292,17,0)</f>
        <v>24.228999999999999</v>
      </c>
      <c r="M28" s="61">
        <f t="shared" si="4"/>
        <v>3</v>
      </c>
      <c r="N28" s="60">
        <f>VLOOKUP($A28,'Return Data'!$B$7:$R$2292,14,0)</f>
        <v>30.99</v>
      </c>
      <c r="O28" s="61">
        <f t="shared" si="8"/>
        <v>4</v>
      </c>
      <c r="P28" s="60"/>
      <c r="Q28" s="61"/>
      <c r="R28" s="60">
        <f>VLOOKUP($A28,'Return Data'!$B$7:$R$2292,16,0)</f>
        <v>22.060300000000002</v>
      </c>
      <c r="S28" s="62">
        <f t="shared" si="6"/>
        <v>5</v>
      </c>
    </row>
    <row r="29" spans="1:19" x14ac:dyDescent="0.3">
      <c r="A29" s="58" t="s">
        <v>1342</v>
      </c>
      <c r="B29" s="59">
        <f>VLOOKUP($A29,'Return Data'!$B$7:$R$2292,3,0)</f>
        <v>44988</v>
      </c>
      <c r="C29" s="60">
        <f>VLOOKUP($A29,'Return Data'!$B$7:$R$2292,4,0)</f>
        <v>28.83</v>
      </c>
      <c r="D29" s="60">
        <f>VLOOKUP($A29,'Return Data'!$B$7:$R$2292,10,0)</f>
        <v>-5.4134000000000002</v>
      </c>
      <c r="E29" s="61">
        <f t="shared" si="0"/>
        <v>18</v>
      </c>
      <c r="F29" s="60">
        <f>VLOOKUP($A29,'Return Data'!$B$7:$R$2292,11,0)</f>
        <v>-5.8151000000000002</v>
      </c>
      <c r="G29" s="61">
        <f t="shared" si="1"/>
        <v>22</v>
      </c>
      <c r="H29" s="60">
        <f>VLOOKUP($A29,'Return Data'!$B$7:$R$2292,12,0)</f>
        <v>5.9147999999999996</v>
      </c>
      <c r="I29" s="61">
        <f t="shared" si="2"/>
        <v>18</v>
      </c>
      <c r="J29" s="60">
        <f>VLOOKUP($A29,'Return Data'!$B$7:$R$2292,13,0)</f>
        <v>4.2298999999999998</v>
      </c>
      <c r="K29" s="61">
        <f t="shared" si="3"/>
        <v>17</v>
      </c>
      <c r="L29" s="60">
        <f>VLOOKUP($A29,'Return Data'!$B$7:$R$2292,17,0)</f>
        <v>16.614999999999998</v>
      </c>
      <c r="M29" s="61">
        <f t="shared" si="4"/>
        <v>17</v>
      </c>
      <c r="N29" s="60">
        <f>VLOOKUP($A29,'Return Data'!$B$7:$R$2292,14,0)</f>
        <v>24.749700000000001</v>
      </c>
      <c r="O29" s="61">
        <f t="shared" si="8"/>
        <v>15</v>
      </c>
      <c r="P29" s="60">
        <f>VLOOKUP($A29,'Return Data'!$B$7:$R$2292,15,0)</f>
        <v>11.7738</v>
      </c>
      <c r="Q29" s="61">
        <f>RANK(P29,P$8:P$29,0)</f>
        <v>8</v>
      </c>
      <c r="R29" s="60">
        <f>VLOOKUP($A29,'Return Data'!$B$7:$R$2292,16,0)</f>
        <v>12.888199999999999</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-3.6963863636363641</v>
      </c>
      <c r="E31" s="69"/>
      <c r="F31" s="70">
        <f>AVERAGE(F8:F29)</f>
        <v>-0.21820454545454551</v>
      </c>
      <c r="G31" s="69"/>
      <c r="H31" s="70">
        <f>AVERAGE(H8:H29)</f>
        <v>9.5628363636363645</v>
      </c>
      <c r="I31" s="69"/>
      <c r="J31" s="70">
        <f>AVERAGE(J8:J29)</f>
        <v>8.4567727272727282</v>
      </c>
      <c r="K31" s="69"/>
      <c r="L31" s="70">
        <f>AVERAGE(L8:L29)</f>
        <v>17.987904545454544</v>
      </c>
      <c r="M31" s="69"/>
      <c r="N31" s="70">
        <f>AVERAGE(N8:N29)</f>
        <v>26.828339999999997</v>
      </c>
      <c r="O31" s="69"/>
      <c r="P31" s="70">
        <f>AVERAGE(P8:P29)</f>
        <v>11.665326666666665</v>
      </c>
      <c r="Q31" s="69"/>
      <c r="R31" s="70">
        <f>AVERAGE(R8:R29)</f>
        <v>16.879704545454544</v>
      </c>
      <c r="S31" s="71"/>
    </row>
    <row r="32" spans="1:19" x14ac:dyDescent="0.3">
      <c r="A32" s="68" t="s">
        <v>28</v>
      </c>
      <c r="B32" s="69"/>
      <c r="C32" s="69"/>
      <c r="D32" s="70">
        <f>MIN(D8:D29)</f>
        <v>-6.7813999999999997</v>
      </c>
      <c r="E32" s="69"/>
      <c r="F32" s="70">
        <f>MIN(F8:F29)</f>
        <v>-5.8151000000000002</v>
      </c>
      <c r="G32" s="69"/>
      <c r="H32" s="70">
        <f>MIN(H8:H29)</f>
        <v>0</v>
      </c>
      <c r="I32" s="69"/>
      <c r="J32" s="70">
        <f>MIN(J8:J29)</f>
        <v>0</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0</v>
      </c>
      <c r="E33" s="73"/>
      <c r="F33" s="74">
        <f>MAX(F8:F29)</f>
        <v>7.3152999999999997</v>
      </c>
      <c r="G33" s="73"/>
      <c r="H33" s="74">
        <f>MAX(H8:H29)</f>
        <v>19.8689</v>
      </c>
      <c r="I33" s="73"/>
      <c r="J33" s="74">
        <f>MAX(J8:J29)</f>
        <v>18.700500000000002</v>
      </c>
      <c r="K33" s="73"/>
      <c r="L33" s="74">
        <f>MAX(L8:L29)</f>
        <v>30.844799999999999</v>
      </c>
      <c r="M33" s="73"/>
      <c r="N33" s="74">
        <f>MAX(N8:N29)</f>
        <v>50.984000000000002</v>
      </c>
      <c r="O33" s="73"/>
      <c r="P33" s="74">
        <f>MAX(P8:P29)</f>
        <v>23.0425</v>
      </c>
      <c r="Q33" s="73"/>
      <c r="R33" s="74">
        <f>MAX(R8:R29)</f>
        <v>27.157299999999999</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1047</v>
      </c>
      <c r="B8" s="59">
        <f>VLOOKUP($A8,'Return Data'!$B$7:$R$2292,3,0)</f>
        <v>44988</v>
      </c>
      <c r="C8" s="60">
        <f>VLOOKUP($A8,'Return Data'!$B$7:$R$2292,4,0)</f>
        <v>491.93</v>
      </c>
      <c r="D8" s="60">
        <f>VLOOKUP($A8,'Return Data'!$B$7:$R$2292,10,0)</f>
        <v>-4.5407999999999999</v>
      </c>
      <c r="E8" s="61">
        <f t="shared" ref="E8:E31" si="0">RANK(D8,D$8:D$31,0)</f>
        <v>9</v>
      </c>
      <c r="F8" s="60">
        <f>VLOOKUP($A8,'Return Data'!$B$7:$R$2292,11,0)</f>
        <v>-3.9499</v>
      </c>
      <c r="G8" s="61">
        <f t="shared" ref="G8:G31" si="1">RANK(F8,F$8:F$31,0)</f>
        <v>19</v>
      </c>
      <c r="H8" s="60">
        <f>VLOOKUP($A8,'Return Data'!$B$7:$R$2292,12,0)</f>
        <v>4.4659000000000004</v>
      </c>
      <c r="I8" s="61">
        <f t="shared" ref="I8:I31" si="2">RANK(H8,H$8:H$31,0)</f>
        <v>24</v>
      </c>
      <c r="J8" s="60">
        <f>VLOOKUP($A8,'Return Data'!$B$7:$R$2292,13,0)</f>
        <v>2.5602</v>
      </c>
      <c r="K8" s="61">
        <f t="shared" ref="K8:K31" si="3">RANK(J8,J$8:J$31,0)</f>
        <v>24</v>
      </c>
      <c r="L8" s="60">
        <f>VLOOKUP($A8,'Return Data'!$B$7:$R$2292,17,0)</f>
        <v>12.9521</v>
      </c>
      <c r="M8" s="61">
        <f t="shared" ref="M8:M31" si="4">RANK(L8,L$8:L$31,0)</f>
        <v>12</v>
      </c>
      <c r="N8" s="60">
        <f>VLOOKUP($A8,'Return Data'!$B$7:$R$2292,14,0)</f>
        <v>19.110099999999999</v>
      </c>
      <c r="O8" s="61">
        <f t="shared" ref="O8:O29" si="5">RANK(N8,N$8:N$31,0)</f>
        <v>16</v>
      </c>
      <c r="P8" s="60">
        <f>VLOOKUP($A8,'Return Data'!$B$7:$R$2292,15,0)</f>
        <v>8.3986999999999998</v>
      </c>
      <c r="Q8" s="61">
        <f t="shared" ref="Q8:Q20" si="6">RANK(P8,P$8:P$31,0)</f>
        <v>20</v>
      </c>
      <c r="R8" s="60">
        <f>VLOOKUP($A8,'Return Data'!$B$7:$R$2292,16,0)</f>
        <v>14.8825</v>
      </c>
      <c r="S8" s="62">
        <f t="shared" ref="S8:S31" si="7">RANK(R8,R$8:R$31,0)</f>
        <v>22</v>
      </c>
    </row>
    <row r="9" spans="1:20" x14ac:dyDescent="0.3">
      <c r="A9" s="58" t="s">
        <v>1048</v>
      </c>
      <c r="B9" s="59">
        <f>VLOOKUP($A9,'Return Data'!$B$7:$R$2292,3,0)</f>
        <v>44988</v>
      </c>
      <c r="C9" s="60">
        <f>VLOOKUP($A9,'Return Data'!$B$7:$R$2292,4,0)</f>
        <v>74.489999999999995</v>
      </c>
      <c r="D9" s="60">
        <f>VLOOKUP($A9,'Return Data'!$B$7:$R$2292,10,0)</f>
        <v>-4.8536999999999999</v>
      </c>
      <c r="E9" s="61">
        <f t="shared" si="0"/>
        <v>12</v>
      </c>
      <c r="F9" s="60">
        <f>VLOOKUP($A9,'Return Data'!$B$7:$R$2292,11,0)</f>
        <v>-4.1683000000000003</v>
      </c>
      <c r="G9" s="61">
        <f t="shared" si="1"/>
        <v>20</v>
      </c>
      <c r="H9" s="60">
        <f>VLOOKUP($A9,'Return Data'!$B$7:$R$2292,12,0)</f>
        <v>6.6733000000000002</v>
      </c>
      <c r="I9" s="61">
        <f t="shared" si="2"/>
        <v>20</v>
      </c>
      <c r="J9" s="60">
        <f>VLOOKUP($A9,'Return Data'!$B$7:$R$2292,13,0)</f>
        <v>3.7321</v>
      </c>
      <c r="K9" s="61">
        <f t="shared" si="3"/>
        <v>21</v>
      </c>
      <c r="L9" s="60">
        <f>VLOOKUP($A9,'Return Data'!$B$7:$R$2292,17,0)</f>
        <v>9.9571000000000005</v>
      </c>
      <c r="M9" s="61">
        <f t="shared" si="4"/>
        <v>20</v>
      </c>
      <c r="N9" s="60">
        <f>VLOOKUP($A9,'Return Data'!$B$7:$R$2292,14,0)</f>
        <v>18.548999999999999</v>
      </c>
      <c r="O9" s="61">
        <f t="shared" si="5"/>
        <v>17</v>
      </c>
      <c r="P9" s="60">
        <f>VLOOKUP($A9,'Return Data'!$B$7:$R$2292,15,0)</f>
        <v>15.994999999999999</v>
      </c>
      <c r="Q9" s="61">
        <f t="shared" si="6"/>
        <v>4</v>
      </c>
      <c r="R9" s="60">
        <f>VLOOKUP($A9,'Return Data'!$B$7:$R$2292,16,0)</f>
        <v>18.119399999999999</v>
      </c>
      <c r="S9" s="62">
        <f t="shared" si="7"/>
        <v>13</v>
      </c>
    </row>
    <row r="10" spans="1:20" x14ac:dyDescent="0.3">
      <c r="A10" s="58" t="s">
        <v>1903</v>
      </c>
      <c r="B10" s="59">
        <f>VLOOKUP($A10,'Return Data'!$B$7:$R$2292,3,0)</f>
        <v>44988</v>
      </c>
      <c r="C10" s="60">
        <f>VLOOKUP($A10,'Return Data'!$B$7:$R$2292,4,0)</f>
        <v>67.919200000000004</v>
      </c>
      <c r="D10" s="60">
        <f>VLOOKUP($A10,'Return Data'!$B$7:$R$2292,10,0)</f>
        <v>-3.6332</v>
      </c>
      <c r="E10" s="61">
        <f t="shared" si="0"/>
        <v>6</v>
      </c>
      <c r="F10" s="60">
        <f>VLOOKUP($A10,'Return Data'!$B$7:$R$2292,11,0)</f>
        <v>-0.45600000000000002</v>
      </c>
      <c r="G10" s="61">
        <f t="shared" si="1"/>
        <v>9</v>
      </c>
      <c r="H10" s="60">
        <f>VLOOKUP($A10,'Return Data'!$B$7:$R$2292,12,0)</f>
        <v>10.672000000000001</v>
      </c>
      <c r="I10" s="61">
        <f t="shared" si="2"/>
        <v>10</v>
      </c>
      <c r="J10" s="60">
        <f>VLOOKUP($A10,'Return Data'!$B$7:$R$2292,13,0)</f>
        <v>8.9338999999999995</v>
      </c>
      <c r="K10" s="61">
        <f t="shared" si="3"/>
        <v>13</v>
      </c>
      <c r="L10" s="60">
        <f>VLOOKUP($A10,'Return Data'!$B$7:$R$2292,17,0)</f>
        <v>12.443</v>
      </c>
      <c r="M10" s="61">
        <f t="shared" si="4"/>
        <v>13</v>
      </c>
      <c r="N10" s="60">
        <f>VLOOKUP($A10,'Return Data'!$B$7:$R$2292,14,0)</f>
        <v>22.2605</v>
      </c>
      <c r="O10" s="61">
        <f t="shared" si="5"/>
        <v>12</v>
      </c>
      <c r="P10" s="60">
        <f>VLOOKUP($A10,'Return Data'!$B$7:$R$2292,15,0)</f>
        <v>13.060600000000001</v>
      </c>
      <c r="Q10" s="61">
        <f t="shared" si="6"/>
        <v>13</v>
      </c>
      <c r="R10" s="60">
        <f>VLOOKUP($A10,'Return Data'!$B$7:$R$2292,16,0)</f>
        <v>18.138999999999999</v>
      </c>
      <c r="S10" s="62">
        <f t="shared" si="7"/>
        <v>12</v>
      </c>
    </row>
    <row r="11" spans="1:20" x14ac:dyDescent="0.3">
      <c r="A11" s="58" t="s">
        <v>1052</v>
      </c>
      <c r="B11" s="59">
        <f>VLOOKUP($A11,'Return Data'!$B$7:$R$2292,3,0)</f>
        <v>44988</v>
      </c>
      <c r="C11" s="60">
        <f>VLOOKUP($A11,'Return Data'!$B$7:$R$2292,4,0)</f>
        <v>91.95</v>
      </c>
      <c r="D11" s="60">
        <f>VLOOKUP($A11,'Return Data'!$B$7:$R$2292,10,0)</f>
        <v>-5.6738999999999997</v>
      </c>
      <c r="E11" s="61">
        <f t="shared" si="0"/>
        <v>16</v>
      </c>
      <c r="F11" s="60">
        <f>VLOOKUP($A11,'Return Data'!$B$7:$R$2292,11,0)</f>
        <v>-4.4664999999999999</v>
      </c>
      <c r="G11" s="61">
        <f t="shared" si="1"/>
        <v>21</v>
      </c>
      <c r="H11" s="60">
        <f>VLOOKUP($A11,'Return Data'!$B$7:$R$2292,12,0)</f>
        <v>5.141</v>
      </c>
      <c r="I11" s="61">
        <f t="shared" si="2"/>
        <v>23</v>
      </c>
      <c r="J11" s="60">
        <f>VLOOKUP($A11,'Return Data'!$B$7:$R$2292,13,0)</f>
        <v>2.5895999999999999</v>
      </c>
      <c r="K11" s="61">
        <f t="shared" si="3"/>
        <v>23</v>
      </c>
      <c r="L11" s="60">
        <f>VLOOKUP($A11,'Return Data'!$B$7:$R$2292,17,0)</f>
        <v>5.0639000000000003</v>
      </c>
      <c r="M11" s="61">
        <f t="shared" si="4"/>
        <v>24</v>
      </c>
      <c r="N11" s="60">
        <f>VLOOKUP($A11,'Return Data'!$B$7:$R$2292,14,0)</f>
        <v>13.5617</v>
      </c>
      <c r="O11" s="61">
        <f t="shared" si="5"/>
        <v>23</v>
      </c>
      <c r="P11" s="60">
        <f>VLOOKUP($A11,'Return Data'!$B$7:$R$2292,15,0)</f>
        <v>9.5104000000000006</v>
      </c>
      <c r="Q11" s="61">
        <f t="shared" si="6"/>
        <v>18</v>
      </c>
      <c r="R11" s="60">
        <f>VLOOKUP($A11,'Return Data'!$B$7:$R$2292,16,0)</f>
        <v>16.075600000000001</v>
      </c>
      <c r="S11" s="62">
        <f t="shared" si="7"/>
        <v>18</v>
      </c>
    </row>
    <row r="12" spans="1:20" x14ac:dyDescent="0.3">
      <c r="A12" s="58" t="s">
        <v>1054</v>
      </c>
      <c r="B12" s="59">
        <f>VLOOKUP($A12,'Return Data'!$B$7:$R$2292,3,0)</f>
        <v>44988</v>
      </c>
      <c r="C12" s="60">
        <f>VLOOKUP($A12,'Return Data'!$B$7:$R$2292,4,0)</f>
        <v>58.427</v>
      </c>
      <c r="D12" s="60">
        <f>VLOOKUP($A12,'Return Data'!$B$7:$R$2292,10,0)</f>
        <v>-4.6867999999999999</v>
      </c>
      <c r="E12" s="61">
        <f t="shared" si="0"/>
        <v>10</v>
      </c>
      <c r="F12" s="60">
        <f>VLOOKUP($A12,'Return Data'!$B$7:$R$2292,11,0)</f>
        <v>-1.9237</v>
      </c>
      <c r="G12" s="61">
        <f t="shared" si="1"/>
        <v>13</v>
      </c>
      <c r="H12" s="60">
        <f>VLOOKUP($A12,'Return Data'!$B$7:$R$2292,12,0)</f>
        <v>12.0558</v>
      </c>
      <c r="I12" s="61">
        <f t="shared" si="2"/>
        <v>7</v>
      </c>
      <c r="J12" s="60">
        <f>VLOOKUP($A12,'Return Data'!$B$7:$R$2292,13,0)</f>
        <v>11.452999999999999</v>
      </c>
      <c r="K12" s="61">
        <f t="shared" si="3"/>
        <v>6</v>
      </c>
      <c r="L12" s="60">
        <f>VLOOKUP($A12,'Return Data'!$B$7:$R$2292,17,0)</f>
        <v>14.8924</v>
      </c>
      <c r="M12" s="61">
        <f t="shared" si="4"/>
        <v>8</v>
      </c>
      <c r="N12" s="60">
        <f>VLOOKUP($A12,'Return Data'!$B$7:$R$2292,14,0)</f>
        <v>24.737300000000001</v>
      </c>
      <c r="O12" s="61">
        <f t="shared" si="5"/>
        <v>4</v>
      </c>
      <c r="P12" s="60">
        <f>VLOOKUP($A12,'Return Data'!$B$7:$R$2292,15,0)</f>
        <v>13.8232</v>
      </c>
      <c r="Q12" s="61">
        <f t="shared" si="6"/>
        <v>9</v>
      </c>
      <c r="R12" s="60">
        <f>VLOOKUP($A12,'Return Data'!$B$7:$R$2292,16,0)</f>
        <v>19.9498</v>
      </c>
      <c r="S12" s="62">
        <f t="shared" si="7"/>
        <v>4</v>
      </c>
    </row>
    <row r="13" spans="1:20" x14ac:dyDescent="0.3">
      <c r="A13" s="58" t="s">
        <v>1057</v>
      </c>
      <c r="B13" s="59">
        <f>VLOOKUP($A13,'Return Data'!$B$7:$R$2292,3,0)</f>
        <v>44988</v>
      </c>
      <c r="C13" s="60">
        <f>VLOOKUP($A13,'Return Data'!$B$7:$R$2292,4,0)</f>
        <v>1662.3264999999999</v>
      </c>
      <c r="D13" s="60">
        <f>VLOOKUP($A13,'Return Data'!$B$7:$R$2292,10,0)</f>
        <v>-4.7003000000000004</v>
      </c>
      <c r="E13" s="61">
        <f t="shared" si="0"/>
        <v>11</v>
      </c>
      <c r="F13" s="60">
        <f>VLOOKUP($A13,'Return Data'!$B$7:$R$2292,11,0)</f>
        <v>0.1895</v>
      </c>
      <c r="G13" s="61">
        <f t="shared" si="1"/>
        <v>5</v>
      </c>
      <c r="H13" s="60">
        <f>VLOOKUP($A13,'Return Data'!$B$7:$R$2292,12,0)</f>
        <v>13.724299999999999</v>
      </c>
      <c r="I13" s="61">
        <f t="shared" si="2"/>
        <v>3</v>
      </c>
      <c r="J13" s="60">
        <f>VLOOKUP($A13,'Return Data'!$B$7:$R$2292,13,0)</f>
        <v>10.980600000000001</v>
      </c>
      <c r="K13" s="61">
        <f t="shared" si="3"/>
        <v>8</v>
      </c>
      <c r="L13" s="60">
        <f>VLOOKUP($A13,'Return Data'!$B$7:$R$2292,17,0)</f>
        <v>8.2698</v>
      </c>
      <c r="M13" s="61">
        <f t="shared" si="4"/>
        <v>22</v>
      </c>
      <c r="N13" s="60">
        <f>VLOOKUP($A13,'Return Data'!$B$7:$R$2292,14,0)</f>
        <v>17.6355</v>
      </c>
      <c r="O13" s="61">
        <f t="shared" si="5"/>
        <v>19</v>
      </c>
      <c r="P13" s="60">
        <f>VLOOKUP($A13,'Return Data'!$B$7:$R$2292,15,0)</f>
        <v>9.9063999999999997</v>
      </c>
      <c r="Q13" s="61">
        <f t="shared" si="6"/>
        <v>17</v>
      </c>
      <c r="R13" s="60">
        <f>VLOOKUP($A13,'Return Data'!$B$7:$R$2292,16,0)</f>
        <v>17.117000000000001</v>
      </c>
      <c r="S13" s="62">
        <f t="shared" si="7"/>
        <v>16</v>
      </c>
    </row>
    <row r="14" spans="1:20" x14ac:dyDescent="0.3">
      <c r="A14" s="58" t="s">
        <v>1059</v>
      </c>
      <c r="B14" s="59">
        <f>VLOOKUP($A14,'Return Data'!$B$7:$R$2292,3,0)</f>
        <v>44988</v>
      </c>
      <c r="C14" s="60">
        <f>VLOOKUP($A14,'Return Data'!$B$7:$R$2292,4,0)</f>
        <v>109.91200000000001</v>
      </c>
      <c r="D14" s="60">
        <f>VLOOKUP($A14,'Return Data'!$B$7:$R$2292,10,0)</f>
        <v>-3.3809</v>
      </c>
      <c r="E14" s="61">
        <f t="shared" si="0"/>
        <v>3</v>
      </c>
      <c r="F14" s="60">
        <f>VLOOKUP($A14,'Return Data'!$B$7:$R$2292,11,0)</f>
        <v>3.4203000000000001</v>
      </c>
      <c r="G14" s="61">
        <f t="shared" si="1"/>
        <v>1</v>
      </c>
      <c r="H14" s="60">
        <f>VLOOKUP($A14,'Return Data'!$B$7:$R$2292,12,0)</f>
        <v>16.933900000000001</v>
      </c>
      <c r="I14" s="61">
        <f t="shared" si="2"/>
        <v>2</v>
      </c>
      <c r="J14" s="60">
        <f>VLOOKUP($A14,'Return Data'!$B$7:$R$2292,13,0)</f>
        <v>17.405999999999999</v>
      </c>
      <c r="K14" s="61">
        <f t="shared" si="3"/>
        <v>3</v>
      </c>
      <c r="L14" s="60">
        <f>VLOOKUP($A14,'Return Data'!$B$7:$R$2292,17,0)</f>
        <v>16.639700000000001</v>
      </c>
      <c r="M14" s="61">
        <f t="shared" si="4"/>
        <v>5</v>
      </c>
      <c r="N14" s="60">
        <f>VLOOKUP($A14,'Return Data'!$B$7:$R$2292,14,0)</f>
        <v>23.873000000000001</v>
      </c>
      <c r="O14" s="61">
        <f t="shared" si="5"/>
        <v>7</v>
      </c>
      <c r="P14" s="60">
        <f>VLOOKUP($A14,'Return Data'!$B$7:$R$2292,15,0)</f>
        <v>13.0747</v>
      </c>
      <c r="Q14" s="61">
        <f t="shared" si="6"/>
        <v>12</v>
      </c>
      <c r="R14" s="60">
        <f>VLOOKUP($A14,'Return Data'!$B$7:$R$2292,16,0)</f>
        <v>19.050699999999999</v>
      </c>
      <c r="S14" s="62">
        <f t="shared" si="7"/>
        <v>6</v>
      </c>
    </row>
    <row r="15" spans="1:20" x14ac:dyDescent="0.3">
      <c r="A15" s="102" t="s">
        <v>2021</v>
      </c>
      <c r="B15" s="59">
        <f>VLOOKUP($A15,'Return Data'!$B$7:$R$2292,3,0)</f>
        <v>44988</v>
      </c>
      <c r="C15" s="60">
        <f>VLOOKUP($A15,'Return Data'!$B$7:$R$2292,4,0)</f>
        <v>227.31649999999999</v>
      </c>
      <c r="D15" s="60">
        <f>VLOOKUP($A15,'Return Data'!$B$7:$R$2292,10,0)</f>
        <v>-3.5583999999999998</v>
      </c>
      <c r="E15" s="61">
        <f t="shared" si="0"/>
        <v>5</v>
      </c>
      <c r="F15" s="60">
        <f>VLOOKUP($A15,'Return Data'!$B$7:$R$2292,11,0)</f>
        <v>-0.56579999999999997</v>
      </c>
      <c r="G15" s="61">
        <f t="shared" si="1"/>
        <v>10</v>
      </c>
      <c r="H15" s="60">
        <f>VLOOKUP($A15,'Return Data'!$B$7:$R$2292,12,0)</f>
        <v>8.5923999999999996</v>
      </c>
      <c r="I15" s="61">
        <f t="shared" si="2"/>
        <v>16</v>
      </c>
      <c r="J15" s="60">
        <f>VLOOKUP($A15,'Return Data'!$B$7:$R$2292,13,0)</f>
        <v>8.1532</v>
      </c>
      <c r="K15" s="61">
        <f t="shared" si="3"/>
        <v>16</v>
      </c>
      <c r="L15" s="60">
        <f>VLOOKUP($A15,'Return Data'!$B$7:$R$2292,17,0)</f>
        <v>9.484</v>
      </c>
      <c r="M15" s="61">
        <f t="shared" si="4"/>
        <v>21</v>
      </c>
      <c r="N15" s="60">
        <f>VLOOKUP($A15,'Return Data'!$B$7:$R$2292,14,0)</f>
        <v>16.331700000000001</v>
      </c>
      <c r="O15" s="61">
        <f t="shared" si="5"/>
        <v>21</v>
      </c>
      <c r="P15" s="60">
        <f>VLOOKUP($A15,'Return Data'!$B$7:$R$2292,15,0)</f>
        <v>8.6662999999999997</v>
      </c>
      <c r="Q15" s="61">
        <f t="shared" si="6"/>
        <v>19</v>
      </c>
      <c r="R15" s="60">
        <f>VLOOKUP($A15,'Return Data'!$B$7:$R$2292,16,0)</f>
        <v>17.819900000000001</v>
      </c>
      <c r="S15" s="62">
        <f t="shared" si="7"/>
        <v>14</v>
      </c>
    </row>
    <row r="16" spans="1:20" x14ac:dyDescent="0.3">
      <c r="A16" s="58" t="s">
        <v>1061</v>
      </c>
      <c r="B16" s="59">
        <f>VLOOKUP($A16,'Return Data'!$B$7:$R$2292,3,0)</f>
        <v>44988</v>
      </c>
      <c r="C16" s="60">
        <f>VLOOKUP($A16,'Return Data'!$B$7:$R$2292,4,0)</f>
        <v>177.06</v>
      </c>
      <c r="D16" s="60">
        <f>VLOOKUP($A16,'Return Data'!$B$7:$R$2292,10,0)</f>
        <v>-6.9524999999999997</v>
      </c>
      <c r="E16" s="61">
        <f t="shared" si="0"/>
        <v>23</v>
      </c>
      <c r="F16" s="60">
        <f>VLOOKUP($A16,'Return Data'!$B$7:$R$2292,11,0)</f>
        <v>-2.0956999999999999</v>
      </c>
      <c r="G16" s="61">
        <f t="shared" si="1"/>
        <v>14</v>
      </c>
      <c r="H16" s="60">
        <f>VLOOKUP($A16,'Return Data'!$B$7:$R$2292,12,0)</f>
        <v>7.9436999999999998</v>
      </c>
      <c r="I16" s="61">
        <f t="shared" si="2"/>
        <v>19</v>
      </c>
      <c r="J16" s="60">
        <f>VLOOKUP($A16,'Return Data'!$B$7:$R$2292,13,0)</f>
        <v>8.6723999999999997</v>
      </c>
      <c r="K16" s="61">
        <f t="shared" si="3"/>
        <v>15</v>
      </c>
      <c r="L16" s="60">
        <f>VLOOKUP($A16,'Return Data'!$B$7:$R$2292,17,0)</f>
        <v>12.071899999999999</v>
      </c>
      <c r="M16" s="61">
        <f t="shared" si="4"/>
        <v>17</v>
      </c>
      <c r="N16" s="60">
        <f>VLOOKUP($A16,'Return Data'!$B$7:$R$2292,14,0)</f>
        <v>22.191700000000001</v>
      </c>
      <c r="O16" s="61">
        <f t="shared" si="5"/>
        <v>13</v>
      </c>
      <c r="P16" s="60">
        <f>VLOOKUP($A16,'Return Data'!$B$7:$R$2292,15,0)</f>
        <v>10.587999999999999</v>
      </c>
      <c r="Q16" s="61">
        <f t="shared" si="6"/>
        <v>16</v>
      </c>
      <c r="R16" s="60">
        <f>VLOOKUP($A16,'Return Data'!$B$7:$R$2292,16,0)</f>
        <v>17.573699999999999</v>
      </c>
      <c r="S16" s="62">
        <f t="shared" si="7"/>
        <v>15</v>
      </c>
    </row>
    <row r="17" spans="1:19" x14ac:dyDescent="0.3">
      <c r="A17" s="58" t="s">
        <v>1063</v>
      </c>
      <c r="B17" s="59">
        <f>VLOOKUP($A17,'Return Data'!$B$7:$R$2292,3,0)</f>
        <v>44988</v>
      </c>
      <c r="C17" s="60">
        <f>VLOOKUP($A17,'Return Data'!$B$7:$R$2292,4,0)</f>
        <v>17.66</v>
      </c>
      <c r="D17" s="60">
        <f>VLOOKUP($A17,'Return Data'!$B$7:$R$2292,10,0)</f>
        <v>-7.7807000000000004</v>
      </c>
      <c r="E17" s="61">
        <f t="shared" si="0"/>
        <v>24</v>
      </c>
      <c r="F17" s="60">
        <f>VLOOKUP($A17,'Return Data'!$B$7:$R$2292,11,0)</f>
        <v>-6.2633000000000001</v>
      </c>
      <c r="G17" s="61">
        <f t="shared" si="1"/>
        <v>24</v>
      </c>
      <c r="H17" s="60">
        <f>VLOOKUP($A17,'Return Data'!$B$7:$R$2292,12,0)</f>
        <v>5.9387999999999996</v>
      </c>
      <c r="I17" s="61">
        <f t="shared" si="2"/>
        <v>22</v>
      </c>
      <c r="J17" s="60">
        <f>VLOOKUP($A17,'Return Data'!$B$7:$R$2292,13,0)</f>
        <v>2.7938999999999998</v>
      </c>
      <c r="K17" s="61">
        <f t="shared" si="3"/>
        <v>22</v>
      </c>
      <c r="L17" s="60">
        <f>VLOOKUP($A17,'Return Data'!$B$7:$R$2292,17,0)</f>
        <v>5.4889000000000001</v>
      </c>
      <c r="M17" s="61">
        <f t="shared" si="4"/>
        <v>23</v>
      </c>
      <c r="N17" s="60">
        <f>VLOOKUP($A17,'Return Data'!$B$7:$R$2292,14,0)</f>
        <v>15.4382</v>
      </c>
      <c r="O17" s="61">
        <f t="shared" si="5"/>
        <v>22</v>
      </c>
      <c r="P17" s="60">
        <f>VLOOKUP($A17,'Return Data'!$B$7:$R$2292,15,0)</f>
        <v>7.7354000000000003</v>
      </c>
      <c r="Q17" s="61">
        <f t="shared" si="6"/>
        <v>22</v>
      </c>
      <c r="R17" s="60">
        <f>VLOOKUP($A17,'Return Data'!$B$7:$R$2292,16,0)</f>
        <v>9.7647999999999993</v>
      </c>
      <c r="S17" s="62">
        <f t="shared" si="7"/>
        <v>24</v>
      </c>
    </row>
    <row r="18" spans="1:19" x14ac:dyDescent="0.3">
      <c r="A18" s="58" t="s">
        <v>1065</v>
      </c>
      <c r="B18" s="59">
        <f>VLOOKUP($A18,'Return Data'!$B$7:$R$2292,3,0)</f>
        <v>44988</v>
      </c>
      <c r="C18" s="60">
        <f>VLOOKUP($A18,'Return Data'!$B$7:$R$2292,4,0)</f>
        <v>101.61</v>
      </c>
      <c r="D18" s="60">
        <f>VLOOKUP($A18,'Return Data'!$B$7:$R$2292,10,0)</f>
        <v>-5.6634000000000002</v>
      </c>
      <c r="E18" s="61">
        <f t="shared" si="0"/>
        <v>15</v>
      </c>
      <c r="F18" s="60">
        <f>VLOOKUP($A18,'Return Data'!$B$7:$R$2292,11,0)</f>
        <v>-3.9399999999999998E-2</v>
      </c>
      <c r="G18" s="61">
        <f t="shared" si="1"/>
        <v>6</v>
      </c>
      <c r="H18" s="60">
        <f>VLOOKUP($A18,'Return Data'!$B$7:$R$2292,12,0)</f>
        <v>9.7655999999999992</v>
      </c>
      <c r="I18" s="61">
        <f t="shared" si="2"/>
        <v>14</v>
      </c>
      <c r="J18" s="60">
        <f>VLOOKUP($A18,'Return Data'!$B$7:$R$2292,13,0)</f>
        <v>8.9768000000000008</v>
      </c>
      <c r="K18" s="61">
        <f t="shared" si="3"/>
        <v>12</v>
      </c>
      <c r="L18" s="60">
        <f>VLOOKUP($A18,'Return Data'!$B$7:$R$2292,17,0)</f>
        <v>12.398199999999999</v>
      </c>
      <c r="M18" s="61">
        <f t="shared" si="4"/>
        <v>14</v>
      </c>
      <c r="N18" s="60">
        <f>VLOOKUP($A18,'Return Data'!$B$7:$R$2292,14,0)</f>
        <v>19.6632</v>
      </c>
      <c r="O18" s="61">
        <f t="shared" si="5"/>
        <v>15</v>
      </c>
      <c r="P18" s="60">
        <f>VLOOKUP($A18,'Return Data'!$B$7:$R$2292,15,0)</f>
        <v>14.439500000000001</v>
      </c>
      <c r="Q18" s="61">
        <f t="shared" si="6"/>
        <v>7</v>
      </c>
      <c r="R18" s="60">
        <f>VLOOKUP($A18,'Return Data'!$B$7:$R$2292,16,0)</f>
        <v>18.776199999999999</v>
      </c>
      <c r="S18" s="62">
        <f t="shared" si="7"/>
        <v>8</v>
      </c>
    </row>
    <row r="19" spans="1:19" x14ac:dyDescent="0.3">
      <c r="A19" s="108" t="s">
        <v>1067</v>
      </c>
      <c r="B19" s="59">
        <f>VLOOKUP($A19,'Return Data'!$B$7:$R$2292,3,0)</f>
        <v>44988</v>
      </c>
      <c r="C19" s="60">
        <f>VLOOKUP($A19,'Return Data'!$B$7:$R$2292,4,0)</f>
        <v>85.790999999999997</v>
      </c>
      <c r="D19" s="60">
        <f>VLOOKUP($A19,'Return Data'!$B$7:$R$2292,10,0)</f>
        <v>-3.0259999999999998</v>
      </c>
      <c r="E19" s="61">
        <f t="shared" si="0"/>
        <v>2</v>
      </c>
      <c r="F19" s="60">
        <f>VLOOKUP($A19,'Return Data'!$B$7:$R$2292,11,0)</f>
        <v>-0.43519999999999998</v>
      </c>
      <c r="G19" s="61">
        <f t="shared" si="1"/>
        <v>8</v>
      </c>
      <c r="H19" s="60">
        <f>VLOOKUP($A19,'Return Data'!$B$7:$R$2292,12,0)</f>
        <v>12.6265</v>
      </c>
      <c r="I19" s="61">
        <f t="shared" si="2"/>
        <v>5</v>
      </c>
      <c r="J19" s="60">
        <f>VLOOKUP($A19,'Return Data'!$B$7:$R$2292,13,0)</f>
        <v>13.3767</v>
      </c>
      <c r="K19" s="61">
        <f t="shared" si="3"/>
        <v>4</v>
      </c>
      <c r="L19" s="60">
        <f>VLOOKUP($A19,'Return Data'!$B$7:$R$2292,17,0)</f>
        <v>15.6637</v>
      </c>
      <c r="M19" s="61">
        <f t="shared" si="4"/>
        <v>7</v>
      </c>
      <c r="N19" s="60">
        <f>VLOOKUP($A19,'Return Data'!$B$7:$R$2292,14,0)</f>
        <v>24.073799999999999</v>
      </c>
      <c r="O19" s="61">
        <f t="shared" si="5"/>
        <v>6</v>
      </c>
      <c r="P19" s="60">
        <f>VLOOKUP($A19,'Return Data'!$B$7:$R$2292,15,0)</f>
        <v>15.179399999999999</v>
      </c>
      <c r="Q19" s="61">
        <f t="shared" si="6"/>
        <v>5</v>
      </c>
      <c r="R19" s="60">
        <f>VLOOKUP($A19,'Return Data'!$B$7:$R$2292,16,0)</f>
        <v>19.579999999999998</v>
      </c>
      <c r="S19" s="62">
        <f t="shared" si="7"/>
        <v>5</v>
      </c>
    </row>
    <row r="20" spans="1:19" x14ac:dyDescent="0.3">
      <c r="A20" s="58" t="s">
        <v>2062</v>
      </c>
      <c r="B20" s="59">
        <f>VLOOKUP($A20,'Return Data'!$B$7:$R$2292,3,0)</f>
        <v>44988</v>
      </c>
      <c r="C20" s="60">
        <f>VLOOKUP($A20,'Return Data'!$B$7:$R$2292,4,0)</f>
        <v>19.1599</v>
      </c>
      <c r="D20" s="60">
        <f>VLOOKUP($A20,'Return Data'!$B$7:$R$2292,10,0)</f>
        <v>-3.5552999999999999</v>
      </c>
      <c r="E20" s="61">
        <f t="shared" si="0"/>
        <v>4</v>
      </c>
      <c r="F20" s="60">
        <f>VLOOKUP($A20,'Return Data'!$B$7:$R$2292,11,0)</f>
        <v>-1.4773000000000001</v>
      </c>
      <c r="G20" s="61">
        <f t="shared" si="1"/>
        <v>12</v>
      </c>
      <c r="H20" s="60">
        <f>VLOOKUP($A20,'Return Data'!$B$7:$R$2292,12,0)</f>
        <v>9.9633000000000003</v>
      </c>
      <c r="I20" s="61">
        <f t="shared" si="2"/>
        <v>12</v>
      </c>
      <c r="J20" s="60">
        <f>VLOOKUP($A20,'Return Data'!$B$7:$R$2292,13,0)</f>
        <v>9.7340999999999998</v>
      </c>
      <c r="K20" s="61">
        <f t="shared" si="3"/>
        <v>11</v>
      </c>
      <c r="L20" s="60">
        <f>VLOOKUP($A20,'Return Data'!$B$7:$R$2292,17,0)</f>
        <v>14.8283</v>
      </c>
      <c r="M20" s="61">
        <f t="shared" si="4"/>
        <v>9</v>
      </c>
      <c r="N20" s="60">
        <f>VLOOKUP($A20,'Return Data'!$B$7:$R$2292,14,0)</f>
        <v>22.428799999999999</v>
      </c>
      <c r="O20" s="61">
        <f t="shared" si="5"/>
        <v>11</v>
      </c>
      <c r="P20" s="60">
        <f>VLOOKUP($A20,'Return Data'!$B$7:$R$2292,15,0)</f>
        <v>14.563000000000001</v>
      </c>
      <c r="Q20" s="61">
        <f t="shared" si="6"/>
        <v>6</v>
      </c>
      <c r="R20" s="60">
        <f>VLOOKUP($A20,'Return Data'!$B$7:$R$2292,16,0)</f>
        <v>13.625400000000001</v>
      </c>
      <c r="S20" s="62">
        <f t="shared" si="7"/>
        <v>23</v>
      </c>
    </row>
    <row r="21" spans="1:19" x14ac:dyDescent="0.3">
      <c r="A21" s="58" t="s">
        <v>1068</v>
      </c>
      <c r="B21" s="59">
        <f>VLOOKUP($A21,'Return Data'!$B$7:$R$2292,3,0)</f>
        <v>44988</v>
      </c>
      <c r="C21" s="60">
        <f>VLOOKUP($A21,'Return Data'!$B$7:$R$2292,4,0)</f>
        <v>21.951000000000001</v>
      </c>
      <c r="D21" s="60">
        <f>VLOOKUP($A21,'Return Data'!$B$7:$R$2292,10,0)</f>
        <v>-6.5079000000000002</v>
      </c>
      <c r="E21" s="61">
        <f t="shared" si="0"/>
        <v>20</v>
      </c>
      <c r="F21" s="60">
        <f>VLOOKUP($A21,'Return Data'!$B$7:$R$2292,11,0)</f>
        <v>-3.2526999999999999</v>
      </c>
      <c r="G21" s="61">
        <f t="shared" si="1"/>
        <v>17</v>
      </c>
      <c r="H21" s="60">
        <f>VLOOKUP($A21,'Return Data'!$B$7:$R$2292,12,0)</f>
        <v>8.4695999999999998</v>
      </c>
      <c r="I21" s="61">
        <f t="shared" si="2"/>
        <v>17</v>
      </c>
      <c r="J21" s="60">
        <f>VLOOKUP($A21,'Return Data'!$B$7:$R$2292,13,0)</f>
        <v>7.3346</v>
      </c>
      <c r="K21" s="61">
        <f t="shared" si="3"/>
        <v>18</v>
      </c>
      <c r="L21" s="60">
        <f>VLOOKUP($A21,'Return Data'!$B$7:$R$2292,17,0)</f>
        <v>13.3993</v>
      </c>
      <c r="M21" s="61">
        <f t="shared" si="4"/>
        <v>11</v>
      </c>
      <c r="N21" s="60">
        <f>VLOOKUP($A21,'Return Data'!$B$7:$R$2292,14,0)</f>
        <v>24.4849</v>
      </c>
      <c r="O21" s="61">
        <f t="shared" si="5"/>
        <v>5</v>
      </c>
      <c r="P21" s="60"/>
      <c r="Q21" s="61"/>
      <c r="R21" s="60">
        <f>VLOOKUP($A21,'Return Data'!$B$7:$R$2292,16,0)</f>
        <v>24.428699999999999</v>
      </c>
      <c r="S21" s="62">
        <f t="shared" si="7"/>
        <v>2</v>
      </c>
    </row>
    <row r="22" spans="1:19" x14ac:dyDescent="0.3">
      <c r="A22" s="58" t="s">
        <v>1977</v>
      </c>
      <c r="B22" s="59">
        <f>VLOOKUP($A22,'Return Data'!$B$7:$R$2292,3,0)</f>
        <v>44988</v>
      </c>
      <c r="C22" s="60">
        <f>VLOOKUP($A22,'Return Data'!$B$7:$R$2292,4,0)</f>
        <v>56.53</v>
      </c>
      <c r="D22" s="60">
        <f>VLOOKUP($A22,'Return Data'!$B$7:$R$2292,10,0)</f>
        <v>-4.1622000000000003</v>
      </c>
      <c r="E22" s="61">
        <f t="shared" si="0"/>
        <v>8</v>
      </c>
      <c r="F22" s="60">
        <f>VLOOKUP($A22,'Return Data'!$B$7:$R$2292,11,0)</f>
        <v>2.8902999999999999</v>
      </c>
      <c r="G22" s="61">
        <f t="shared" si="1"/>
        <v>2</v>
      </c>
      <c r="H22" s="60">
        <f>VLOOKUP($A22,'Return Data'!$B$7:$R$2292,12,0)</f>
        <v>16.951699999999999</v>
      </c>
      <c r="I22" s="61">
        <f t="shared" si="2"/>
        <v>1</v>
      </c>
      <c r="J22" s="60">
        <f>VLOOKUP($A22,'Return Data'!$B$7:$R$2292,13,0)</f>
        <v>20.293700000000001</v>
      </c>
      <c r="K22" s="61">
        <f t="shared" si="3"/>
        <v>1</v>
      </c>
      <c r="L22" s="60">
        <f>VLOOKUP($A22,'Return Data'!$B$7:$R$2292,17,0)</f>
        <v>24.212700000000002</v>
      </c>
      <c r="M22" s="61">
        <f t="shared" si="4"/>
        <v>2</v>
      </c>
      <c r="N22" s="60">
        <f>VLOOKUP($A22,'Return Data'!$B$7:$R$2292,14,0)</f>
        <v>23.848199999999999</v>
      </c>
      <c r="O22" s="61">
        <f t="shared" si="5"/>
        <v>8</v>
      </c>
      <c r="P22" s="60">
        <f>VLOOKUP($A22,'Return Data'!$B$7:$R$2292,15,0)</f>
        <v>16.329999999999998</v>
      </c>
      <c r="Q22" s="61">
        <f t="shared" ref="Q22:Q29" si="8">RANK(P22,P$8:P$31,0)</f>
        <v>3</v>
      </c>
      <c r="R22" s="60">
        <f>VLOOKUP($A22,'Return Data'!$B$7:$R$2292,16,0)</f>
        <v>21.159700000000001</v>
      </c>
      <c r="S22" s="62">
        <f t="shared" si="7"/>
        <v>3</v>
      </c>
    </row>
    <row r="23" spans="1:19" x14ac:dyDescent="0.3">
      <c r="A23" s="58" t="s">
        <v>1071</v>
      </c>
      <c r="B23" s="59">
        <f>VLOOKUP($A23,'Return Data'!$B$7:$R$2292,3,0)</f>
        <v>44988</v>
      </c>
      <c r="C23" s="60">
        <f>VLOOKUP($A23,'Return Data'!$B$7:$R$2292,4,0)</f>
        <v>2292.3000000000002</v>
      </c>
      <c r="D23" s="60">
        <f>VLOOKUP($A23,'Return Data'!$B$7:$R$2292,10,0)</f>
        <v>-5.3216999999999999</v>
      </c>
      <c r="E23" s="61">
        <f t="shared" si="0"/>
        <v>14</v>
      </c>
      <c r="F23" s="60">
        <f>VLOOKUP($A23,'Return Data'!$B$7:$R$2292,11,0)</f>
        <v>-0.36940000000000001</v>
      </c>
      <c r="G23" s="61">
        <f t="shared" si="1"/>
        <v>7</v>
      </c>
      <c r="H23" s="60">
        <f>VLOOKUP($A23,'Return Data'!$B$7:$R$2292,12,0)</f>
        <v>11.287800000000001</v>
      </c>
      <c r="I23" s="61">
        <f t="shared" si="2"/>
        <v>9</v>
      </c>
      <c r="J23" s="60">
        <f>VLOOKUP($A23,'Return Data'!$B$7:$R$2292,13,0)</f>
        <v>11.1571</v>
      </c>
      <c r="K23" s="61">
        <f t="shared" si="3"/>
        <v>7</v>
      </c>
      <c r="L23" s="60">
        <f>VLOOKUP($A23,'Return Data'!$B$7:$R$2292,17,0)</f>
        <v>15.7636</v>
      </c>
      <c r="M23" s="61">
        <f t="shared" si="4"/>
        <v>6</v>
      </c>
      <c r="N23" s="60">
        <f>VLOOKUP($A23,'Return Data'!$B$7:$R$2292,14,0)</f>
        <v>22.665199999999999</v>
      </c>
      <c r="O23" s="61">
        <f t="shared" si="5"/>
        <v>9</v>
      </c>
      <c r="P23" s="60">
        <f>VLOOKUP($A23,'Return Data'!$B$7:$R$2292,15,0)</f>
        <v>14.218299999999999</v>
      </c>
      <c r="Q23" s="61">
        <f t="shared" si="8"/>
        <v>8</v>
      </c>
      <c r="R23" s="60">
        <f>VLOOKUP($A23,'Return Data'!$B$7:$R$2292,16,0)</f>
        <v>16.024999999999999</v>
      </c>
      <c r="S23" s="62">
        <f t="shared" si="7"/>
        <v>19</v>
      </c>
    </row>
    <row r="24" spans="1:19" x14ac:dyDescent="0.3">
      <c r="A24" s="58" t="s">
        <v>1072</v>
      </c>
      <c r="B24" s="59">
        <f>VLOOKUP($A24,'Return Data'!$B$7:$R$2292,3,0)</f>
        <v>44988</v>
      </c>
      <c r="C24" s="60">
        <f>VLOOKUP($A24,'Return Data'!$B$7:$R$2292,4,0)</f>
        <v>47.95</v>
      </c>
      <c r="D24" s="60">
        <f>VLOOKUP($A24,'Return Data'!$B$7:$R$2292,10,0)</f>
        <v>-6.6939000000000002</v>
      </c>
      <c r="E24" s="61">
        <f t="shared" si="0"/>
        <v>22</v>
      </c>
      <c r="F24" s="60">
        <f>VLOOKUP($A24,'Return Data'!$B$7:$R$2292,11,0)</f>
        <v>-4.9554</v>
      </c>
      <c r="G24" s="61">
        <f t="shared" si="1"/>
        <v>22</v>
      </c>
      <c r="H24" s="60">
        <f>VLOOKUP($A24,'Return Data'!$B$7:$R$2292,12,0)</f>
        <v>8.3861000000000008</v>
      </c>
      <c r="I24" s="61">
        <f t="shared" si="2"/>
        <v>18</v>
      </c>
      <c r="J24" s="60">
        <f>VLOOKUP($A24,'Return Data'!$B$7:$R$2292,13,0)</f>
        <v>7.3907999999999996</v>
      </c>
      <c r="K24" s="61">
        <f t="shared" si="3"/>
        <v>17</v>
      </c>
      <c r="L24" s="60">
        <f>VLOOKUP($A24,'Return Data'!$B$7:$R$2292,17,0)</f>
        <v>17.5519</v>
      </c>
      <c r="M24" s="61">
        <f t="shared" si="4"/>
        <v>3</v>
      </c>
      <c r="N24" s="60">
        <f>VLOOKUP($A24,'Return Data'!$B$7:$R$2292,14,0)</f>
        <v>32.186500000000002</v>
      </c>
      <c r="O24" s="61">
        <f t="shared" si="5"/>
        <v>2</v>
      </c>
      <c r="P24" s="60">
        <f>VLOOKUP($A24,'Return Data'!$B$7:$R$2292,15,0)</f>
        <v>18.5258</v>
      </c>
      <c r="Q24" s="61">
        <f t="shared" si="8"/>
        <v>2</v>
      </c>
      <c r="R24" s="60">
        <f>VLOOKUP($A24,'Return Data'!$B$7:$R$2292,16,0)</f>
        <v>18.457000000000001</v>
      </c>
      <c r="S24" s="62">
        <f t="shared" si="7"/>
        <v>9</v>
      </c>
    </row>
    <row r="25" spans="1:19" x14ac:dyDescent="0.3">
      <c r="A25" s="58" t="s">
        <v>1077</v>
      </c>
      <c r="B25" s="59">
        <f>VLOOKUP($A25,'Return Data'!$B$7:$R$2292,3,0)</f>
        <v>44988</v>
      </c>
      <c r="C25" s="60">
        <f>VLOOKUP($A25,'Return Data'!$B$7:$R$2292,4,0)</f>
        <v>143.23779999999999</v>
      </c>
      <c r="D25" s="60">
        <f>VLOOKUP($A25,'Return Data'!$B$7:$R$2292,10,0)</f>
        <v>-6.0049000000000001</v>
      </c>
      <c r="E25" s="61">
        <f t="shared" si="0"/>
        <v>19</v>
      </c>
      <c r="F25" s="60">
        <f>VLOOKUP($A25,'Return Data'!$B$7:$R$2292,11,0)</f>
        <v>1.1939</v>
      </c>
      <c r="G25" s="61">
        <f t="shared" si="1"/>
        <v>3</v>
      </c>
      <c r="H25" s="60">
        <f>VLOOKUP($A25,'Return Data'!$B$7:$R$2292,12,0)</f>
        <v>12.658300000000001</v>
      </c>
      <c r="I25" s="61">
        <f t="shared" si="2"/>
        <v>4</v>
      </c>
      <c r="J25" s="60">
        <f>VLOOKUP($A25,'Return Data'!$B$7:$R$2292,13,0)</f>
        <v>18.079699999999999</v>
      </c>
      <c r="K25" s="61">
        <f t="shared" si="3"/>
        <v>2</v>
      </c>
      <c r="L25" s="60">
        <f>VLOOKUP($A25,'Return Data'!$B$7:$R$2292,17,0)</f>
        <v>28.046099999999999</v>
      </c>
      <c r="M25" s="61">
        <f t="shared" si="4"/>
        <v>1</v>
      </c>
      <c r="N25" s="60">
        <f>VLOOKUP($A25,'Return Data'!$B$7:$R$2292,14,0)</f>
        <v>35.940300000000001</v>
      </c>
      <c r="O25" s="61">
        <f t="shared" si="5"/>
        <v>1</v>
      </c>
      <c r="P25" s="60">
        <f>VLOOKUP($A25,'Return Data'!$B$7:$R$2292,15,0)</f>
        <v>20.2913</v>
      </c>
      <c r="Q25" s="61">
        <f t="shared" si="8"/>
        <v>1</v>
      </c>
      <c r="R25" s="60">
        <f>VLOOKUP($A25,'Return Data'!$B$7:$R$2292,16,0)</f>
        <v>16.410499999999999</v>
      </c>
      <c r="S25" s="62">
        <f t="shared" si="7"/>
        <v>17</v>
      </c>
    </row>
    <row r="26" spans="1:19" x14ac:dyDescent="0.3">
      <c r="A26" s="58" t="s">
        <v>1078</v>
      </c>
      <c r="B26" s="59">
        <f>VLOOKUP($A26,'Return Data'!$B$7:$R$2292,3,0)</f>
        <v>44988</v>
      </c>
      <c r="C26" s="60">
        <f>VLOOKUP($A26,'Return Data'!$B$7:$R$2292,4,0)</f>
        <v>161.00710000000001</v>
      </c>
      <c r="D26" s="60">
        <f>VLOOKUP($A26,'Return Data'!$B$7:$R$2292,10,0)</f>
        <v>-2.1385000000000001</v>
      </c>
      <c r="E26" s="61">
        <f t="shared" si="0"/>
        <v>1</v>
      </c>
      <c r="F26" s="60">
        <f>VLOOKUP($A26,'Return Data'!$B$7:$R$2292,11,0)</f>
        <v>-2.3595000000000002</v>
      </c>
      <c r="G26" s="61">
        <f t="shared" si="1"/>
        <v>15</v>
      </c>
      <c r="H26" s="60">
        <f>VLOOKUP($A26,'Return Data'!$B$7:$R$2292,12,0)</f>
        <v>11.4702</v>
      </c>
      <c r="I26" s="61">
        <f t="shared" si="2"/>
        <v>8</v>
      </c>
      <c r="J26" s="60">
        <f>VLOOKUP($A26,'Return Data'!$B$7:$R$2292,13,0)</f>
        <v>12.0413</v>
      </c>
      <c r="K26" s="61">
        <f t="shared" si="3"/>
        <v>5</v>
      </c>
      <c r="L26" s="60">
        <f>VLOOKUP($A26,'Return Data'!$B$7:$R$2292,17,0)</f>
        <v>16.972999999999999</v>
      </c>
      <c r="M26" s="61">
        <f t="shared" si="4"/>
        <v>4</v>
      </c>
      <c r="N26" s="60">
        <f>VLOOKUP($A26,'Return Data'!$B$7:$R$2292,14,0)</f>
        <v>26.874600000000001</v>
      </c>
      <c r="O26" s="61">
        <f t="shared" si="5"/>
        <v>3</v>
      </c>
      <c r="P26" s="60">
        <f>VLOOKUP($A26,'Return Data'!$B$7:$R$2292,15,0)</f>
        <v>13.5138</v>
      </c>
      <c r="Q26" s="61">
        <f t="shared" si="8"/>
        <v>10</v>
      </c>
      <c r="R26" s="60">
        <f>VLOOKUP($A26,'Return Data'!$B$7:$R$2292,16,0)</f>
        <v>18.8337</v>
      </c>
      <c r="S26" s="62">
        <f t="shared" si="7"/>
        <v>7</v>
      </c>
    </row>
    <row r="27" spans="1:19" x14ac:dyDescent="0.3">
      <c r="A27" s="58" t="s">
        <v>1080</v>
      </c>
      <c r="B27" s="59">
        <f>VLOOKUP($A27,'Return Data'!$B$7:$R$2292,3,0)</f>
        <v>44988</v>
      </c>
      <c r="C27" s="60">
        <f>VLOOKUP($A27,'Return Data'!$B$7:$R$2292,4,0)</f>
        <v>780.14110000000005</v>
      </c>
      <c r="D27" s="60">
        <f>VLOOKUP($A27,'Return Data'!$B$7:$R$2292,10,0)</f>
        <v>-4.9138999999999999</v>
      </c>
      <c r="E27" s="61">
        <f t="shared" si="0"/>
        <v>13</v>
      </c>
      <c r="F27" s="60">
        <f>VLOOKUP($A27,'Return Data'!$B$7:$R$2292,11,0)</f>
        <v>-2.5525000000000002</v>
      </c>
      <c r="G27" s="61">
        <f t="shared" si="1"/>
        <v>16</v>
      </c>
      <c r="H27" s="60">
        <f>VLOOKUP($A27,'Return Data'!$B$7:$R$2292,12,0)</f>
        <v>12.5982</v>
      </c>
      <c r="I27" s="61">
        <f t="shared" si="2"/>
        <v>6</v>
      </c>
      <c r="J27" s="60">
        <f>VLOOKUP($A27,'Return Data'!$B$7:$R$2292,13,0)</f>
        <v>9.9536999999999995</v>
      </c>
      <c r="K27" s="61">
        <f t="shared" si="3"/>
        <v>10</v>
      </c>
      <c r="L27" s="60">
        <f>VLOOKUP($A27,'Return Data'!$B$7:$R$2292,17,0)</f>
        <v>11.154400000000001</v>
      </c>
      <c r="M27" s="61">
        <f t="shared" si="4"/>
        <v>18</v>
      </c>
      <c r="N27" s="60">
        <f>VLOOKUP($A27,'Return Data'!$B$7:$R$2292,14,0)</f>
        <v>16.5442</v>
      </c>
      <c r="O27" s="61">
        <f t="shared" si="5"/>
        <v>20</v>
      </c>
      <c r="P27" s="60">
        <f>VLOOKUP($A27,'Return Data'!$B$7:$R$2292,15,0)</f>
        <v>8.0371000000000006</v>
      </c>
      <c r="Q27" s="61">
        <f t="shared" si="8"/>
        <v>21</v>
      </c>
      <c r="R27" s="60">
        <f>VLOOKUP($A27,'Return Data'!$B$7:$R$2292,16,0)</f>
        <v>15.9122</v>
      </c>
      <c r="S27" s="62">
        <f t="shared" si="7"/>
        <v>20</v>
      </c>
    </row>
    <row r="28" spans="1:19" x14ac:dyDescent="0.3">
      <c r="A28" s="58" t="s">
        <v>1081</v>
      </c>
      <c r="B28" s="59">
        <f>VLOOKUP($A28,'Return Data'!$B$7:$R$2292,3,0)</f>
        <v>44988</v>
      </c>
      <c r="C28" s="60">
        <f>VLOOKUP($A28,'Return Data'!$B$7:$R$2292,4,0)</f>
        <v>271.22280000000001</v>
      </c>
      <c r="D28" s="60">
        <f>VLOOKUP($A28,'Return Data'!$B$7:$R$2292,10,0)</f>
        <v>-3.6434000000000002</v>
      </c>
      <c r="E28" s="61">
        <f t="shared" si="0"/>
        <v>7</v>
      </c>
      <c r="F28" s="60">
        <f>VLOOKUP($A28,'Return Data'!$B$7:$R$2292,11,0)</f>
        <v>-1.0396000000000001</v>
      </c>
      <c r="G28" s="61">
        <f t="shared" si="1"/>
        <v>11</v>
      </c>
      <c r="H28" s="60">
        <f>VLOOKUP($A28,'Return Data'!$B$7:$R$2292,12,0)</f>
        <v>9.9877000000000002</v>
      </c>
      <c r="I28" s="61">
        <f t="shared" si="2"/>
        <v>11</v>
      </c>
      <c r="J28" s="60">
        <f>VLOOKUP($A28,'Return Data'!$B$7:$R$2292,13,0)</f>
        <v>8.6837999999999997</v>
      </c>
      <c r="K28" s="61">
        <f t="shared" si="3"/>
        <v>14</v>
      </c>
      <c r="L28" s="60">
        <f>VLOOKUP($A28,'Return Data'!$B$7:$R$2292,17,0)</f>
        <v>12.242100000000001</v>
      </c>
      <c r="M28" s="61">
        <f t="shared" si="4"/>
        <v>15</v>
      </c>
      <c r="N28" s="60">
        <f>VLOOKUP($A28,'Return Data'!$B$7:$R$2292,14,0)</f>
        <v>20.103899999999999</v>
      </c>
      <c r="O28" s="61">
        <f t="shared" si="5"/>
        <v>14</v>
      </c>
      <c r="P28" s="60">
        <f>VLOOKUP($A28,'Return Data'!$B$7:$R$2292,15,0)</f>
        <v>13.392799999999999</v>
      </c>
      <c r="Q28" s="61">
        <f t="shared" si="8"/>
        <v>11</v>
      </c>
      <c r="R28" s="60">
        <f>VLOOKUP($A28,'Return Data'!$B$7:$R$2292,16,0)</f>
        <v>18.247800000000002</v>
      </c>
      <c r="S28" s="62">
        <f t="shared" si="7"/>
        <v>11</v>
      </c>
    </row>
    <row r="29" spans="1:19" x14ac:dyDescent="0.3">
      <c r="A29" s="58" t="s">
        <v>1082</v>
      </c>
      <c r="B29" s="59">
        <f>VLOOKUP($A29,'Return Data'!$B$7:$R$2292,3,0)</f>
        <v>44988</v>
      </c>
      <c r="C29" s="60">
        <f>VLOOKUP($A29,'Return Data'!$B$7:$R$2292,4,0)</f>
        <v>78.52</v>
      </c>
      <c r="D29" s="60">
        <f>VLOOKUP($A29,'Return Data'!$B$7:$R$2292,10,0)</f>
        <v>-5.8964999999999996</v>
      </c>
      <c r="E29" s="61">
        <f t="shared" si="0"/>
        <v>17</v>
      </c>
      <c r="F29" s="60">
        <f>VLOOKUP($A29,'Return Data'!$B$7:$R$2292,11,0)</f>
        <v>0.67959999999999998</v>
      </c>
      <c r="G29" s="61">
        <f t="shared" si="1"/>
        <v>4</v>
      </c>
      <c r="H29" s="60">
        <f>VLOOKUP($A29,'Return Data'!$B$7:$R$2292,12,0)</f>
        <v>9.7874999999999996</v>
      </c>
      <c r="I29" s="61">
        <f t="shared" si="2"/>
        <v>13</v>
      </c>
      <c r="J29" s="60">
        <f>VLOOKUP($A29,'Return Data'!$B$7:$R$2292,13,0)</f>
        <v>10.904</v>
      </c>
      <c r="K29" s="61">
        <f t="shared" si="3"/>
        <v>9</v>
      </c>
      <c r="L29" s="60">
        <f>VLOOKUP($A29,'Return Data'!$B$7:$R$2292,17,0)</f>
        <v>10.036099999999999</v>
      </c>
      <c r="M29" s="61">
        <f t="shared" si="4"/>
        <v>19</v>
      </c>
      <c r="N29" s="60">
        <f>VLOOKUP($A29,'Return Data'!$B$7:$R$2292,14,0)</f>
        <v>18.5061</v>
      </c>
      <c r="O29" s="61">
        <f t="shared" si="5"/>
        <v>18</v>
      </c>
      <c r="P29" s="60">
        <f>VLOOKUP($A29,'Return Data'!$B$7:$R$2292,15,0)</f>
        <v>11.0657</v>
      </c>
      <c r="Q29" s="61">
        <f t="shared" si="8"/>
        <v>15</v>
      </c>
      <c r="R29" s="60">
        <f>VLOOKUP($A29,'Return Data'!$B$7:$R$2292,16,0)</f>
        <v>15.7654</v>
      </c>
      <c r="S29" s="62">
        <f t="shared" si="7"/>
        <v>21</v>
      </c>
    </row>
    <row r="30" spans="1:19" x14ac:dyDescent="0.3">
      <c r="A30" s="58" t="s">
        <v>1084</v>
      </c>
      <c r="B30" s="59">
        <f>VLOOKUP($A30,'Return Data'!$B$7:$R$2292,3,0)</f>
        <v>44988</v>
      </c>
      <c r="C30" s="60">
        <f>VLOOKUP($A30,'Return Data'!$B$7:$R$2292,4,0)</f>
        <v>28.26</v>
      </c>
      <c r="D30" s="60">
        <f>VLOOKUP($A30,'Return Data'!$B$7:$R$2292,10,0)</f>
        <v>-6.6711</v>
      </c>
      <c r="E30" s="61">
        <f t="shared" si="0"/>
        <v>21</v>
      </c>
      <c r="F30" s="60">
        <f>VLOOKUP($A30,'Return Data'!$B$7:$R$2292,11,0)</f>
        <v>-5.0403000000000002</v>
      </c>
      <c r="G30" s="61">
        <f t="shared" si="1"/>
        <v>23</v>
      </c>
      <c r="H30" s="60">
        <f>VLOOKUP($A30,'Return Data'!$B$7:$R$2292,12,0)</f>
        <v>6.4005999999999998</v>
      </c>
      <c r="I30" s="61">
        <f t="shared" si="2"/>
        <v>21</v>
      </c>
      <c r="J30" s="60">
        <f>VLOOKUP($A30,'Return Data'!$B$7:$R$2292,13,0)</f>
        <v>7.1265999999999998</v>
      </c>
      <c r="K30" s="61">
        <f t="shared" si="3"/>
        <v>19</v>
      </c>
      <c r="L30" s="60">
        <f>VLOOKUP($A30,'Return Data'!$B$7:$R$2292,17,0)</f>
        <v>14.808400000000001</v>
      </c>
      <c r="M30" s="61">
        <f t="shared" si="4"/>
        <v>10</v>
      </c>
      <c r="N30" s="60"/>
      <c r="O30" s="61"/>
      <c r="P30" s="60"/>
      <c r="Q30" s="61"/>
      <c r="R30" s="60">
        <f>VLOOKUP($A30,'Return Data'!$B$7:$R$2292,16,0)</f>
        <v>42.294699999999999</v>
      </c>
      <c r="S30" s="62">
        <f t="shared" si="7"/>
        <v>1</v>
      </c>
    </row>
    <row r="31" spans="1:19" x14ac:dyDescent="0.3">
      <c r="A31" s="58" t="s">
        <v>1730</v>
      </c>
      <c r="B31" s="59">
        <f>VLOOKUP($A31,'Return Data'!$B$7:$R$2292,3,0)</f>
        <v>44988</v>
      </c>
      <c r="C31" s="60">
        <f>VLOOKUP($A31,'Return Data'!$B$7:$R$2292,4,0)</f>
        <v>200.70529999999999</v>
      </c>
      <c r="D31" s="60">
        <f>VLOOKUP($A31,'Return Data'!$B$7:$R$2292,10,0)</f>
        <v>-5.9603999999999999</v>
      </c>
      <c r="E31" s="61">
        <f t="shared" si="0"/>
        <v>18</v>
      </c>
      <c r="F31" s="60">
        <f>VLOOKUP($A31,'Return Data'!$B$7:$R$2292,11,0)</f>
        <v>-3.7298</v>
      </c>
      <c r="G31" s="61">
        <f t="shared" si="1"/>
        <v>18</v>
      </c>
      <c r="H31" s="60">
        <f>VLOOKUP($A31,'Return Data'!$B$7:$R$2292,12,0)</f>
        <v>8.9591999999999992</v>
      </c>
      <c r="I31" s="61">
        <f t="shared" si="2"/>
        <v>15</v>
      </c>
      <c r="J31" s="60">
        <f>VLOOKUP($A31,'Return Data'!$B$7:$R$2292,13,0)</f>
        <v>6.9362000000000004</v>
      </c>
      <c r="K31" s="61">
        <f t="shared" si="3"/>
        <v>20</v>
      </c>
      <c r="L31" s="60">
        <f>VLOOKUP($A31,'Return Data'!$B$7:$R$2292,17,0)</f>
        <v>12.1023</v>
      </c>
      <c r="M31" s="61">
        <f t="shared" si="4"/>
        <v>16</v>
      </c>
      <c r="N31" s="60">
        <f>VLOOKUP($A31,'Return Data'!$B$7:$R$2292,14,0)</f>
        <v>22.560099999999998</v>
      </c>
      <c r="O31" s="61">
        <f>RANK(N31,N$8:N$31,0)</f>
        <v>10</v>
      </c>
      <c r="P31" s="60">
        <f>VLOOKUP($A31,'Return Data'!$B$7:$R$2292,15,0)</f>
        <v>11.3592</v>
      </c>
      <c r="Q31" s="61">
        <f>RANK(P31,P$8:P$31,0)</f>
        <v>14</v>
      </c>
      <c r="R31" s="60">
        <f>VLOOKUP($A31,'Return Data'!$B$7:$R$2292,16,0)</f>
        <v>18.2927</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-4.9966791666666666</v>
      </c>
      <c r="E33" s="69"/>
      <c r="F33" s="70">
        <f>AVERAGE(F8:F31)</f>
        <v>-1.6986125000000001</v>
      </c>
      <c r="G33" s="69"/>
      <c r="H33" s="70">
        <f>AVERAGE(H8:H31)</f>
        <v>10.060558333333331</v>
      </c>
      <c r="I33" s="69"/>
      <c r="J33" s="70">
        <f>AVERAGE(J8:J31)</f>
        <v>9.5526666666666671</v>
      </c>
      <c r="K33" s="69"/>
      <c r="L33" s="70">
        <f>AVERAGE(L8:L31)</f>
        <v>13.6017875</v>
      </c>
      <c r="M33" s="69"/>
      <c r="N33" s="70">
        <f>AVERAGE(N8:N31)</f>
        <v>21.894282608695651</v>
      </c>
      <c r="O33" s="69"/>
      <c r="P33" s="70">
        <f>AVERAGE(P8:P31)</f>
        <v>12.803390909090909</v>
      </c>
      <c r="Q33" s="69"/>
      <c r="R33" s="70">
        <f>AVERAGE(R8:R31)</f>
        <v>18.595891666666663</v>
      </c>
      <c r="S33" s="71"/>
    </row>
    <row r="34" spans="1:19" x14ac:dyDescent="0.3">
      <c r="A34" s="68" t="s">
        <v>28</v>
      </c>
      <c r="B34" s="69"/>
      <c r="C34" s="69"/>
      <c r="D34" s="70">
        <f>MIN(D8:D31)</f>
        <v>-7.7807000000000004</v>
      </c>
      <c r="E34" s="69"/>
      <c r="F34" s="70">
        <f>MIN(F8:F31)</f>
        <v>-6.2633000000000001</v>
      </c>
      <c r="G34" s="69"/>
      <c r="H34" s="70">
        <f>MIN(H8:H31)</f>
        <v>4.4659000000000004</v>
      </c>
      <c r="I34" s="69"/>
      <c r="J34" s="70">
        <f>MIN(J8:J31)</f>
        <v>2.5602</v>
      </c>
      <c r="K34" s="69"/>
      <c r="L34" s="70">
        <f>MIN(L8:L31)</f>
        <v>5.0639000000000003</v>
      </c>
      <c r="M34" s="69"/>
      <c r="N34" s="70">
        <f>MIN(N8:N31)</f>
        <v>13.5617</v>
      </c>
      <c r="O34" s="69"/>
      <c r="P34" s="70">
        <f>MIN(P8:P31)</f>
        <v>7.7354000000000003</v>
      </c>
      <c r="Q34" s="69"/>
      <c r="R34" s="70">
        <f>MIN(R8:R31)</f>
        <v>9.7647999999999993</v>
      </c>
      <c r="S34" s="71"/>
    </row>
    <row r="35" spans="1:19" ht="15" thickBot="1" x14ac:dyDescent="0.35">
      <c r="A35" s="72" t="s">
        <v>29</v>
      </c>
      <c r="B35" s="73"/>
      <c r="C35" s="73"/>
      <c r="D35" s="74">
        <f>MAX(D8:D31)</f>
        <v>-2.1385000000000001</v>
      </c>
      <c r="E35" s="73"/>
      <c r="F35" s="74">
        <f>MAX(F8:F31)</f>
        <v>3.4203000000000001</v>
      </c>
      <c r="G35" s="73"/>
      <c r="H35" s="74">
        <f>MAX(H8:H31)</f>
        <v>16.951699999999999</v>
      </c>
      <c r="I35" s="73"/>
      <c r="J35" s="74">
        <f>MAX(J8:J31)</f>
        <v>20.293700000000001</v>
      </c>
      <c r="K35" s="73"/>
      <c r="L35" s="74">
        <f>MAX(L8:L31)</f>
        <v>28.046099999999999</v>
      </c>
      <c r="M35" s="73"/>
      <c r="N35" s="74">
        <f>MAX(N8:N31)</f>
        <v>35.940300000000001</v>
      </c>
      <c r="O35" s="73"/>
      <c r="P35" s="74">
        <f>MAX(P8:P31)</f>
        <v>20.2913</v>
      </c>
      <c r="Q35" s="73"/>
      <c r="R35" s="74">
        <f>MAX(R8:R31)</f>
        <v>42.294699999999999</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1046</v>
      </c>
      <c r="B8" s="59">
        <f>VLOOKUP($A8,'Return Data'!$B$7:$R$2292,3,0)</f>
        <v>44988</v>
      </c>
      <c r="C8" s="60">
        <f>VLOOKUP($A8,'Return Data'!$B$7:$R$2292,4,0)</f>
        <v>450.53</v>
      </c>
      <c r="D8" s="60">
        <f>VLOOKUP($A8,'Return Data'!$B$7:$R$2292,10,0)</f>
        <v>-4.7484999999999999</v>
      </c>
      <c r="E8" s="61">
        <f t="shared" ref="E8:E31" si="0">RANK(D8,D$8:D$31,0)</f>
        <v>9</v>
      </c>
      <c r="F8" s="60">
        <f>VLOOKUP($A8,'Return Data'!$B$7:$R$2292,11,0)</f>
        <v>-4.3806000000000003</v>
      </c>
      <c r="G8" s="61">
        <f t="shared" ref="G8:G31" si="1">RANK(F8,F$8:F$31,0)</f>
        <v>19</v>
      </c>
      <c r="H8" s="60">
        <f>VLOOKUP($A8,'Return Data'!$B$7:$R$2292,12,0)</f>
        <v>3.7393999999999998</v>
      </c>
      <c r="I8" s="61">
        <f t="shared" ref="I8:I31" si="2">RANK(H8,H$8:H$31,0)</f>
        <v>24</v>
      </c>
      <c r="J8" s="60">
        <f>VLOOKUP($A8,'Return Data'!$B$7:$R$2292,13,0)</f>
        <v>1.6377999999999999</v>
      </c>
      <c r="K8" s="61">
        <f t="shared" ref="K8:K31" si="3">RANK(J8,J$8:J$31,0)</f>
        <v>23</v>
      </c>
      <c r="L8" s="60">
        <f>VLOOKUP($A8,'Return Data'!$B$7:$R$2292,17,0)</f>
        <v>11.945399999999999</v>
      </c>
      <c r="M8" s="61">
        <f t="shared" ref="M8:M31" si="4">RANK(L8,L$8:L$31,0)</f>
        <v>11</v>
      </c>
      <c r="N8" s="60">
        <f>VLOOKUP($A8,'Return Data'!$B$7:$R$2292,14,0)</f>
        <v>18.028199999999998</v>
      </c>
      <c r="O8" s="61">
        <f t="shared" ref="O8:O29" si="5">RANK(N8,N$8:N$31,0)</f>
        <v>16</v>
      </c>
      <c r="P8" s="60">
        <f>VLOOKUP($A8,'Return Data'!$B$7:$R$2292,15,0)</f>
        <v>7.4238</v>
      </c>
      <c r="Q8" s="61">
        <f t="shared" ref="Q8:Q19" si="6">RANK(P8,P$8:P$31,0)</f>
        <v>20</v>
      </c>
      <c r="R8" s="60">
        <f>VLOOKUP($A8,'Return Data'!$B$7:$R$2292,16,0)</f>
        <v>20.491399999999999</v>
      </c>
      <c r="S8" s="62">
        <f t="shared" ref="S8:S31" si="7">RANK(R8,R$8:R$31,0)</f>
        <v>5</v>
      </c>
    </row>
    <row r="9" spans="1:20" x14ac:dyDescent="0.3">
      <c r="A9" s="58" t="s">
        <v>1049</v>
      </c>
      <c r="B9" s="59">
        <f>VLOOKUP($A9,'Return Data'!$B$7:$R$2292,3,0)</f>
        <v>44988</v>
      </c>
      <c r="C9" s="60">
        <f>VLOOKUP($A9,'Return Data'!$B$7:$R$2292,4,0)</f>
        <v>65.709999999999994</v>
      </c>
      <c r="D9" s="60">
        <f>VLOOKUP($A9,'Return Data'!$B$7:$R$2292,10,0)</f>
        <v>-5.1256000000000004</v>
      </c>
      <c r="E9" s="61">
        <f t="shared" si="0"/>
        <v>13</v>
      </c>
      <c r="F9" s="60">
        <f>VLOOKUP($A9,'Return Data'!$B$7:$R$2292,11,0)</f>
        <v>-4.7267000000000001</v>
      </c>
      <c r="G9" s="61">
        <f t="shared" si="1"/>
        <v>20</v>
      </c>
      <c r="H9" s="60">
        <f>VLOOKUP($A9,'Return Data'!$B$7:$R$2292,12,0)</f>
        <v>5.7111000000000001</v>
      </c>
      <c r="I9" s="61">
        <f t="shared" si="2"/>
        <v>20</v>
      </c>
      <c r="J9" s="60">
        <f>VLOOKUP($A9,'Return Data'!$B$7:$R$2292,13,0)</f>
        <v>2.4636999999999998</v>
      </c>
      <c r="K9" s="61">
        <f t="shared" si="3"/>
        <v>21</v>
      </c>
      <c r="L9" s="60">
        <f>VLOOKUP($A9,'Return Data'!$B$7:$R$2292,17,0)</f>
        <v>8.5561000000000007</v>
      </c>
      <c r="M9" s="61">
        <f t="shared" si="4"/>
        <v>20</v>
      </c>
      <c r="N9" s="60">
        <f>VLOOKUP($A9,'Return Data'!$B$7:$R$2292,14,0)</f>
        <v>17.007000000000001</v>
      </c>
      <c r="O9" s="61">
        <f t="shared" si="5"/>
        <v>18</v>
      </c>
      <c r="P9" s="60">
        <f>VLOOKUP($A9,'Return Data'!$B$7:$R$2292,15,0)</f>
        <v>14.5219</v>
      </c>
      <c r="Q9" s="61">
        <f t="shared" si="6"/>
        <v>4</v>
      </c>
      <c r="R9" s="60">
        <f>VLOOKUP($A9,'Return Data'!$B$7:$R$2292,16,0)</f>
        <v>16.919799999999999</v>
      </c>
      <c r="S9" s="62">
        <f t="shared" si="7"/>
        <v>10</v>
      </c>
    </row>
    <row r="10" spans="1:20" x14ac:dyDescent="0.3">
      <c r="A10" s="58" t="s">
        <v>1925</v>
      </c>
      <c r="B10" s="59">
        <f>VLOOKUP($A10,'Return Data'!$B$7:$R$2292,3,0)</f>
        <v>44988</v>
      </c>
      <c r="C10" s="60">
        <f>VLOOKUP($A10,'Return Data'!$B$7:$R$2292,4,0)</f>
        <v>59.068399999999997</v>
      </c>
      <c r="D10" s="60">
        <f>VLOOKUP($A10,'Return Data'!$B$7:$R$2292,10,0)</f>
        <v>-4.0094000000000003</v>
      </c>
      <c r="E10" s="61">
        <f t="shared" si="0"/>
        <v>7</v>
      </c>
      <c r="F10" s="60">
        <f>VLOOKUP($A10,'Return Data'!$B$7:$R$2292,11,0)</f>
        <v>-1.2536</v>
      </c>
      <c r="G10" s="61">
        <f t="shared" si="1"/>
        <v>10</v>
      </c>
      <c r="H10" s="60">
        <f>VLOOKUP($A10,'Return Data'!$B$7:$R$2292,12,0)</f>
        <v>9.3361000000000001</v>
      </c>
      <c r="I10" s="61">
        <f t="shared" si="2"/>
        <v>11</v>
      </c>
      <c r="J10" s="60">
        <f>VLOOKUP($A10,'Return Data'!$B$7:$R$2292,13,0)</f>
        <v>7.2313999999999998</v>
      </c>
      <c r="K10" s="61">
        <f t="shared" si="3"/>
        <v>15</v>
      </c>
      <c r="L10" s="60">
        <f>VLOOKUP($A10,'Return Data'!$B$7:$R$2292,17,0)</f>
        <v>10.7166</v>
      </c>
      <c r="M10" s="61">
        <f t="shared" si="4"/>
        <v>17</v>
      </c>
      <c r="N10" s="60">
        <f>VLOOKUP($A10,'Return Data'!$B$7:$R$2292,14,0)</f>
        <v>20.422000000000001</v>
      </c>
      <c r="O10" s="61">
        <f t="shared" si="5"/>
        <v>12</v>
      </c>
      <c r="P10" s="60">
        <f>VLOOKUP($A10,'Return Data'!$B$7:$R$2292,15,0)</f>
        <v>11.3566</v>
      </c>
      <c r="Q10" s="61">
        <f t="shared" si="6"/>
        <v>13</v>
      </c>
      <c r="R10" s="60">
        <f>VLOOKUP($A10,'Return Data'!$B$7:$R$2292,16,0)</f>
        <v>11.1187</v>
      </c>
      <c r="S10" s="62">
        <f t="shared" si="7"/>
        <v>22</v>
      </c>
    </row>
    <row r="11" spans="1:20" x14ac:dyDescent="0.3">
      <c r="A11" s="58" t="s">
        <v>1053</v>
      </c>
      <c r="B11" s="59">
        <f>VLOOKUP($A11,'Return Data'!$B$7:$R$2292,3,0)</f>
        <v>44988</v>
      </c>
      <c r="C11" s="60">
        <f>VLOOKUP($A11,'Return Data'!$B$7:$R$2292,4,0)</f>
        <v>84.552000000000007</v>
      </c>
      <c r="D11" s="60">
        <f>VLOOKUP($A11,'Return Data'!$B$7:$R$2292,10,0)</f>
        <v>-5.9112</v>
      </c>
      <c r="E11" s="61">
        <f t="shared" si="0"/>
        <v>15</v>
      </c>
      <c r="F11" s="60">
        <f>VLOOKUP($A11,'Return Data'!$B$7:$R$2292,11,0)</f>
        <v>-4.9432999999999998</v>
      </c>
      <c r="G11" s="61">
        <f t="shared" si="1"/>
        <v>21</v>
      </c>
      <c r="H11" s="60">
        <f>VLOOKUP($A11,'Return Data'!$B$7:$R$2292,12,0)</f>
        <v>4.3517000000000001</v>
      </c>
      <c r="I11" s="61">
        <f t="shared" si="2"/>
        <v>23</v>
      </c>
      <c r="J11" s="60">
        <f>VLOOKUP($A11,'Return Data'!$B$7:$R$2292,13,0)</f>
        <v>1.5603</v>
      </c>
      <c r="K11" s="61">
        <f t="shared" si="3"/>
        <v>24</v>
      </c>
      <c r="L11" s="60">
        <f>VLOOKUP($A11,'Return Data'!$B$7:$R$2292,17,0)</f>
        <v>4.0247000000000002</v>
      </c>
      <c r="M11" s="61">
        <f t="shared" si="4"/>
        <v>24</v>
      </c>
      <c r="N11" s="60">
        <f>VLOOKUP($A11,'Return Data'!$B$7:$R$2292,14,0)</f>
        <v>12.4543</v>
      </c>
      <c r="O11" s="61">
        <f t="shared" si="5"/>
        <v>23</v>
      </c>
      <c r="P11" s="60">
        <f>VLOOKUP($A11,'Return Data'!$B$7:$R$2292,15,0)</f>
        <v>8.4905000000000008</v>
      </c>
      <c r="Q11" s="61">
        <f t="shared" si="6"/>
        <v>18</v>
      </c>
      <c r="R11" s="60">
        <f>VLOOKUP($A11,'Return Data'!$B$7:$R$2292,16,0)</f>
        <v>13.984400000000001</v>
      </c>
      <c r="S11" s="62">
        <f t="shared" si="7"/>
        <v>16</v>
      </c>
    </row>
    <row r="12" spans="1:20" x14ac:dyDescent="0.3">
      <c r="A12" s="58" t="s">
        <v>1055</v>
      </c>
      <c r="B12" s="59">
        <f>VLOOKUP($A12,'Return Data'!$B$7:$R$2292,3,0)</f>
        <v>44988</v>
      </c>
      <c r="C12" s="60">
        <f>VLOOKUP($A12,'Return Data'!$B$7:$R$2292,4,0)</f>
        <v>51.707999999999998</v>
      </c>
      <c r="D12" s="60">
        <f>VLOOKUP($A12,'Return Data'!$B$7:$R$2292,10,0)</f>
        <v>-5.0636999999999999</v>
      </c>
      <c r="E12" s="61">
        <f t="shared" si="0"/>
        <v>11</v>
      </c>
      <c r="F12" s="60">
        <f>VLOOKUP($A12,'Return Data'!$B$7:$R$2292,11,0)</f>
        <v>-2.6966000000000001</v>
      </c>
      <c r="G12" s="61">
        <f t="shared" si="1"/>
        <v>14</v>
      </c>
      <c r="H12" s="60">
        <f>VLOOKUP($A12,'Return Data'!$B$7:$R$2292,12,0)</f>
        <v>10.738</v>
      </c>
      <c r="I12" s="61">
        <f t="shared" si="2"/>
        <v>7</v>
      </c>
      <c r="J12" s="60">
        <f>VLOOKUP($A12,'Return Data'!$B$7:$R$2292,13,0)</f>
        <v>9.7181999999999995</v>
      </c>
      <c r="K12" s="61">
        <f t="shared" si="3"/>
        <v>9</v>
      </c>
      <c r="L12" s="60">
        <f>VLOOKUP($A12,'Return Data'!$B$7:$R$2292,17,0)</f>
        <v>13.1523</v>
      </c>
      <c r="M12" s="61">
        <f t="shared" si="4"/>
        <v>8</v>
      </c>
      <c r="N12" s="60">
        <f>VLOOKUP($A12,'Return Data'!$B$7:$R$2292,14,0)</f>
        <v>22.845500000000001</v>
      </c>
      <c r="O12" s="61">
        <f t="shared" si="5"/>
        <v>5</v>
      </c>
      <c r="P12" s="60">
        <f>VLOOKUP($A12,'Return Data'!$B$7:$R$2292,15,0)</f>
        <v>12.1134</v>
      </c>
      <c r="Q12" s="61">
        <f t="shared" si="6"/>
        <v>11</v>
      </c>
      <c r="R12" s="60">
        <f>VLOOKUP($A12,'Return Data'!$B$7:$R$2292,16,0)</f>
        <v>11.419600000000001</v>
      </c>
      <c r="S12" s="62">
        <f t="shared" si="7"/>
        <v>21</v>
      </c>
    </row>
    <row r="13" spans="1:20" x14ac:dyDescent="0.3">
      <c r="A13" s="58" t="s">
        <v>1056</v>
      </c>
      <c r="B13" s="59">
        <f>VLOOKUP($A13,'Return Data'!$B$7:$R$2292,3,0)</f>
        <v>44988</v>
      </c>
      <c r="C13" s="60">
        <f>VLOOKUP($A13,'Return Data'!$B$7:$R$2292,4,0)</f>
        <v>1508.2384</v>
      </c>
      <c r="D13" s="60">
        <f>VLOOKUP($A13,'Return Data'!$B$7:$R$2292,10,0)</f>
        <v>-4.8960999999999997</v>
      </c>
      <c r="E13" s="61">
        <f t="shared" si="0"/>
        <v>10</v>
      </c>
      <c r="F13" s="60">
        <f>VLOOKUP($A13,'Return Data'!$B$7:$R$2292,11,0)</f>
        <v>-0.21329999999999999</v>
      </c>
      <c r="G13" s="61">
        <f t="shared" si="1"/>
        <v>5</v>
      </c>
      <c r="H13" s="60">
        <f>VLOOKUP($A13,'Return Data'!$B$7:$R$2292,12,0)</f>
        <v>13.0395</v>
      </c>
      <c r="I13" s="61">
        <f t="shared" si="2"/>
        <v>3</v>
      </c>
      <c r="J13" s="60">
        <f>VLOOKUP($A13,'Return Data'!$B$7:$R$2292,13,0)</f>
        <v>10.0825</v>
      </c>
      <c r="K13" s="61">
        <f t="shared" si="3"/>
        <v>8</v>
      </c>
      <c r="L13" s="60">
        <f>VLOOKUP($A13,'Return Data'!$B$7:$R$2292,17,0)</f>
        <v>7.4057000000000004</v>
      </c>
      <c r="M13" s="61">
        <f t="shared" si="4"/>
        <v>22</v>
      </c>
      <c r="N13" s="60">
        <f>VLOOKUP($A13,'Return Data'!$B$7:$R$2292,14,0)</f>
        <v>16.688199999999998</v>
      </c>
      <c r="O13" s="61">
        <f t="shared" si="5"/>
        <v>19</v>
      </c>
      <c r="P13" s="60">
        <f>VLOOKUP($A13,'Return Data'!$B$7:$R$2292,15,0)</f>
        <v>8.9608000000000008</v>
      </c>
      <c r="Q13" s="61">
        <f t="shared" si="6"/>
        <v>17</v>
      </c>
      <c r="R13" s="60">
        <f>VLOOKUP($A13,'Return Data'!$B$7:$R$2292,16,0)</f>
        <v>18.692599999999999</v>
      </c>
      <c r="S13" s="62">
        <f t="shared" si="7"/>
        <v>7</v>
      </c>
    </row>
    <row r="14" spans="1:20" x14ac:dyDescent="0.3">
      <c r="A14" s="58" t="s">
        <v>1058</v>
      </c>
      <c r="B14" s="59">
        <f>VLOOKUP($A14,'Return Data'!$B$7:$R$2292,3,0)</f>
        <v>44988</v>
      </c>
      <c r="C14" s="60">
        <f>VLOOKUP($A14,'Return Data'!$B$7:$R$2292,4,0)</f>
        <v>101.35299999999999</v>
      </c>
      <c r="D14" s="60">
        <f>VLOOKUP($A14,'Return Data'!$B$7:$R$2292,10,0)</f>
        <v>-3.5588000000000002</v>
      </c>
      <c r="E14" s="61">
        <f t="shared" si="0"/>
        <v>3</v>
      </c>
      <c r="F14" s="60">
        <f>VLOOKUP($A14,'Return Data'!$B$7:$R$2292,11,0)</f>
        <v>3.044</v>
      </c>
      <c r="G14" s="61">
        <f t="shared" si="1"/>
        <v>1</v>
      </c>
      <c r="H14" s="60">
        <f>VLOOKUP($A14,'Return Data'!$B$7:$R$2292,12,0)</f>
        <v>16.298500000000001</v>
      </c>
      <c r="I14" s="61">
        <f t="shared" si="2"/>
        <v>1</v>
      </c>
      <c r="J14" s="60">
        <f>VLOOKUP($A14,'Return Data'!$B$7:$R$2292,13,0)</f>
        <v>16.5593</v>
      </c>
      <c r="K14" s="61">
        <f t="shared" si="3"/>
        <v>2</v>
      </c>
      <c r="L14" s="60">
        <f>VLOOKUP($A14,'Return Data'!$B$7:$R$2292,17,0)</f>
        <v>15.8124</v>
      </c>
      <c r="M14" s="61">
        <f t="shared" si="4"/>
        <v>4</v>
      </c>
      <c r="N14" s="60">
        <f>VLOOKUP($A14,'Return Data'!$B$7:$R$2292,14,0)</f>
        <v>23.004100000000001</v>
      </c>
      <c r="O14" s="61">
        <f t="shared" si="5"/>
        <v>4</v>
      </c>
      <c r="P14" s="60">
        <f>VLOOKUP($A14,'Return Data'!$B$7:$R$2292,15,0)</f>
        <v>12.2011</v>
      </c>
      <c r="Q14" s="61">
        <f t="shared" si="6"/>
        <v>10</v>
      </c>
      <c r="R14" s="60">
        <f>VLOOKUP($A14,'Return Data'!$B$7:$R$2292,16,0)</f>
        <v>15.896800000000001</v>
      </c>
      <c r="S14" s="62">
        <f t="shared" si="7"/>
        <v>13</v>
      </c>
    </row>
    <row r="15" spans="1:20" x14ac:dyDescent="0.3">
      <c r="A15" s="102" t="s">
        <v>2022</v>
      </c>
      <c r="B15" s="59">
        <f>VLOOKUP($A15,'Return Data'!$B$7:$R$2292,3,0)</f>
        <v>44988</v>
      </c>
      <c r="C15" s="60">
        <f>VLOOKUP($A15,'Return Data'!$B$7:$R$2292,4,0)</f>
        <v>206.28049999999999</v>
      </c>
      <c r="D15" s="60">
        <f>VLOOKUP($A15,'Return Data'!$B$7:$R$2292,10,0)</f>
        <v>-3.827</v>
      </c>
      <c r="E15" s="61">
        <f t="shared" si="0"/>
        <v>4</v>
      </c>
      <c r="F15" s="60">
        <f>VLOOKUP($A15,'Return Data'!$B$7:$R$2292,11,0)</f>
        <v>-1.1167</v>
      </c>
      <c r="G15" s="61">
        <f t="shared" si="1"/>
        <v>9</v>
      </c>
      <c r="H15" s="60">
        <f>VLOOKUP($A15,'Return Data'!$B$7:$R$2292,12,0)</f>
        <v>7.6844999999999999</v>
      </c>
      <c r="I15" s="61">
        <f t="shared" si="2"/>
        <v>16</v>
      </c>
      <c r="J15" s="60">
        <f>VLOOKUP($A15,'Return Data'!$B$7:$R$2292,13,0)</f>
        <v>6.9531000000000001</v>
      </c>
      <c r="K15" s="61">
        <f t="shared" si="3"/>
        <v>16</v>
      </c>
      <c r="L15" s="60">
        <f>VLOOKUP($A15,'Return Data'!$B$7:$R$2292,17,0)</f>
        <v>8.2520000000000007</v>
      </c>
      <c r="M15" s="61">
        <f t="shared" si="4"/>
        <v>21</v>
      </c>
      <c r="N15" s="60">
        <f>VLOOKUP($A15,'Return Data'!$B$7:$R$2292,14,0)</f>
        <v>15.014900000000001</v>
      </c>
      <c r="O15" s="61">
        <f t="shared" si="5"/>
        <v>21</v>
      </c>
      <c r="P15" s="60">
        <f>VLOOKUP($A15,'Return Data'!$B$7:$R$2292,15,0)</f>
        <v>7.4642999999999997</v>
      </c>
      <c r="Q15" s="61">
        <f t="shared" si="6"/>
        <v>19</v>
      </c>
      <c r="R15" s="60">
        <f>VLOOKUP($A15,'Return Data'!$B$7:$R$2292,16,0)</f>
        <v>17.6965</v>
      </c>
      <c r="S15" s="62">
        <f t="shared" si="7"/>
        <v>8</v>
      </c>
    </row>
    <row r="16" spans="1:20" x14ac:dyDescent="0.3">
      <c r="A16" s="58" t="s">
        <v>1060</v>
      </c>
      <c r="B16" s="59">
        <f>VLOOKUP($A16,'Return Data'!$B$7:$R$2292,3,0)</f>
        <v>44988</v>
      </c>
      <c r="C16" s="60">
        <f>VLOOKUP($A16,'Return Data'!$B$7:$R$2292,4,0)</f>
        <v>161.16999999999999</v>
      </c>
      <c r="D16" s="60">
        <f>VLOOKUP($A16,'Return Data'!$B$7:$R$2292,10,0)</f>
        <v>-7.1654999999999998</v>
      </c>
      <c r="E16" s="61">
        <f t="shared" si="0"/>
        <v>23</v>
      </c>
      <c r="F16" s="60">
        <f>VLOOKUP($A16,'Return Data'!$B$7:$R$2292,11,0)</f>
        <v>-2.5573999999999999</v>
      </c>
      <c r="G16" s="61">
        <f t="shared" si="1"/>
        <v>13</v>
      </c>
      <c r="H16" s="60">
        <f>VLOOKUP($A16,'Return Data'!$B$7:$R$2292,12,0)</f>
        <v>7.1822999999999997</v>
      </c>
      <c r="I16" s="61">
        <f t="shared" si="2"/>
        <v>18</v>
      </c>
      <c r="J16" s="60">
        <f>VLOOKUP($A16,'Return Data'!$B$7:$R$2292,13,0)</f>
        <v>7.6189</v>
      </c>
      <c r="K16" s="61">
        <f t="shared" si="3"/>
        <v>12</v>
      </c>
      <c r="L16" s="60">
        <f>VLOOKUP($A16,'Return Data'!$B$7:$R$2292,17,0)</f>
        <v>11.008100000000001</v>
      </c>
      <c r="M16" s="61">
        <f t="shared" si="4"/>
        <v>13</v>
      </c>
      <c r="N16" s="60">
        <f>VLOOKUP($A16,'Return Data'!$B$7:$R$2292,14,0)</f>
        <v>21.056000000000001</v>
      </c>
      <c r="O16" s="61">
        <f t="shared" si="5"/>
        <v>11</v>
      </c>
      <c r="P16" s="60">
        <f>VLOOKUP($A16,'Return Data'!$B$7:$R$2292,15,0)</f>
        <v>9.5114000000000001</v>
      </c>
      <c r="Q16" s="61">
        <f t="shared" si="6"/>
        <v>16</v>
      </c>
      <c r="R16" s="60">
        <f>VLOOKUP($A16,'Return Data'!$B$7:$R$2292,16,0)</f>
        <v>16.350999999999999</v>
      </c>
      <c r="S16" s="62">
        <f t="shared" si="7"/>
        <v>11</v>
      </c>
    </row>
    <row r="17" spans="1:19" x14ac:dyDescent="0.3">
      <c r="A17" s="58" t="s">
        <v>1062</v>
      </c>
      <c r="B17" s="59">
        <f>VLOOKUP($A17,'Return Data'!$B$7:$R$2292,3,0)</f>
        <v>44988</v>
      </c>
      <c r="C17" s="60">
        <f>VLOOKUP($A17,'Return Data'!$B$7:$R$2292,4,0)</f>
        <v>16.16</v>
      </c>
      <c r="D17" s="60">
        <f>VLOOKUP($A17,'Return Data'!$B$7:$R$2292,10,0)</f>
        <v>-8.0250000000000004</v>
      </c>
      <c r="E17" s="61">
        <f t="shared" si="0"/>
        <v>24</v>
      </c>
      <c r="F17" s="60">
        <f>VLOOKUP($A17,'Return Data'!$B$7:$R$2292,11,0)</f>
        <v>-6.6974999999999998</v>
      </c>
      <c r="G17" s="61">
        <f t="shared" si="1"/>
        <v>24</v>
      </c>
      <c r="H17" s="60">
        <f>VLOOKUP($A17,'Return Data'!$B$7:$R$2292,12,0)</f>
        <v>5.2083000000000004</v>
      </c>
      <c r="I17" s="61">
        <f t="shared" si="2"/>
        <v>22</v>
      </c>
      <c r="J17" s="60">
        <f>VLOOKUP($A17,'Return Data'!$B$7:$R$2292,13,0)</f>
        <v>1.9558</v>
      </c>
      <c r="K17" s="61">
        <f t="shared" si="3"/>
        <v>22</v>
      </c>
      <c r="L17" s="60">
        <f>VLOOKUP($A17,'Return Data'!$B$7:$R$2292,17,0)</f>
        <v>4.5997000000000003</v>
      </c>
      <c r="M17" s="61">
        <f t="shared" si="4"/>
        <v>23</v>
      </c>
      <c r="N17" s="60">
        <f>VLOOKUP($A17,'Return Data'!$B$7:$R$2292,14,0)</f>
        <v>14.4832</v>
      </c>
      <c r="O17" s="61">
        <f t="shared" si="5"/>
        <v>22</v>
      </c>
      <c r="P17" s="60">
        <f>VLOOKUP($A17,'Return Data'!$B$7:$R$2292,15,0)</f>
        <v>6.4798</v>
      </c>
      <c r="Q17" s="61">
        <f t="shared" si="6"/>
        <v>22</v>
      </c>
      <c r="R17" s="60">
        <f>VLOOKUP($A17,'Return Data'!$B$7:$R$2292,16,0)</f>
        <v>8.1801999999999992</v>
      </c>
      <c r="S17" s="62">
        <f t="shared" si="7"/>
        <v>23</v>
      </c>
    </row>
    <row r="18" spans="1:19" x14ac:dyDescent="0.3">
      <c r="A18" s="58" t="s">
        <v>1064</v>
      </c>
      <c r="B18" s="59">
        <f>VLOOKUP($A18,'Return Data'!$B$7:$R$2292,3,0)</f>
        <v>44988</v>
      </c>
      <c r="C18" s="60">
        <f>VLOOKUP($A18,'Return Data'!$B$7:$R$2292,4,0)</f>
        <v>87.08</v>
      </c>
      <c r="D18" s="60">
        <f>VLOOKUP($A18,'Return Data'!$B$7:$R$2292,10,0)</f>
        <v>-5.9813999999999998</v>
      </c>
      <c r="E18" s="61">
        <f t="shared" si="0"/>
        <v>17</v>
      </c>
      <c r="F18" s="60">
        <f>VLOOKUP($A18,'Return Data'!$B$7:$R$2292,11,0)</f>
        <v>-0.71830000000000005</v>
      </c>
      <c r="G18" s="61">
        <f t="shared" si="1"/>
        <v>6</v>
      </c>
      <c r="H18" s="60">
        <f>VLOOKUP($A18,'Return Data'!$B$7:$R$2292,12,0)</f>
        <v>8.6463000000000001</v>
      </c>
      <c r="I18" s="61">
        <f t="shared" si="2"/>
        <v>13</v>
      </c>
      <c r="J18" s="60">
        <f>VLOOKUP($A18,'Return Data'!$B$7:$R$2292,13,0)</f>
        <v>7.4398999999999997</v>
      </c>
      <c r="K18" s="61">
        <f t="shared" si="3"/>
        <v>13</v>
      </c>
      <c r="L18" s="60">
        <f>VLOOKUP($A18,'Return Data'!$B$7:$R$2292,17,0)</f>
        <v>10.7933</v>
      </c>
      <c r="M18" s="61">
        <f t="shared" si="4"/>
        <v>16</v>
      </c>
      <c r="N18" s="60">
        <f>VLOOKUP($A18,'Return Data'!$B$7:$R$2292,14,0)</f>
        <v>17.955200000000001</v>
      </c>
      <c r="O18" s="61">
        <f t="shared" si="5"/>
        <v>17</v>
      </c>
      <c r="P18" s="60">
        <f>VLOOKUP($A18,'Return Data'!$B$7:$R$2292,15,0)</f>
        <v>12.7324</v>
      </c>
      <c r="Q18" s="61">
        <f t="shared" si="6"/>
        <v>7</v>
      </c>
      <c r="R18" s="60">
        <f>VLOOKUP($A18,'Return Data'!$B$7:$R$2292,16,0)</f>
        <v>14.599</v>
      </c>
      <c r="S18" s="62">
        <f t="shared" si="7"/>
        <v>15</v>
      </c>
    </row>
    <row r="19" spans="1:19" x14ac:dyDescent="0.3">
      <c r="A19" s="108" t="s">
        <v>1066</v>
      </c>
      <c r="B19" s="59">
        <f>VLOOKUP($A19,'Return Data'!$B$7:$R$2292,3,0)</f>
        <v>44988</v>
      </c>
      <c r="C19" s="60">
        <f>VLOOKUP($A19,'Return Data'!$B$7:$R$2292,4,0)</f>
        <v>76.061999999999998</v>
      </c>
      <c r="D19" s="60">
        <f>VLOOKUP($A19,'Return Data'!$B$7:$R$2292,10,0)</f>
        <v>-3.32</v>
      </c>
      <c r="E19" s="61">
        <f t="shared" si="0"/>
        <v>2</v>
      </c>
      <c r="F19" s="60">
        <f>VLOOKUP($A19,'Return Data'!$B$7:$R$2292,11,0)</f>
        <v>-1.0407999999999999</v>
      </c>
      <c r="G19" s="61">
        <f t="shared" si="1"/>
        <v>8</v>
      </c>
      <c r="H19" s="60">
        <f>VLOOKUP($A19,'Return Data'!$B$7:$R$2292,12,0)</f>
        <v>11.594900000000001</v>
      </c>
      <c r="I19" s="61">
        <f t="shared" si="2"/>
        <v>5</v>
      </c>
      <c r="J19" s="60">
        <f>VLOOKUP($A19,'Return Data'!$B$7:$R$2292,13,0)</f>
        <v>11.976100000000001</v>
      </c>
      <c r="K19" s="61">
        <f t="shared" si="3"/>
        <v>4</v>
      </c>
      <c r="L19" s="60">
        <f>VLOOKUP($A19,'Return Data'!$B$7:$R$2292,17,0)</f>
        <v>14.226900000000001</v>
      </c>
      <c r="M19" s="61">
        <f t="shared" si="4"/>
        <v>7</v>
      </c>
      <c r="N19" s="60">
        <f>VLOOKUP($A19,'Return Data'!$B$7:$R$2292,14,0)</f>
        <v>22.515799999999999</v>
      </c>
      <c r="O19" s="61">
        <f t="shared" si="5"/>
        <v>7</v>
      </c>
      <c r="P19" s="60">
        <f>VLOOKUP($A19,'Return Data'!$B$7:$R$2292,15,0)</f>
        <v>13.764200000000001</v>
      </c>
      <c r="Q19" s="61">
        <f t="shared" si="6"/>
        <v>5</v>
      </c>
      <c r="R19" s="60">
        <f>VLOOKUP($A19,'Return Data'!$B$7:$R$2292,16,0)</f>
        <v>13.5771</v>
      </c>
      <c r="S19" s="62">
        <f t="shared" si="7"/>
        <v>17</v>
      </c>
    </row>
    <row r="20" spans="1:19" x14ac:dyDescent="0.3">
      <c r="A20" s="58" t="s">
        <v>2063</v>
      </c>
      <c r="B20" s="59">
        <f>VLOOKUP($A20,'Return Data'!$B$7:$R$2292,3,0)</f>
        <v>44988</v>
      </c>
      <c r="C20" s="60">
        <f>VLOOKUP($A20,'Return Data'!$B$7:$R$2292,4,0)</f>
        <v>17.533999999999999</v>
      </c>
      <c r="D20" s="60">
        <f>VLOOKUP($A20,'Return Data'!$B$7:$R$2292,10,0)</f>
        <v>-3.9622000000000002</v>
      </c>
      <c r="E20" s="61">
        <f t="shared" si="0"/>
        <v>5</v>
      </c>
      <c r="F20" s="60">
        <f>VLOOKUP($A20,'Return Data'!$B$7:$R$2292,11,0)</f>
        <v>-2.3142999999999998</v>
      </c>
      <c r="G20" s="61">
        <f t="shared" si="1"/>
        <v>12</v>
      </c>
      <c r="H20" s="60">
        <f>VLOOKUP($A20,'Return Data'!$B$7:$R$2292,12,0)</f>
        <v>8.5555000000000003</v>
      </c>
      <c r="I20" s="61">
        <f t="shared" si="2"/>
        <v>14</v>
      </c>
      <c r="J20" s="60">
        <f>VLOOKUP($A20,'Return Data'!$B$7:$R$2292,13,0)</f>
        <v>7.8742999999999999</v>
      </c>
      <c r="K20" s="61">
        <f t="shared" si="3"/>
        <v>11</v>
      </c>
      <c r="L20" s="60">
        <f>VLOOKUP($A20,'Return Data'!$B$7:$R$2292,17,0)</f>
        <v>12.8927</v>
      </c>
      <c r="M20" s="61">
        <f t="shared" si="4"/>
        <v>10</v>
      </c>
      <c r="N20" s="60">
        <f>VLOOKUP($A20,'Return Data'!$B$7:$R$2292,14,0)</f>
        <v>20.405200000000001</v>
      </c>
      <c r="O20" s="61">
        <f t="shared" si="5"/>
        <v>13</v>
      </c>
      <c r="P20" s="60">
        <f>VLOOKUP($A20,'Return Data'!$B$7:$R$2292,15,0)</f>
        <v>12.579000000000001</v>
      </c>
      <c r="Q20" s="61">
        <f t="shared" ref="Q20" si="8">RANK(P20,P$8:P$31,0)</f>
        <v>8</v>
      </c>
      <c r="R20" s="60">
        <f>VLOOKUP($A20,'Return Data'!$B$7:$R$2292,16,0)</f>
        <v>11.6632</v>
      </c>
      <c r="S20" s="62">
        <f t="shared" si="7"/>
        <v>20</v>
      </c>
    </row>
    <row r="21" spans="1:19" x14ac:dyDescent="0.3">
      <c r="A21" s="58" t="s">
        <v>1069</v>
      </c>
      <c r="B21" s="59">
        <f>VLOOKUP($A21,'Return Data'!$B$7:$R$2292,3,0)</f>
        <v>44988</v>
      </c>
      <c r="C21" s="60">
        <f>VLOOKUP($A21,'Return Data'!$B$7:$R$2292,4,0)</f>
        <v>20.832000000000001</v>
      </c>
      <c r="D21" s="60">
        <f>VLOOKUP($A21,'Return Data'!$B$7:$R$2292,10,0)</f>
        <v>-6.7835999999999999</v>
      </c>
      <c r="E21" s="61">
        <f t="shared" si="0"/>
        <v>19</v>
      </c>
      <c r="F21" s="60">
        <f>VLOOKUP($A21,'Return Data'!$B$7:$R$2292,11,0)</f>
        <v>-3.8359999999999999</v>
      </c>
      <c r="G21" s="61">
        <f t="shared" si="1"/>
        <v>17</v>
      </c>
      <c r="H21" s="60">
        <f>VLOOKUP($A21,'Return Data'!$B$7:$R$2292,12,0)</f>
        <v>7.4923000000000002</v>
      </c>
      <c r="I21" s="61">
        <f t="shared" si="2"/>
        <v>17</v>
      </c>
      <c r="J21" s="60">
        <f>VLOOKUP($A21,'Return Data'!$B$7:$R$2292,13,0)</f>
        <v>6.0529999999999999</v>
      </c>
      <c r="K21" s="61">
        <f t="shared" si="3"/>
        <v>17</v>
      </c>
      <c r="L21" s="60">
        <f>VLOOKUP($A21,'Return Data'!$B$7:$R$2292,17,0)</f>
        <v>11.9331</v>
      </c>
      <c r="M21" s="61">
        <f t="shared" si="4"/>
        <v>12</v>
      </c>
      <c r="N21" s="60">
        <f>VLOOKUP($A21,'Return Data'!$B$7:$R$2292,14,0)</f>
        <v>22.736599999999999</v>
      </c>
      <c r="O21" s="61">
        <f t="shared" si="5"/>
        <v>6</v>
      </c>
      <c r="P21" s="60"/>
      <c r="Q21" s="61"/>
      <c r="R21" s="60">
        <f>VLOOKUP($A21,'Return Data'!$B$7:$R$2292,16,0)</f>
        <v>22.632000000000001</v>
      </c>
      <c r="S21" s="62">
        <f t="shared" si="7"/>
        <v>3</v>
      </c>
    </row>
    <row r="22" spans="1:19" x14ac:dyDescent="0.3">
      <c r="A22" s="58" t="s">
        <v>1978</v>
      </c>
      <c r="B22" s="59">
        <f>VLOOKUP($A22,'Return Data'!$B$7:$R$2292,3,0)</f>
        <v>44988</v>
      </c>
      <c r="C22" s="60">
        <f>VLOOKUP($A22,'Return Data'!$B$7:$R$2292,4,0)</f>
        <v>50.604100000000003</v>
      </c>
      <c r="D22" s="60">
        <f>VLOOKUP($A22,'Return Data'!$B$7:$R$2292,10,0)</f>
        <v>-4.4406999999999996</v>
      </c>
      <c r="E22" s="61">
        <f t="shared" si="0"/>
        <v>8</v>
      </c>
      <c r="F22" s="60">
        <f>VLOOKUP($A22,'Return Data'!$B$7:$R$2292,11,0)</f>
        <v>2.2881999999999998</v>
      </c>
      <c r="G22" s="61">
        <f t="shared" si="1"/>
        <v>2</v>
      </c>
      <c r="H22" s="60">
        <f>VLOOKUP($A22,'Return Data'!$B$7:$R$2292,12,0)</f>
        <v>15.924899999999999</v>
      </c>
      <c r="I22" s="61">
        <f t="shared" si="2"/>
        <v>2</v>
      </c>
      <c r="J22" s="60">
        <f>VLOOKUP($A22,'Return Data'!$B$7:$R$2292,13,0)</f>
        <v>18.904800000000002</v>
      </c>
      <c r="K22" s="61">
        <f t="shared" si="3"/>
        <v>1</v>
      </c>
      <c r="L22" s="60">
        <f>VLOOKUP($A22,'Return Data'!$B$7:$R$2292,17,0)</f>
        <v>22.758199999999999</v>
      </c>
      <c r="M22" s="61">
        <f t="shared" si="4"/>
        <v>2</v>
      </c>
      <c r="N22" s="60">
        <f>VLOOKUP($A22,'Return Data'!$B$7:$R$2292,14,0)</f>
        <v>22.361000000000001</v>
      </c>
      <c r="O22" s="61">
        <f t="shared" si="5"/>
        <v>8</v>
      </c>
      <c r="P22" s="60">
        <f>VLOOKUP($A22,'Return Data'!$B$7:$R$2292,15,0)</f>
        <v>14.937099999999999</v>
      </c>
      <c r="Q22" s="61">
        <f t="shared" ref="Q22:Q29" si="9">RANK(P22,P$8:P$31,0)</f>
        <v>3</v>
      </c>
      <c r="R22" s="60">
        <f>VLOOKUP($A22,'Return Data'!$B$7:$R$2292,16,0)</f>
        <v>19.682099999999998</v>
      </c>
      <c r="S22" s="62">
        <f t="shared" si="7"/>
        <v>6</v>
      </c>
    </row>
    <row r="23" spans="1:19" x14ac:dyDescent="0.3">
      <c r="A23" s="58" t="s">
        <v>1070</v>
      </c>
      <c r="B23" s="59">
        <f>VLOOKUP($A23,'Return Data'!$B$7:$R$2292,3,0)</f>
        <v>44988</v>
      </c>
      <c r="C23" s="60">
        <f>VLOOKUP($A23,'Return Data'!$B$7:$R$2292,4,0)</f>
        <v>2132.6343999999999</v>
      </c>
      <c r="D23" s="60">
        <f>VLOOKUP($A23,'Return Data'!$B$7:$R$2292,10,0)</f>
        <v>-5.5129999999999999</v>
      </c>
      <c r="E23" s="61">
        <f t="shared" si="0"/>
        <v>14</v>
      </c>
      <c r="F23" s="60">
        <f>VLOOKUP($A23,'Return Data'!$B$7:$R$2292,11,0)</f>
        <v>-0.7883</v>
      </c>
      <c r="G23" s="61">
        <f t="shared" si="1"/>
        <v>7</v>
      </c>
      <c r="H23" s="60">
        <f>VLOOKUP($A23,'Return Data'!$B$7:$R$2292,12,0)</f>
        <v>10.606199999999999</v>
      </c>
      <c r="I23" s="61">
        <f t="shared" si="2"/>
        <v>8</v>
      </c>
      <c r="J23" s="60">
        <f>VLOOKUP($A23,'Return Data'!$B$7:$R$2292,13,0)</f>
        <v>10.2454</v>
      </c>
      <c r="K23" s="61">
        <f t="shared" si="3"/>
        <v>7</v>
      </c>
      <c r="L23" s="60">
        <f>VLOOKUP($A23,'Return Data'!$B$7:$R$2292,17,0)</f>
        <v>14.858700000000001</v>
      </c>
      <c r="M23" s="61">
        <f t="shared" si="4"/>
        <v>6</v>
      </c>
      <c r="N23" s="60">
        <f>VLOOKUP($A23,'Return Data'!$B$7:$R$2292,14,0)</f>
        <v>21.744900000000001</v>
      </c>
      <c r="O23" s="61">
        <f t="shared" si="5"/>
        <v>9</v>
      </c>
      <c r="P23" s="60">
        <f>VLOOKUP($A23,'Return Data'!$B$7:$R$2292,15,0)</f>
        <v>13.4079</v>
      </c>
      <c r="Q23" s="61">
        <f t="shared" si="9"/>
        <v>6</v>
      </c>
      <c r="R23" s="60">
        <f>VLOOKUP($A23,'Return Data'!$B$7:$R$2292,16,0)</f>
        <v>21.601099999999999</v>
      </c>
      <c r="S23" s="62">
        <f t="shared" si="7"/>
        <v>4</v>
      </c>
    </row>
    <row r="24" spans="1:19" x14ac:dyDescent="0.3">
      <c r="A24" s="58" t="s">
        <v>1073</v>
      </c>
      <c r="B24" s="59">
        <f>VLOOKUP($A24,'Return Data'!$B$7:$R$2292,3,0)</f>
        <v>44988</v>
      </c>
      <c r="C24" s="60">
        <f>VLOOKUP($A24,'Return Data'!$B$7:$R$2292,4,0)</f>
        <v>42.67</v>
      </c>
      <c r="D24" s="60">
        <f>VLOOKUP($A24,'Return Data'!$B$7:$R$2292,10,0)</f>
        <v>-7.0572999999999997</v>
      </c>
      <c r="E24" s="61">
        <f t="shared" si="0"/>
        <v>22</v>
      </c>
      <c r="F24" s="60">
        <f>VLOOKUP($A24,'Return Data'!$B$7:$R$2292,11,0)</f>
        <v>-5.66</v>
      </c>
      <c r="G24" s="61">
        <f t="shared" si="1"/>
        <v>22</v>
      </c>
      <c r="H24" s="60">
        <f>VLOOKUP($A24,'Return Data'!$B$7:$R$2292,12,0)</f>
        <v>7.1571999999999996</v>
      </c>
      <c r="I24" s="61">
        <f t="shared" si="2"/>
        <v>19</v>
      </c>
      <c r="J24" s="60">
        <f>VLOOKUP($A24,'Return Data'!$B$7:$R$2292,13,0)</f>
        <v>5.7234999999999996</v>
      </c>
      <c r="K24" s="61">
        <f t="shared" si="3"/>
        <v>19</v>
      </c>
      <c r="L24" s="60">
        <f>VLOOKUP($A24,'Return Data'!$B$7:$R$2292,17,0)</f>
        <v>15.546799999999999</v>
      </c>
      <c r="M24" s="61">
        <f t="shared" si="4"/>
        <v>5</v>
      </c>
      <c r="N24" s="60">
        <f>VLOOKUP($A24,'Return Data'!$B$7:$R$2292,14,0)</f>
        <v>29.892900000000001</v>
      </c>
      <c r="O24" s="61">
        <f t="shared" si="5"/>
        <v>2</v>
      </c>
      <c r="P24" s="60">
        <f>VLOOKUP($A24,'Return Data'!$B$7:$R$2292,15,0)</f>
        <v>16.545200000000001</v>
      </c>
      <c r="Q24" s="61">
        <f t="shared" si="9"/>
        <v>2</v>
      </c>
      <c r="R24" s="60">
        <f>VLOOKUP($A24,'Return Data'!$B$7:$R$2292,16,0)</f>
        <v>16.973099999999999</v>
      </c>
      <c r="S24" s="62">
        <f t="shared" si="7"/>
        <v>9</v>
      </c>
    </row>
    <row r="25" spans="1:19" x14ac:dyDescent="0.3">
      <c r="A25" s="58" t="s">
        <v>1076</v>
      </c>
      <c r="B25" s="59">
        <f>VLOOKUP($A25,'Return Data'!$B$7:$R$2292,3,0)</f>
        <v>44988</v>
      </c>
      <c r="C25" s="60">
        <f>VLOOKUP($A25,'Return Data'!$B$7:$R$2292,4,0)</f>
        <v>131.2816</v>
      </c>
      <c r="D25" s="60">
        <f>VLOOKUP($A25,'Return Data'!$B$7:$R$2292,10,0)</f>
        <v>-6.8567</v>
      </c>
      <c r="E25" s="61">
        <f t="shared" si="0"/>
        <v>20</v>
      </c>
      <c r="F25" s="60">
        <f>VLOOKUP($A25,'Return Data'!$B$7:$R$2292,11,0)</f>
        <v>-0.1333</v>
      </c>
      <c r="G25" s="61">
        <f t="shared" si="1"/>
        <v>4</v>
      </c>
      <c r="H25" s="60">
        <f>VLOOKUP($A25,'Return Data'!$B$7:$R$2292,12,0)</f>
        <v>10.603999999999999</v>
      </c>
      <c r="I25" s="61">
        <f t="shared" si="2"/>
        <v>9</v>
      </c>
      <c r="J25" s="60">
        <f>VLOOKUP($A25,'Return Data'!$B$7:$R$2292,13,0)</f>
        <v>15.4002</v>
      </c>
      <c r="K25" s="61">
        <f t="shared" si="3"/>
        <v>3</v>
      </c>
      <c r="L25" s="60">
        <f>VLOOKUP($A25,'Return Data'!$B$7:$R$2292,17,0)</f>
        <v>25.128499999999999</v>
      </c>
      <c r="M25" s="61">
        <f t="shared" si="4"/>
        <v>1</v>
      </c>
      <c r="N25" s="60">
        <f>VLOOKUP($A25,'Return Data'!$B$7:$R$2292,14,0)</f>
        <v>33.155900000000003</v>
      </c>
      <c r="O25" s="61">
        <f t="shared" si="5"/>
        <v>1</v>
      </c>
      <c r="P25" s="60">
        <f>VLOOKUP($A25,'Return Data'!$B$7:$R$2292,15,0)</f>
        <v>18.3614</v>
      </c>
      <c r="Q25" s="61">
        <f t="shared" si="9"/>
        <v>1</v>
      </c>
      <c r="R25" s="60">
        <f>VLOOKUP($A25,'Return Data'!$B$7:$R$2292,16,0)</f>
        <v>12.3995</v>
      </c>
      <c r="S25" s="62">
        <f t="shared" si="7"/>
        <v>18</v>
      </c>
    </row>
    <row r="26" spans="1:19" x14ac:dyDescent="0.3">
      <c r="A26" s="58" t="s">
        <v>1079</v>
      </c>
      <c r="B26" s="59">
        <f>VLOOKUP($A26,'Return Data'!$B$7:$R$2292,3,0)</f>
        <v>44988</v>
      </c>
      <c r="C26" s="60">
        <f>VLOOKUP($A26,'Return Data'!$B$7:$R$2292,4,0)</f>
        <v>146.6567</v>
      </c>
      <c r="D26" s="60">
        <f>VLOOKUP($A26,'Return Data'!$B$7:$R$2292,10,0)</f>
        <v>-2.3563000000000001</v>
      </c>
      <c r="E26" s="61">
        <f t="shared" si="0"/>
        <v>1</v>
      </c>
      <c r="F26" s="60">
        <f>VLOOKUP($A26,'Return Data'!$B$7:$R$2292,11,0)</f>
        <v>-2.7831999999999999</v>
      </c>
      <c r="G26" s="61">
        <f t="shared" si="1"/>
        <v>15</v>
      </c>
      <c r="H26" s="60">
        <f>VLOOKUP($A26,'Return Data'!$B$7:$R$2292,12,0)</f>
        <v>10.7554</v>
      </c>
      <c r="I26" s="61">
        <f t="shared" si="2"/>
        <v>6</v>
      </c>
      <c r="J26" s="60">
        <f>VLOOKUP($A26,'Return Data'!$B$7:$R$2292,13,0)</f>
        <v>11.061500000000001</v>
      </c>
      <c r="K26" s="61">
        <f t="shared" si="3"/>
        <v>5</v>
      </c>
      <c r="L26" s="60">
        <f>VLOOKUP($A26,'Return Data'!$B$7:$R$2292,17,0)</f>
        <v>15.9345</v>
      </c>
      <c r="M26" s="61">
        <f t="shared" si="4"/>
        <v>3</v>
      </c>
      <c r="N26" s="60">
        <f>VLOOKUP($A26,'Return Data'!$B$7:$R$2292,14,0)</f>
        <v>25.752600000000001</v>
      </c>
      <c r="O26" s="61">
        <f t="shared" si="5"/>
        <v>3</v>
      </c>
      <c r="P26" s="60">
        <f>VLOOKUP($A26,'Return Data'!$B$7:$R$2292,15,0)</f>
        <v>12.482200000000001</v>
      </c>
      <c r="Q26" s="61">
        <f t="shared" si="9"/>
        <v>9</v>
      </c>
      <c r="R26" s="60">
        <f>VLOOKUP($A26,'Return Data'!$B$7:$R$2292,16,0)</f>
        <v>16.148099999999999</v>
      </c>
      <c r="S26" s="62">
        <f t="shared" si="7"/>
        <v>12</v>
      </c>
    </row>
    <row r="27" spans="1:19" x14ac:dyDescent="0.3">
      <c r="A27" s="58" t="s">
        <v>1979</v>
      </c>
      <c r="B27" s="59">
        <f>VLOOKUP($A27,'Return Data'!$B$7:$R$2292,3,0)</f>
        <v>44988</v>
      </c>
      <c r="C27" s="60">
        <f>VLOOKUP($A27,'Return Data'!$B$7:$R$2292,4,0)</f>
        <v>728.79759999999999</v>
      </c>
      <c r="D27" s="60">
        <f>VLOOKUP($A27,'Return Data'!$B$7:$R$2292,10,0)</f>
        <v>-5.1105999999999998</v>
      </c>
      <c r="E27" s="61">
        <f t="shared" si="0"/>
        <v>12</v>
      </c>
      <c r="F27" s="60">
        <f>VLOOKUP($A27,'Return Data'!$B$7:$R$2292,11,0)</f>
        <v>-2.98</v>
      </c>
      <c r="G27" s="61">
        <f t="shared" si="1"/>
        <v>16</v>
      </c>
      <c r="H27" s="60">
        <f>VLOOKUP($A27,'Return Data'!$B$7:$R$2292,12,0)</f>
        <v>11.8386</v>
      </c>
      <c r="I27" s="61">
        <f t="shared" si="2"/>
        <v>4</v>
      </c>
      <c r="J27" s="60">
        <f>VLOOKUP($A27,'Return Data'!$B$7:$R$2292,13,0)</f>
        <v>8.9479000000000006</v>
      </c>
      <c r="K27" s="61">
        <f t="shared" si="3"/>
        <v>10</v>
      </c>
      <c r="L27" s="60">
        <f>VLOOKUP($A27,'Return Data'!$B$7:$R$2292,17,0)</f>
        <v>10.1854</v>
      </c>
      <c r="M27" s="61">
        <f t="shared" si="4"/>
        <v>18</v>
      </c>
      <c r="N27" s="60">
        <f>VLOOKUP($A27,'Return Data'!$B$7:$R$2292,14,0)</f>
        <v>15.5579</v>
      </c>
      <c r="O27" s="61">
        <f t="shared" si="5"/>
        <v>20</v>
      </c>
      <c r="P27" s="60">
        <f>VLOOKUP($A27,'Return Data'!$B$7:$R$2292,15,0)</f>
        <v>7.1554000000000002</v>
      </c>
      <c r="Q27" s="61">
        <f t="shared" si="9"/>
        <v>21</v>
      </c>
      <c r="R27" s="60">
        <f>VLOOKUP($A27,'Return Data'!$B$7:$R$2292,16,0)</f>
        <v>23.100999999999999</v>
      </c>
      <c r="S27" s="62">
        <f t="shared" si="7"/>
        <v>2</v>
      </c>
    </row>
    <row r="28" spans="1:19" x14ac:dyDescent="0.3">
      <c r="A28" s="58" t="s">
        <v>2043</v>
      </c>
      <c r="B28" s="59">
        <f>VLOOKUP($A28,'Return Data'!$B$7:$R$2292,3,0)</f>
        <v>44988</v>
      </c>
      <c r="C28" s="60">
        <f>VLOOKUP($A28,'Return Data'!$B$7:$R$2292,4,0)</f>
        <v>245.27879999999999</v>
      </c>
      <c r="D28" s="60">
        <f>VLOOKUP($A28,'Return Data'!$B$7:$R$2292,10,0)</f>
        <v>-3.9636</v>
      </c>
      <c r="E28" s="61">
        <f t="shared" si="0"/>
        <v>6</v>
      </c>
      <c r="F28" s="60">
        <f>VLOOKUP($A28,'Return Data'!$B$7:$R$2292,11,0)</f>
        <v>-1.6867000000000001</v>
      </c>
      <c r="G28" s="61">
        <f t="shared" si="1"/>
        <v>11</v>
      </c>
      <c r="H28" s="60">
        <f>VLOOKUP($A28,'Return Data'!$B$7:$R$2292,12,0)</f>
        <v>8.9045000000000005</v>
      </c>
      <c r="I28" s="61">
        <f t="shared" si="2"/>
        <v>12</v>
      </c>
      <c r="J28" s="60">
        <f>VLOOKUP($A28,'Return Data'!$B$7:$R$2292,13,0)</f>
        <v>7.2649999999999997</v>
      </c>
      <c r="K28" s="61">
        <f t="shared" si="3"/>
        <v>14</v>
      </c>
      <c r="L28" s="60">
        <f>VLOOKUP($A28,'Return Data'!$B$7:$R$2292,17,0)</f>
        <v>10.825799999999999</v>
      </c>
      <c r="M28" s="61">
        <f t="shared" si="4"/>
        <v>15</v>
      </c>
      <c r="N28" s="60">
        <f>VLOOKUP($A28,'Return Data'!$B$7:$R$2292,14,0)</f>
        <v>18.580500000000001</v>
      </c>
      <c r="O28" s="61">
        <f t="shared" si="5"/>
        <v>14</v>
      </c>
      <c r="P28" s="60">
        <f>VLOOKUP($A28,'Return Data'!$B$7:$R$2292,15,0)</f>
        <v>12.0097</v>
      </c>
      <c r="Q28" s="61">
        <f t="shared" si="9"/>
        <v>12</v>
      </c>
      <c r="R28" s="60">
        <f>VLOOKUP($A28,'Return Data'!$B$7:$R$2292,16,0)</f>
        <v>11.7986</v>
      </c>
      <c r="S28" s="62">
        <f t="shared" si="7"/>
        <v>19</v>
      </c>
    </row>
    <row r="29" spans="1:19" x14ac:dyDescent="0.3">
      <c r="A29" s="58" t="s">
        <v>1083</v>
      </c>
      <c r="B29" s="59">
        <f>VLOOKUP($A29,'Return Data'!$B$7:$R$2292,3,0)</f>
        <v>44988</v>
      </c>
      <c r="C29" s="60">
        <f>VLOOKUP($A29,'Return Data'!$B$7:$R$2292,4,0)</f>
        <v>75.069999999999993</v>
      </c>
      <c r="D29" s="60">
        <f>VLOOKUP($A29,'Return Data'!$B$7:$R$2292,10,0)</f>
        <v>-5.9744000000000002</v>
      </c>
      <c r="E29" s="61">
        <f t="shared" si="0"/>
        <v>16</v>
      </c>
      <c r="F29" s="60">
        <f>VLOOKUP($A29,'Return Data'!$B$7:$R$2292,11,0)</f>
        <v>0.5222</v>
      </c>
      <c r="G29" s="61">
        <f t="shared" si="1"/>
        <v>3</v>
      </c>
      <c r="H29" s="60">
        <f>VLOOKUP($A29,'Return Data'!$B$7:$R$2292,12,0)</f>
        <v>9.5273000000000003</v>
      </c>
      <c r="I29" s="61">
        <f t="shared" si="2"/>
        <v>10</v>
      </c>
      <c r="J29" s="60">
        <f>VLOOKUP($A29,'Return Data'!$B$7:$R$2292,13,0)</f>
        <v>10.5596</v>
      </c>
      <c r="K29" s="61">
        <f t="shared" si="3"/>
        <v>6</v>
      </c>
      <c r="L29" s="60">
        <f>VLOOKUP($A29,'Return Data'!$B$7:$R$2292,17,0)</f>
        <v>9.657</v>
      </c>
      <c r="M29" s="61">
        <f t="shared" si="4"/>
        <v>19</v>
      </c>
      <c r="N29" s="60">
        <f>VLOOKUP($A29,'Return Data'!$B$7:$R$2292,14,0)</f>
        <v>18.086099999999998</v>
      </c>
      <c r="O29" s="61">
        <f t="shared" si="5"/>
        <v>15</v>
      </c>
      <c r="P29" s="60">
        <f>VLOOKUP($A29,'Return Data'!$B$7:$R$2292,15,0)</f>
        <v>10.611800000000001</v>
      </c>
      <c r="Q29" s="61">
        <f t="shared" si="9"/>
        <v>14</v>
      </c>
      <c r="R29" s="60">
        <f>VLOOKUP($A29,'Return Data'!$B$7:$R$2292,16,0)</f>
        <v>7.3266999999999998</v>
      </c>
      <c r="S29" s="62">
        <f t="shared" si="7"/>
        <v>24</v>
      </c>
    </row>
    <row r="30" spans="1:19" x14ac:dyDescent="0.3">
      <c r="A30" s="58" t="s">
        <v>1085</v>
      </c>
      <c r="B30" s="59">
        <f>VLOOKUP($A30,'Return Data'!$B$7:$R$2292,3,0)</f>
        <v>44988</v>
      </c>
      <c r="C30" s="60">
        <f>VLOOKUP($A30,'Return Data'!$B$7:$R$2292,4,0)</f>
        <v>27.19</v>
      </c>
      <c r="D30" s="60">
        <f>VLOOKUP($A30,'Return Data'!$B$7:$R$2292,10,0)</f>
        <v>-7.0109000000000004</v>
      </c>
      <c r="E30" s="61">
        <f t="shared" si="0"/>
        <v>21</v>
      </c>
      <c r="F30" s="60">
        <f>VLOOKUP($A30,'Return Data'!$B$7:$R$2292,11,0)</f>
        <v>-5.7211999999999996</v>
      </c>
      <c r="G30" s="61">
        <f t="shared" si="1"/>
        <v>23</v>
      </c>
      <c r="H30" s="60">
        <f>VLOOKUP($A30,'Return Data'!$B$7:$R$2292,12,0)</f>
        <v>5.2244999999999999</v>
      </c>
      <c r="I30" s="61">
        <f t="shared" si="2"/>
        <v>21</v>
      </c>
      <c r="J30" s="60">
        <f>VLOOKUP($A30,'Return Data'!$B$7:$R$2292,13,0)</f>
        <v>5.5103</v>
      </c>
      <c r="K30" s="61">
        <f t="shared" si="3"/>
        <v>20</v>
      </c>
      <c r="L30" s="60">
        <f>VLOOKUP($A30,'Return Data'!$B$7:$R$2292,17,0)</f>
        <v>13.142899999999999</v>
      </c>
      <c r="M30" s="61">
        <f t="shared" si="4"/>
        <v>9</v>
      </c>
      <c r="N30" s="60"/>
      <c r="O30" s="61"/>
      <c r="P30" s="60"/>
      <c r="Q30" s="61"/>
      <c r="R30" s="60">
        <f>VLOOKUP($A30,'Return Data'!$B$7:$R$2292,16,0)</f>
        <v>40.442</v>
      </c>
      <c r="S30" s="62">
        <f t="shared" si="7"/>
        <v>1</v>
      </c>
    </row>
    <row r="31" spans="1:19" x14ac:dyDescent="0.3">
      <c r="A31" s="58" t="s">
        <v>1731</v>
      </c>
      <c r="B31" s="59">
        <f>VLOOKUP($A31,'Return Data'!$B$7:$R$2292,3,0)</f>
        <v>44988</v>
      </c>
      <c r="C31" s="60">
        <f>VLOOKUP($A31,'Return Data'!$B$7:$R$2292,4,0)</f>
        <v>184.01759999999999</v>
      </c>
      <c r="D31" s="60">
        <f>VLOOKUP($A31,'Return Data'!$B$7:$R$2292,10,0)</f>
        <v>-6.1974</v>
      </c>
      <c r="E31" s="61">
        <f t="shared" si="0"/>
        <v>18</v>
      </c>
      <c r="F31" s="60">
        <f>VLOOKUP($A31,'Return Data'!$B$7:$R$2292,11,0)</f>
        <v>-4.2096999999999998</v>
      </c>
      <c r="G31" s="61">
        <f t="shared" si="1"/>
        <v>18</v>
      </c>
      <c r="H31" s="60">
        <f>VLOOKUP($A31,'Return Data'!$B$7:$R$2292,12,0)</f>
        <v>8.1494999999999997</v>
      </c>
      <c r="I31" s="61">
        <f t="shared" si="2"/>
        <v>15</v>
      </c>
      <c r="J31" s="60">
        <f>VLOOKUP($A31,'Return Data'!$B$7:$R$2292,13,0)</f>
        <v>5.8571</v>
      </c>
      <c r="K31" s="61">
        <f t="shared" si="3"/>
        <v>18</v>
      </c>
      <c r="L31" s="60">
        <f>VLOOKUP($A31,'Return Data'!$B$7:$R$2292,17,0)</f>
        <v>10.992800000000001</v>
      </c>
      <c r="M31" s="61">
        <f t="shared" si="4"/>
        <v>14</v>
      </c>
      <c r="N31" s="60">
        <f>VLOOKUP($A31,'Return Data'!$B$7:$R$2292,14,0)</f>
        <v>21.3794</v>
      </c>
      <c r="O31" s="61">
        <f>RANK(N31,N$8:N$31,0)</f>
        <v>10</v>
      </c>
      <c r="P31" s="60">
        <f>VLOOKUP($A31,'Return Data'!$B$7:$R$2292,15,0)</f>
        <v>10.3377</v>
      </c>
      <c r="Q31" s="61">
        <f>RANK(P31,P$8:P$31,0)</f>
        <v>15</v>
      </c>
      <c r="R31" s="60">
        <f>VLOOKUP($A31,'Return Data'!$B$7:$R$2292,16,0)</f>
        <v>14.995200000000001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-5.2857875000000014</v>
      </c>
      <c r="E33" s="69"/>
      <c r="F33" s="70">
        <f>AVERAGE(F8:F31)</f>
        <v>-2.2751291666666664</v>
      </c>
      <c r="G33" s="69"/>
      <c r="H33" s="70">
        <f>AVERAGE(H8:H31)</f>
        <v>9.0946041666666666</v>
      </c>
      <c r="I33" s="69"/>
      <c r="J33" s="70">
        <f>AVERAGE(J8:J31)</f>
        <v>8.2749833333333331</v>
      </c>
      <c r="K33" s="69"/>
      <c r="L33" s="70">
        <f>AVERAGE(L8:L31)</f>
        <v>12.264566666666662</v>
      </c>
      <c r="M33" s="69"/>
      <c r="N33" s="70">
        <f>AVERAGE(N8:N31)</f>
        <v>20.483800000000002</v>
      </c>
      <c r="O33" s="69"/>
      <c r="P33" s="70">
        <f>AVERAGE(P8:P31)</f>
        <v>11.520345454545456</v>
      </c>
      <c r="Q33" s="69"/>
      <c r="R33" s="70">
        <f>AVERAGE(R8:R31)</f>
        <v>16.570404166666666</v>
      </c>
      <c r="S33" s="71"/>
    </row>
    <row r="34" spans="1:19" x14ac:dyDescent="0.3">
      <c r="A34" s="68" t="s">
        <v>28</v>
      </c>
      <c r="B34" s="69"/>
      <c r="C34" s="69"/>
      <c r="D34" s="70">
        <f>MIN(D8:D31)</f>
        <v>-8.0250000000000004</v>
      </c>
      <c r="E34" s="69"/>
      <c r="F34" s="70">
        <f>MIN(F8:F31)</f>
        <v>-6.6974999999999998</v>
      </c>
      <c r="G34" s="69"/>
      <c r="H34" s="70">
        <f>MIN(H8:H31)</f>
        <v>3.7393999999999998</v>
      </c>
      <c r="I34" s="69"/>
      <c r="J34" s="70">
        <f>MIN(J8:J31)</f>
        <v>1.5603</v>
      </c>
      <c r="K34" s="69"/>
      <c r="L34" s="70">
        <f>MIN(L8:L31)</f>
        <v>4.0247000000000002</v>
      </c>
      <c r="M34" s="69"/>
      <c r="N34" s="70">
        <f>MIN(N8:N31)</f>
        <v>12.4543</v>
      </c>
      <c r="O34" s="69"/>
      <c r="P34" s="70">
        <f>MIN(P8:P31)</f>
        <v>6.4798</v>
      </c>
      <c r="Q34" s="69"/>
      <c r="R34" s="70">
        <f>MIN(R8:R31)</f>
        <v>7.3266999999999998</v>
      </c>
      <c r="S34" s="71"/>
    </row>
    <row r="35" spans="1:19" ht="15" thickBot="1" x14ac:dyDescent="0.35">
      <c r="A35" s="72" t="s">
        <v>29</v>
      </c>
      <c r="B35" s="73"/>
      <c r="C35" s="73"/>
      <c r="D35" s="74">
        <f>MAX(D8:D31)</f>
        <v>-2.3563000000000001</v>
      </c>
      <c r="E35" s="73"/>
      <c r="F35" s="74">
        <f>MAX(F8:F31)</f>
        <v>3.044</v>
      </c>
      <c r="G35" s="73"/>
      <c r="H35" s="74">
        <f>MAX(H8:H31)</f>
        <v>16.298500000000001</v>
      </c>
      <c r="I35" s="73"/>
      <c r="J35" s="74">
        <f>MAX(J8:J31)</f>
        <v>18.904800000000002</v>
      </c>
      <c r="K35" s="73"/>
      <c r="L35" s="74">
        <f>MAX(L8:L31)</f>
        <v>25.128499999999999</v>
      </c>
      <c r="M35" s="73"/>
      <c r="N35" s="74">
        <f>MAX(N8:N31)</f>
        <v>33.155900000000003</v>
      </c>
      <c r="O35" s="73"/>
      <c r="P35" s="74">
        <f>MAX(P8:P31)</f>
        <v>18.3614</v>
      </c>
      <c r="Q35" s="73"/>
      <c r="R35" s="74">
        <f>MAX(R8:R31)</f>
        <v>40.442</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1592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1611</v>
      </c>
      <c r="B8" s="59">
        <f>VLOOKUP($A8,'Return Data'!$B$7:$R$2292,3,0)</f>
        <v>44988</v>
      </c>
      <c r="C8" s="60">
        <f>VLOOKUP($A8,'Return Data'!$B$7:$R$2292,4,0)</f>
        <v>1213.68</v>
      </c>
      <c r="D8" s="60">
        <f>VLOOKUP($A8,'Return Data'!$B$7:$R$2292,10,0)</f>
        <v>-6.8277999999999999</v>
      </c>
      <c r="E8" s="61">
        <f t="shared" ref="E8:E37" si="0">RANK(D8,D$8:D$37,0)</f>
        <v>25</v>
      </c>
      <c r="F8" s="60">
        <f>VLOOKUP($A8,'Return Data'!$B$7:$R$2292,11,0)</f>
        <v>0.113</v>
      </c>
      <c r="G8" s="61">
        <f t="shared" ref="G8:G37" si="1">RANK(F8,F$8:F$37,0)</f>
        <v>13</v>
      </c>
      <c r="H8" s="60">
        <f>VLOOKUP($A8,'Return Data'!$B$7:$R$2292,12,0)</f>
        <v>6.7759999999999998</v>
      </c>
      <c r="I8" s="61">
        <f t="shared" ref="I8:I37" si="2">RANK(H8,H$8:H$37,0)</f>
        <v>19</v>
      </c>
      <c r="J8" s="60">
        <f>VLOOKUP($A8,'Return Data'!$B$7:$R$2292,13,0)</f>
        <v>4.5231000000000003</v>
      </c>
      <c r="K8" s="61">
        <f t="shared" ref="K8:K37" si="3">RANK(J8,J$8:J$37,0)</f>
        <v>21</v>
      </c>
      <c r="L8" s="60">
        <f>VLOOKUP($A8,'Return Data'!$B$7:$R$2292,17,0)</f>
        <v>7.6974</v>
      </c>
      <c r="M8" s="61">
        <f t="shared" ref="M8:M37" si="4">RANK(L8,L$8:L$37,0)</f>
        <v>22</v>
      </c>
      <c r="N8" s="60">
        <f>VLOOKUP($A8,'Return Data'!$B$7:$R$2292,14,0)</f>
        <v>15.2346</v>
      </c>
      <c r="O8" s="61">
        <f>RANK(N8,N$8:N$37,0)</f>
        <v>20</v>
      </c>
      <c r="P8" s="60">
        <f>VLOOKUP($A8,'Return Data'!$B$7:$R$2292,15,0)</f>
        <v>10.321</v>
      </c>
      <c r="Q8" s="61">
        <f>RANK(P8,P$8:P$37,0)</f>
        <v>21</v>
      </c>
      <c r="R8" s="60">
        <f>VLOOKUP($A8,'Return Data'!$B$7:$R$2292,16,0)</f>
        <v>15.566599999999999</v>
      </c>
      <c r="S8" s="62">
        <f t="shared" ref="S8:S37" si="5">RANK(R8,R$8:R$37,0)</f>
        <v>7</v>
      </c>
    </row>
    <row r="9" spans="1:20" x14ac:dyDescent="0.3">
      <c r="A9" s="58" t="s">
        <v>1612</v>
      </c>
      <c r="B9" s="59">
        <f>VLOOKUP($A9,'Return Data'!$B$7:$R$2292,3,0)</f>
        <v>44988</v>
      </c>
      <c r="C9" s="60">
        <f>VLOOKUP($A9,'Return Data'!$B$7:$R$2292,4,0)</f>
        <v>18.36</v>
      </c>
      <c r="D9" s="60">
        <f>VLOOKUP($A9,'Return Data'!$B$7:$R$2292,10,0)</f>
        <v>-6.9908999999999999</v>
      </c>
      <c r="E9" s="61">
        <f t="shared" si="0"/>
        <v>26</v>
      </c>
      <c r="F9" s="60">
        <f>VLOOKUP($A9,'Return Data'!$B$7:$R$2292,11,0)</f>
        <v>-6.2308000000000003</v>
      </c>
      <c r="G9" s="61">
        <f t="shared" si="1"/>
        <v>29</v>
      </c>
      <c r="H9" s="60">
        <f>VLOOKUP($A9,'Return Data'!$B$7:$R$2292,12,0)</f>
        <v>2.3982000000000001</v>
      </c>
      <c r="I9" s="61">
        <f t="shared" si="2"/>
        <v>29</v>
      </c>
      <c r="J9" s="60">
        <f>VLOOKUP($A9,'Return Data'!$B$7:$R$2292,13,0)</f>
        <v>-2.9598</v>
      </c>
      <c r="K9" s="61">
        <f t="shared" si="3"/>
        <v>29</v>
      </c>
      <c r="L9" s="60">
        <f>VLOOKUP($A9,'Return Data'!$B$7:$R$2292,17,0)</f>
        <v>4.1992000000000003</v>
      </c>
      <c r="M9" s="61">
        <f t="shared" si="4"/>
        <v>27</v>
      </c>
      <c r="N9" s="60">
        <f>VLOOKUP($A9,'Return Data'!$B$7:$R$2292,14,0)</f>
        <v>11.824199999999999</v>
      </c>
      <c r="O9" s="61">
        <f t="shared" ref="O9:O37" si="6">RANK(N9,N$8:N$37,0)</f>
        <v>26</v>
      </c>
      <c r="P9" s="60">
        <f>VLOOKUP($A9,'Return Data'!$B$7:$R$2292,15,0)</f>
        <v>12.8309</v>
      </c>
      <c r="Q9" s="61">
        <f t="shared" ref="Q9:Q37" si="7">RANK(P9,P$8:P$37,0)</f>
        <v>8</v>
      </c>
      <c r="R9" s="60">
        <f>VLOOKUP($A9,'Return Data'!$B$7:$R$2292,16,0)</f>
        <v>12.163500000000001</v>
      </c>
      <c r="S9" s="62">
        <f t="shared" si="5"/>
        <v>25</v>
      </c>
    </row>
    <row r="10" spans="1:20" x14ac:dyDescent="0.3">
      <c r="A10" s="58" t="s">
        <v>1906</v>
      </c>
      <c r="B10" s="59">
        <f>VLOOKUP($A10,'Return Data'!$B$7:$R$2292,3,0)</f>
        <v>44988</v>
      </c>
      <c r="C10" s="60">
        <f>VLOOKUP($A10,'Return Data'!$B$7:$R$2292,4,0)</f>
        <v>186.61680000000001</v>
      </c>
      <c r="D10" s="60">
        <f>VLOOKUP($A10,'Return Data'!$B$7:$R$2292,10,0)</f>
        <v>-3.7665999999999999</v>
      </c>
      <c r="E10" s="61">
        <f t="shared" si="0"/>
        <v>5</v>
      </c>
      <c r="F10" s="60">
        <f>VLOOKUP($A10,'Return Data'!$B$7:$R$2292,11,0)</f>
        <v>1.4048</v>
      </c>
      <c r="G10" s="61">
        <f t="shared" si="1"/>
        <v>6</v>
      </c>
      <c r="H10" s="60">
        <f>VLOOKUP($A10,'Return Data'!$B$7:$R$2292,12,0)</f>
        <v>9.5844000000000005</v>
      </c>
      <c r="I10" s="61">
        <f t="shared" si="2"/>
        <v>9</v>
      </c>
      <c r="J10" s="60">
        <f>VLOOKUP($A10,'Return Data'!$B$7:$R$2292,13,0)</f>
        <v>6.2194000000000003</v>
      </c>
      <c r="K10" s="61">
        <f t="shared" si="3"/>
        <v>14</v>
      </c>
      <c r="L10" s="60">
        <f>VLOOKUP($A10,'Return Data'!$B$7:$R$2292,17,0)</f>
        <v>13.193099999999999</v>
      </c>
      <c r="M10" s="61">
        <f t="shared" si="4"/>
        <v>6</v>
      </c>
      <c r="N10" s="60">
        <f>VLOOKUP($A10,'Return Data'!$B$7:$R$2292,14,0)</f>
        <v>20.851199999999999</v>
      </c>
      <c r="O10" s="61">
        <f t="shared" si="6"/>
        <v>8</v>
      </c>
      <c r="P10" s="60">
        <f>VLOOKUP($A10,'Return Data'!$B$7:$R$2292,15,0)</f>
        <v>12.5541</v>
      </c>
      <c r="Q10" s="61">
        <f t="shared" si="7"/>
        <v>11</v>
      </c>
      <c r="R10" s="60">
        <f>VLOOKUP($A10,'Return Data'!$B$7:$R$2292,16,0)</f>
        <v>13.695600000000001</v>
      </c>
      <c r="S10" s="62">
        <f t="shared" si="5"/>
        <v>19</v>
      </c>
    </row>
    <row r="11" spans="1:20" x14ac:dyDescent="0.3">
      <c r="A11" s="58" t="s">
        <v>1631</v>
      </c>
      <c r="B11" s="59">
        <f>VLOOKUP($A11,'Return Data'!$B$7:$R$2292,3,0)</f>
        <v>44988</v>
      </c>
      <c r="C11" s="60">
        <f>VLOOKUP($A11,'Return Data'!$B$7:$R$2292,4,0)</f>
        <v>240.06</v>
      </c>
      <c r="D11" s="60">
        <f>VLOOKUP($A11,'Return Data'!$B$7:$R$2292,10,0)</f>
        <v>-5.3242000000000003</v>
      </c>
      <c r="E11" s="61">
        <f t="shared" si="0"/>
        <v>15</v>
      </c>
      <c r="F11" s="60">
        <f>VLOOKUP($A11,'Return Data'!$B$7:$R$2292,11,0)</f>
        <v>-1.0225</v>
      </c>
      <c r="G11" s="61">
        <f t="shared" si="1"/>
        <v>17</v>
      </c>
      <c r="H11" s="60">
        <f>VLOOKUP($A11,'Return Data'!$B$7:$R$2292,12,0)</f>
        <v>6.9595000000000002</v>
      </c>
      <c r="I11" s="61">
        <f t="shared" si="2"/>
        <v>18</v>
      </c>
      <c r="J11" s="60">
        <f>VLOOKUP($A11,'Return Data'!$B$7:$R$2292,13,0)</f>
        <v>4.7793999999999999</v>
      </c>
      <c r="K11" s="61">
        <f t="shared" si="3"/>
        <v>20</v>
      </c>
      <c r="L11" s="60">
        <f>VLOOKUP($A11,'Return Data'!$B$7:$R$2292,17,0)</f>
        <v>9.5198999999999998</v>
      </c>
      <c r="M11" s="61">
        <f t="shared" si="4"/>
        <v>16</v>
      </c>
      <c r="N11" s="60">
        <f>VLOOKUP($A11,'Return Data'!$B$7:$R$2292,14,0)</f>
        <v>16.8278</v>
      </c>
      <c r="O11" s="61">
        <f t="shared" si="6"/>
        <v>15</v>
      </c>
      <c r="P11" s="60">
        <f>VLOOKUP($A11,'Return Data'!$B$7:$R$2292,15,0)</f>
        <v>13.744999999999999</v>
      </c>
      <c r="Q11" s="61">
        <f t="shared" si="7"/>
        <v>5</v>
      </c>
      <c r="R11" s="60">
        <f>VLOOKUP($A11,'Return Data'!$B$7:$R$2292,16,0)</f>
        <v>13.8902</v>
      </c>
      <c r="S11" s="62">
        <f t="shared" si="5"/>
        <v>16</v>
      </c>
    </row>
    <row r="12" spans="1:20" x14ac:dyDescent="0.3">
      <c r="A12" s="94" t="s">
        <v>1672</v>
      </c>
      <c r="B12" s="59">
        <f>VLOOKUP($A12,'Return Data'!$B$7:$R$2292,3,0)</f>
        <v>44988</v>
      </c>
      <c r="C12" s="60">
        <f>VLOOKUP($A12,'Return Data'!$B$7:$R$2292,4,0)</f>
        <v>69.105000000000004</v>
      </c>
      <c r="D12" s="60">
        <f>VLOOKUP($A12,'Return Data'!$B$7:$R$2292,10,0)</f>
        <v>-3.6970999999999998</v>
      </c>
      <c r="E12" s="61">
        <f t="shared" si="0"/>
        <v>4</v>
      </c>
      <c r="F12" s="60">
        <f>VLOOKUP($A12,'Return Data'!$B$7:$R$2292,11,0)</f>
        <v>-0.61270000000000002</v>
      </c>
      <c r="G12" s="61">
        <f t="shared" si="1"/>
        <v>15</v>
      </c>
      <c r="H12" s="60">
        <f>VLOOKUP($A12,'Return Data'!$B$7:$R$2292,12,0)</f>
        <v>9.7218</v>
      </c>
      <c r="I12" s="61">
        <f t="shared" si="2"/>
        <v>7</v>
      </c>
      <c r="J12" s="60">
        <f>VLOOKUP($A12,'Return Data'!$B$7:$R$2292,13,0)</f>
        <v>6.7488999999999999</v>
      </c>
      <c r="K12" s="61">
        <f t="shared" si="3"/>
        <v>13</v>
      </c>
      <c r="L12" s="60">
        <f>VLOOKUP($A12,'Return Data'!$B$7:$R$2292,17,0)</f>
        <v>7.6357999999999997</v>
      </c>
      <c r="M12" s="61">
        <f t="shared" si="4"/>
        <v>23</v>
      </c>
      <c r="N12" s="60">
        <f>VLOOKUP($A12,'Return Data'!$B$7:$R$2292,14,0)</f>
        <v>14.628399999999999</v>
      </c>
      <c r="O12" s="61">
        <f t="shared" si="6"/>
        <v>21</v>
      </c>
      <c r="P12" s="60">
        <f>VLOOKUP($A12,'Return Data'!$B$7:$R$2292,15,0)</f>
        <v>12.1252</v>
      </c>
      <c r="Q12" s="61">
        <f t="shared" si="7"/>
        <v>13</v>
      </c>
      <c r="R12" s="60">
        <f>VLOOKUP($A12,'Return Data'!$B$7:$R$2292,16,0)</f>
        <v>14.2378</v>
      </c>
      <c r="S12" s="62">
        <f t="shared" si="5"/>
        <v>15</v>
      </c>
    </row>
    <row r="13" spans="1:20" x14ac:dyDescent="0.3">
      <c r="A13" s="94" t="s">
        <v>1596</v>
      </c>
      <c r="B13" s="59">
        <f>VLOOKUP($A13,'Return Data'!$B$7:$R$2292,3,0)</f>
        <v>44988</v>
      </c>
      <c r="C13" s="60">
        <f>VLOOKUP($A13,'Return Data'!$B$7:$R$2292,4,0)</f>
        <v>25.693999999999999</v>
      </c>
      <c r="D13" s="60">
        <f>VLOOKUP($A13,'Return Data'!$B$7:$R$2292,10,0)</f>
        <v>-4.3231999999999999</v>
      </c>
      <c r="E13" s="61">
        <f t="shared" si="0"/>
        <v>8</v>
      </c>
      <c r="F13" s="60">
        <f>VLOOKUP($A13,'Return Data'!$B$7:$R$2292,11,0)</f>
        <v>0.36720000000000003</v>
      </c>
      <c r="G13" s="61">
        <f t="shared" si="1"/>
        <v>11</v>
      </c>
      <c r="H13" s="60">
        <f>VLOOKUP($A13,'Return Data'!$B$7:$R$2292,12,0)</f>
        <v>10.2652</v>
      </c>
      <c r="I13" s="61">
        <f t="shared" si="2"/>
        <v>6</v>
      </c>
      <c r="J13" s="60">
        <f>VLOOKUP($A13,'Return Data'!$B$7:$R$2292,13,0)</f>
        <v>8.6242999999999999</v>
      </c>
      <c r="K13" s="61">
        <f t="shared" si="3"/>
        <v>9</v>
      </c>
      <c r="L13" s="60">
        <f>VLOOKUP($A13,'Return Data'!$B$7:$R$2292,17,0)</f>
        <v>10.941000000000001</v>
      </c>
      <c r="M13" s="61">
        <f t="shared" si="4"/>
        <v>13</v>
      </c>
      <c r="N13" s="60">
        <f>VLOOKUP($A13,'Return Data'!$B$7:$R$2292,14,0)</f>
        <v>18.171900000000001</v>
      </c>
      <c r="O13" s="61">
        <f t="shared" si="6"/>
        <v>12</v>
      </c>
      <c r="P13" s="60">
        <f>VLOOKUP($A13,'Return Data'!$B$7:$R$2292,15,0)</f>
        <v>12.103</v>
      </c>
      <c r="Q13" s="61">
        <f t="shared" si="7"/>
        <v>14</v>
      </c>
      <c r="R13" s="60">
        <f>VLOOKUP($A13,'Return Data'!$B$7:$R$2292,16,0)</f>
        <v>12.3849</v>
      </c>
      <c r="S13" s="62">
        <f t="shared" si="5"/>
        <v>23</v>
      </c>
    </row>
    <row r="14" spans="1:20" x14ac:dyDescent="0.3">
      <c r="A14" s="58" t="s">
        <v>1602</v>
      </c>
      <c r="B14" s="59">
        <f>VLOOKUP($A14,'Return Data'!$B$7:$R$2292,3,0)</f>
        <v>44988</v>
      </c>
      <c r="C14" s="60">
        <f>VLOOKUP($A14,'Return Data'!$B$7:$R$2292,4,0)</f>
        <v>1066.1301000000001</v>
      </c>
      <c r="D14" s="60">
        <f>VLOOKUP($A14,'Return Data'!$B$7:$R$2292,10,0)</f>
        <v>-6.7182000000000004</v>
      </c>
      <c r="E14" s="61">
        <f t="shared" si="0"/>
        <v>23</v>
      </c>
      <c r="F14" s="60">
        <f>VLOOKUP($A14,'Return Data'!$B$7:$R$2292,11,0)</f>
        <v>0.25140000000000001</v>
      </c>
      <c r="G14" s="61">
        <f t="shared" si="1"/>
        <v>12</v>
      </c>
      <c r="H14" s="60">
        <f>VLOOKUP($A14,'Return Data'!$B$7:$R$2292,12,0)</f>
        <v>8.4306000000000001</v>
      </c>
      <c r="I14" s="61">
        <f t="shared" si="2"/>
        <v>13</v>
      </c>
      <c r="J14" s="60">
        <f>VLOOKUP($A14,'Return Data'!$B$7:$R$2292,13,0)</f>
        <v>8.4293999999999993</v>
      </c>
      <c r="K14" s="61">
        <f t="shared" si="3"/>
        <v>10</v>
      </c>
      <c r="L14" s="60">
        <f>VLOOKUP($A14,'Return Data'!$B$7:$R$2292,17,0)</f>
        <v>10.9651</v>
      </c>
      <c r="M14" s="61">
        <f t="shared" si="4"/>
        <v>12</v>
      </c>
      <c r="N14" s="60">
        <f>VLOOKUP($A14,'Return Data'!$B$7:$R$2292,14,0)</f>
        <v>21.337900000000001</v>
      </c>
      <c r="O14" s="61">
        <f t="shared" si="6"/>
        <v>7</v>
      </c>
      <c r="P14" s="60">
        <f>VLOOKUP($A14,'Return Data'!$B$7:$R$2292,15,0)</f>
        <v>11.8346</v>
      </c>
      <c r="Q14" s="61">
        <f t="shared" si="7"/>
        <v>16</v>
      </c>
      <c r="R14" s="60">
        <f>VLOOKUP($A14,'Return Data'!$B$7:$R$2292,16,0)</f>
        <v>15.1576</v>
      </c>
      <c r="S14" s="62">
        <f t="shared" si="5"/>
        <v>10</v>
      </c>
    </row>
    <row r="15" spans="1:20" x14ac:dyDescent="0.3">
      <c r="A15" s="58" t="s">
        <v>1604</v>
      </c>
      <c r="B15" s="59">
        <f>VLOOKUP($A15,'Return Data'!$B$7:$R$2292,3,0)</f>
        <v>44988</v>
      </c>
      <c r="C15" s="60">
        <f>VLOOKUP($A15,'Return Data'!$B$7:$R$2292,4,0)</f>
        <v>1219.8309999999999</v>
      </c>
      <c r="D15" s="60">
        <f>VLOOKUP($A15,'Return Data'!$B$7:$R$2292,10,0)</f>
        <v>-4.0586000000000002</v>
      </c>
      <c r="E15" s="61">
        <f t="shared" si="0"/>
        <v>7</v>
      </c>
      <c r="F15" s="60">
        <f>VLOOKUP($A15,'Return Data'!$B$7:$R$2292,11,0)</f>
        <v>4.2678000000000003</v>
      </c>
      <c r="G15" s="61">
        <f t="shared" si="1"/>
        <v>1</v>
      </c>
      <c r="H15" s="60">
        <f>VLOOKUP($A15,'Return Data'!$B$7:$R$2292,12,0)</f>
        <v>14.051600000000001</v>
      </c>
      <c r="I15" s="61">
        <f t="shared" si="2"/>
        <v>2</v>
      </c>
      <c r="J15" s="60">
        <f>VLOOKUP($A15,'Return Data'!$B$7:$R$2292,13,0)</f>
        <v>18.481000000000002</v>
      </c>
      <c r="K15" s="61">
        <f t="shared" si="3"/>
        <v>2</v>
      </c>
      <c r="L15" s="60">
        <f>VLOOKUP($A15,'Return Data'!$B$7:$R$2292,17,0)</f>
        <v>16.528600000000001</v>
      </c>
      <c r="M15" s="61">
        <f t="shared" si="4"/>
        <v>3</v>
      </c>
      <c r="N15" s="60">
        <f>VLOOKUP($A15,'Return Data'!$B$7:$R$2292,14,0)</f>
        <v>23.646699999999999</v>
      </c>
      <c r="O15" s="61">
        <f t="shared" si="6"/>
        <v>4</v>
      </c>
      <c r="P15" s="60">
        <f>VLOOKUP($A15,'Return Data'!$B$7:$R$2292,15,0)</f>
        <v>13.5153</v>
      </c>
      <c r="Q15" s="61">
        <f t="shared" si="7"/>
        <v>6</v>
      </c>
      <c r="R15" s="60">
        <f>VLOOKUP($A15,'Return Data'!$B$7:$R$2292,16,0)</f>
        <v>15.030900000000001</v>
      </c>
      <c r="S15" s="62">
        <f t="shared" si="5"/>
        <v>12</v>
      </c>
    </row>
    <row r="16" spans="1:20" x14ac:dyDescent="0.3">
      <c r="A16" s="102" t="s">
        <v>1598</v>
      </c>
      <c r="B16" s="59">
        <f>VLOOKUP($A16,'Return Data'!$B$7:$R$2292,3,0)</f>
        <v>44988</v>
      </c>
      <c r="C16" s="60">
        <f>VLOOKUP($A16,'Return Data'!$B$7:$R$2292,4,0)</f>
        <v>141.34440000000001</v>
      </c>
      <c r="D16" s="60">
        <f>VLOOKUP($A16,'Return Data'!$B$7:$R$2292,10,0)</f>
        <v>-3.1650999999999998</v>
      </c>
      <c r="E16" s="61">
        <f t="shared" si="0"/>
        <v>2</v>
      </c>
      <c r="F16" s="60">
        <f>VLOOKUP($A16,'Return Data'!$B$7:$R$2292,11,0)</f>
        <v>0.83860000000000001</v>
      </c>
      <c r="G16" s="61">
        <f t="shared" si="1"/>
        <v>9</v>
      </c>
      <c r="H16" s="60">
        <f>VLOOKUP($A16,'Return Data'!$B$7:$R$2292,12,0)</f>
        <v>7.7801999999999998</v>
      </c>
      <c r="I16" s="61">
        <f t="shared" si="2"/>
        <v>15</v>
      </c>
      <c r="J16" s="60">
        <f>VLOOKUP($A16,'Return Data'!$B$7:$R$2292,13,0)</f>
        <v>4.7826000000000004</v>
      </c>
      <c r="K16" s="61">
        <f t="shared" si="3"/>
        <v>19</v>
      </c>
      <c r="L16" s="60">
        <f>VLOOKUP($A16,'Return Data'!$B$7:$R$2292,17,0)</f>
        <v>9.0221</v>
      </c>
      <c r="M16" s="61">
        <f t="shared" si="4"/>
        <v>17</v>
      </c>
      <c r="N16" s="60">
        <f>VLOOKUP($A16,'Return Data'!$B$7:$R$2292,14,0)</f>
        <v>16.1248</v>
      </c>
      <c r="O16" s="61">
        <f t="shared" si="6"/>
        <v>16</v>
      </c>
      <c r="P16" s="60">
        <f>VLOOKUP($A16,'Return Data'!$B$7:$R$2292,15,0)</f>
        <v>9.1626999999999992</v>
      </c>
      <c r="Q16" s="61">
        <f t="shared" si="7"/>
        <v>22</v>
      </c>
      <c r="R16" s="60">
        <f>VLOOKUP($A16,'Return Data'!$B$7:$R$2292,16,0)</f>
        <v>13.706099999999999</v>
      </c>
      <c r="S16" s="62">
        <f t="shared" si="5"/>
        <v>18</v>
      </c>
    </row>
    <row r="17" spans="1:19" x14ac:dyDescent="0.3">
      <c r="A17" s="103" t="s">
        <v>1145</v>
      </c>
      <c r="B17" s="59">
        <f>VLOOKUP($A17,'Return Data'!$B$7:$R$2292,3,0)</f>
        <v>44988</v>
      </c>
      <c r="C17" s="60">
        <f>VLOOKUP($A17,'Return Data'!$B$7:$R$2292,4,0)</f>
        <v>504.14</v>
      </c>
      <c r="D17" s="60">
        <f>VLOOKUP($A17,'Return Data'!$B$7:$R$2292,10,0)</f>
        <v>-4.3685999999999998</v>
      </c>
      <c r="E17" s="61">
        <f t="shared" si="0"/>
        <v>9</v>
      </c>
      <c r="F17" s="60">
        <f>VLOOKUP($A17,'Return Data'!$B$7:$R$2292,11,0)</f>
        <v>1.7416</v>
      </c>
      <c r="G17" s="61">
        <f t="shared" si="1"/>
        <v>5</v>
      </c>
      <c r="H17" s="60">
        <f>VLOOKUP($A17,'Return Data'!$B$7:$R$2292,12,0)</f>
        <v>11.3408</v>
      </c>
      <c r="I17" s="61">
        <f t="shared" si="2"/>
        <v>4</v>
      </c>
      <c r="J17" s="60">
        <f>VLOOKUP($A17,'Return Data'!$B$7:$R$2292,13,0)</f>
        <v>11.3703</v>
      </c>
      <c r="K17" s="61">
        <f t="shared" si="3"/>
        <v>4</v>
      </c>
      <c r="L17" s="60">
        <f>VLOOKUP($A17,'Return Data'!$B$7:$R$2292,17,0)</f>
        <v>11.728899999999999</v>
      </c>
      <c r="M17" s="61">
        <f t="shared" si="4"/>
        <v>9</v>
      </c>
      <c r="N17" s="60">
        <f>VLOOKUP($A17,'Return Data'!$B$7:$R$2292,14,0)</f>
        <v>19.2362</v>
      </c>
      <c r="O17" s="61">
        <f t="shared" si="6"/>
        <v>9</v>
      </c>
      <c r="P17" s="60">
        <f>VLOOKUP($A17,'Return Data'!$B$7:$R$2292,15,0)</f>
        <v>11.891999999999999</v>
      </c>
      <c r="Q17" s="61">
        <f t="shared" si="7"/>
        <v>15</v>
      </c>
      <c r="R17" s="60">
        <f>VLOOKUP($A17,'Return Data'!$B$7:$R$2292,16,0)</f>
        <v>14.8896</v>
      </c>
      <c r="S17" s="62">
        <f t="shared" si="5"/>
        <v>13</v>
      </c>
    </row>
    <row r="18" spans="1:19" x14ac:dyDescent="0.3">
      <c r="A18" s="58" t="s">
        <v>1606</v>
      </c>
      <c r="B18" s="59">
        <f>VLOOKUP($A18,'Return Data'!$B$7:$R$2292,3,0)</f>
        <v>44988</v>
      </c>
      <c r="C18" s="60">
        <f>VLOOKUP($A18,'Return Data'!$B$7:$R$2292,4,0)</f>
        <v>37.99</v>
      </c>
      <c r="D18" s="60">
        <f>VLOOKUP($A18,'Return Data'!$B$7:$R$2292,10,0)</f>
        <v>-6.5895999999999999</v>
      </c>
      <c r="E18" s="61">
        <f t="shared" si="0"/>
        <v>22</v>
      </c>
      <c r="F18" s="60">
        <f>VLOOKUP($A18,'Return Data'!$B$7:$R$2292,11,0)</f>
        <v>-4.9775</v>
      </c>
      <c r="G18" s="61">
        <f t="shared" si="1"/>
        <v>27</v>
      </c>
      <c r="H18" s="60">
        <f>VLOOKUP($A18,'Return Data'!$B$7:$R$2292,12,0)</f>
        <v>6.2359999999999998</v>
      </c>
      <c r="I18" s="61">
        <f t="shared" si="2"/>
        <v>21</v>
      </c>
      <c r="J18" s="60">
        <f>VLOOKUP($A18,'Return Data'!$B$7:$R$2292,13,0)</f>
        <v>4.0537000000000001</v>
      </c>
      <c r="K18" s="61">
        <f t="shared" si="3"/>
        <v>23</v>
      </c>
      <c r="L18" s="60">
        <f>VLOOKUP($A18,'Return Data'!$B$7:$R$2292,17,0)</f>
        <v>11.7887</v>
      </c>
      <c r="M18" s="61">
        <f t="shared" si="4"/>
        <v>8</v>
      </c>
      <c r="N18" s="60">
        <f>VLOOKUP($A18,'Return Data'!$B$7:$R$2292,14,0)</f>
        <v>17.782900000000001</v>
      </c>
      <c r="O18" s="61">
        <f t="shared" si="6"/>
        <v>13</v>
      </c>
      <c r="P18" s="60">
        <f>VLOOKUP($A18,'Return Data'!$B$7:$R$2292,15,0)</f>
        <v>11.3736</v>
      </c>
      <c r="Q18" s="61">
        <f t="shared" si="7"/>
        <v>18</v>
      </c>
      <c r="R18" s="60">
        <f>VLOOKUP($A18,'Return Data'!$B$7:$R$2292,16,0)</f>
        <v>16.107900000000001</v>
      </c>
      <c r="S18" s="62">
        <f t="shared" si="5"/>
        <v>4</v>
      </c>
    </row>
    <row r="19" spans="1:19" x14ac:dyDescent="0.3">
      <c r="A19" s="58" t="s">
        <v>1626</v>
      </c>
      <c r="B19" s="59">
        <f>VLOOKUP($A19,'Return Data'!$B$7:$R$2292,3,0)</f>
        <v>44988</v>
      </c>
      <c r="C19" s="60">
        <f>VLOOKUP($A19,'Return Data'!$B$7:$R$2292,4,0)</f>
        <v>143.363</v>
      </c>
      <c r="D19" s="60">
        <f>VLOOKUP($A19,'Return Data'!$B$7:$R$2292,10,0)</f>
        <v>-6.3067000000000002</v>
      </c>
      <c r="E19" s="61">
        <f t="shared" si="0"/>
        <v>21</v>
      </c>
      <c r="F19" s="60">
        <f>VLOOKUP($A19,'Return Data'!$B$7:$R$2292,11,0)</f>
        <v>-3.0308999999999999</v>
      </c>
      <c r="G19" s="61">
        <f t="shared" si="1"/>
        <v>24</v>
      </c>
      <c r="H19" s="60">
        <f>VLOOKUP($A19,'Return Data'!$B$7:$R$2292,12,0)</f>
        <v>7.4122000000000003</v>
      </c>
      <c r="I19" s="61">
        <f t="shared" si="2"/>
        <v>16</v>
      </c>
      <c r="J19" s="60">
        <f>VLOOKUP($A19,'Return Data'!$B$7:$R$2292,13,0)</f>
        <v>3.6983999999999999</v>
      </c>
      <c r="K19" s="61">
        <f t="shared" si="3"/>
        <v>25</v>
      </c>
      <c r="L19" s="60">
        <f>VLOOKUP($A19,'Return Data'!$B$7:$R$2292,17,0)</f>
        <v>8.8359000000000005</v>
      </c>
      <c r="M19" s="61">
        <f t="shared" si="4"/>
        <v>18</v>
      </c>
      <c r="N19" s="60">
        <f>VLOOKUP($A19,'Return Data'!$B$7:$R$2292,14,0)</f>
        <v>12.488200000000001</v>
      </c>
      <c r="O19" s="61">
        <f t="shared" si="6"/>
        <v>25</v>
      </c>
      <c r="P19" s="60">
        <f>VLOOKUP($A19,'Return Data'!$B$7:$R$2292,15,0)</f>
        <v>7.8945999999999996</v>
      </c>
      <c r="Q19" s="61">
        <f t="shared" si="7"/>
        <v>24</v>
      </c>
      <c r="R19" s="60">
        <f>VLOOKUP($A19,'Return Data'!$B$7:$R$2292,16,0)</f>
        <v>13.2477</v>
      </c>
      <c r="S19" s="62">
        <f t="shared" si="5"/>
        <v>21</v>
      </c>
    </row>
    <row r="20" spans="1:19" x14ac:dyDescent="0.3">
      <c r="A20" s="58" t="s">
        <v>1148</v>
      </c>
      <c r="B20" s="59">
        <f>VLOOKUP($A20,'Return Data'!$B$7:$R$2292,3,0)</f>
        <v>44988</v>
      </c>
      <c r="C20" s="60">
        <f>VLOOKUP($A20,'Return Data'!$B$7:$R$2292,4,0)</f>
        <v>89.39</v>
      </c>
      <c r="D20" s="60">
        <f>VLOOKUP($A20,'Return Data'!$B$7:$R$2292,10,0)</f>
        <v>-5.3472999999999997</v>
      </c>
      <c r="E20" s="61">
        <f t="shared" si="0"/>
        <v>16</v>
      </c>
      <c r="F20" s="60">
        <f>VLOOKUP($A20,'Return Data'!$B$7:$R$2292,11,0)</f>
        <v>8.9599999999999999E-2</v>
      </c>
      <c r="G20" s="61">
        <f t="shared" si="1"/>
        <v>14</v>
      </c>
      <c r="H20" s="60">
        <f>VLOOKUP($A20,'Return Data'!$B$7:$R$2292,12,0)</f>
        <v>8.8263999999999996</v>
      </c>
      <c r="I20" s="61">
        <f t="shared" si="2"/>
        <v>11</v>
      </c>
      <c r="J20" s="60">
        <f>VLOOKUP($A20,'Return Data'!$B$7:$R$2292,13,0)</f>
        <v>7.9588999999999999</v>
      </c>
      <c r="K20" s="61">
        <f t="shared" si="3"/>
        <v>12</v>
      </c>
      <c r="L20" s="60">
        <f>VLOOKUP($A20,'Return Data'!$B$7:$R$2292,17,0)</f>
        <v>11.192500000000001</v>
      </c>
      <c r="M20" s="61">
        <f t="shared" si="4"/>
        <v>11</v>
      </c>
      <c r="N20" s="60">
        <f>VLOOKUP($A20,'Return Data'!$B$7:$R$2292,14,0)</f>
        <v>17.651800000000001</v>
      </c>
      <c r="O20" s="61">
        <f t="shared" si="6"/>
        <v>14</v>
      </c>
      <c r="P20" s="60">
        <f>VLOOKUP($A20,'Return Data'!$B$7:$R$2292,15,0)</f>
        <v>10.8721</v>
      </c>
      <c r="Q20" s="61">
        <f t="shared" si="7"/>
        <v>19</v>
      </c>
      <c r="R20" s="60">
        <f>VLOOKUP($A20,'Return Data'!$B$7:$R$2292,16,0)</f>
        <v>17.1919</v>
      </c>
      <c r="S20" s="62">
        <f t="shared" si="5"/>
        <v>3</v>
      </c>
    </row>
    <row r="21" spans="1:19" x14ac:dyDescent="0.3">
      <c r="A21" s="58" t="s">
        <v>1149</v>
      </c>
      <c r="B21" s="59">
        <f>VLOOKUP($A21,'Return Data'!$B$7:$R$2292,3,0)</f>
        <v>44988</v>
      </c>
      <c r="C21" s="60">
        <f>VLOOKUP($A21,'Return Data'!$B$7:$R$2292,4,0)</f>
        <v>14.944599999999999</v>
      </c>
      <c r="D21" s="60">
        <f>VLOOKUP($A21,'Return Data'!$B$7:$R$2292,10,0)</f>
        <v>-5.0678000000000001</v>
      </c>
      <c r="E21" s="61">
        <f t="shared" si="0"/>
        <v>13</v>
      </c>
      <c r="F21" s="60">
        <f>VLOOKUP($A21,'Return Data'!$B$7:$R$2292,11,0)</f>
        <v>0.8619</v>
      </c>
      <c r="G21" s="61">
        <f t="shared" si="1"/>
        <v>8</v>
      </c>
      <c r="H21" s="60">
        <f>VLOOKUP($A21,'Return Data'!$B$7:$R$2292,12,0)</f>
        <v>10.5419</v>
      </c>
      <c r="I21" s="61">
        <f t="shared" si="2"/>
        <v>5</v>
      </c>
      <c r="J21" s="60">
        <f>VLOOKUP($A21,'Return Data'!$B$7:$R$2292,13,0)</f>
        <v>9.8689999999999998</v>
      </c>
      <c r="K21" s="61">
        <f t="shared" si="3"/>
        <v>6</v>
      </c>
      <c r="L21" s="60">
        <f>VLOOKUP($A21,'Return Data'!$B$7:$R$2292,17,0)</f>
        <v>3.7831999999999999</v>
      </c>
      <c r="M21" s="61">
        <f t="shared" si="4"/>
        <v>28</v>
      </c>
      <c r="N21" s="60">
        <f>VLOOKUP($A21,'Return Data'!$B$7:$R$2292,14,0)</f>
        <v>11.3598</v>
      </c>
      <c r="O21" s="61">
        <f t="shared" si="6"/>
        <v>27</v>
      </c>
      <c r="P21" s="60"/>
      <c r="Q21" s="61"/>
      <c r="R21" s="60">
        <f>VLOOKUP($A21,'Return Data'!$B$7:$R$2292,16,0)</f>
        <v>11.1434</v>
      </c>
      <c r="S21" s="62">
        <f t="shared" si="5"/>
        <v>27</v>
      </c>
    </row>
    <row r="22" spans="1:19" x14ac:dyDescent="0.3">
      <c r="A22" s="58" t="s">
        <v>1607</v>
      </c>
      <c r="B22" s="59">
        <f>VLOOKUP($A22,'Return Data'!$B$7:$R$2292,3,0)</f>
        <v>44988</v>
      </c>
      <c r="C22" s="60">
        <f>VLOOKUP($A22,'Return Data'!$B$7:$R$2292,4,0)</f>
        <v>60.450899999999997</v>
      </c>
      <c r="D22" s="60">
        <f>VLOOKUP($A22,'Return Data'!$B$7:$R$2292,10,0)</f>
        <v>-3.9937999999999998</v>
      </c>
      <c r="E22" s="61">
        <f t="shared" si="0"/>
        <v>6</v>
      </c>
      <c r="F22" s="60">
        <f>VLOOKUP($A22,'Return Data'!$B$7:$R$2292,11,0)</f>
        <v>2.5568</v>
      </c>
      <c r="G22" s="61">
        <f t="shared" si="1"/>
        <v>3</v>
      </c>
      <c r="H22" s="60">
        <f>VLOOKUP($A22,'Return Data'!$B$7:$R$2292,12,0)</f>
        <v>14.001099999999999</v>
      </c>
      <c r="I22" s="61">
        <f t="shared" si="2"/>
        <v>3</v>
      </c>
      <c r="J22" s="60">
        <f>VLOOKUP($A22,'Return Data'!$B$7:$R$2292,13,0)</f>
        <v>13.6684</v>
      </c>
      <c r="K22" s="61">
        <f t="shared" si="3"/>
        <v>3</v>
      </c>
      <c r="L22" s="60">
        <f>VLOOKUP($A22,'Return Data'!$B$7:$R$2292,17,0)</f>
        <v>12.932399999999999</v>
      </c>
      <c r="M22" s="61">
        <f t="shared" si="4"/>
        <v>7</v>
      </c>
      <c r="N22" s="60">
        <f>VLOOKUP($A22,'Return Data'!$B$7:$R$2292,14,0)</f>
        <v>18.178100000000001</v>
      </c>
      <c r="O22" s="61">
        <f t="shared" si="6"/>
        <v>11</v>
      </c>
      <c r="P22" s="60">
        <f>VLOOKUP($A22,'Return Data'!$B$7:$R$2292,15,0)</f>
        <v>13.4375</v>
      </c>
      <c r="Q22" s="61">
        <f t="shared" si="7"/>
        <v>7</v>
      </c>
      <c r="R22" s="60">
        <f>VLOOKUP($A22,'Return Data'!$B$7:$R$2292,16,0)</f>
        <v>15.6831</v>
      </c>
      <c r="S22" s="62">
        <f t="shared" si="5"/>
        <v>6</v>
      </c>
    </row>
    <row r="23" spans="1:19" x14ac:dyDescent="0.3">
      <c r="A23" s="58" t="s">
        <v>1615</v>
      </c>
      <c r="B23" s="59">
        <f>VLOOKUP($A23,'Return Data'!$B$7:$R$2292,3,0)</f>
        <v>44988</v>
      </c>
      <c r="C23" s="60">
        <f>VLOOKUP($A23,'Return Data'!$B$7:$R$2292,4,0)</f>
        <v>58.997999999999998</v>
      </c>
      <c r="D23" s="60">
        <f>VLOOKUP($A23,'Return Data'!$B$7:$R$2292,10,0)</f>
        <v>-4.8204000000000002</v>
      </c>
      <c r="E23" s="61">
        <f t="shared" si="0"/>
        <v>11</v>
      </c>
      <c r="F23" s="60">
        <f>VLOOKUP($A23,'Return Data'!$B$7:$R$2292,11,0)</f>
        <v>0.49909999999999999</v>
      </c>
      <c r="G23" s="61">
        <f t="shared" si="1"/>
        <v>10</v>
      </c>
      <c r="H23" s="60">
        <f>VLOOKUP($A23,'Return Data'!$B$7:$R$2292,12,0)</f>
        <v>9.3790999999999993</v>
      </c>
      <c r="I23" s="61">
        <f t="shared" si="2"/>
        <v>10</v>
      </c>
      <c r="J23" s="60">
        <f>VLOOKUP($A23,'Return Data'!$B$7:$R$2292,13,0)</f>
        <v>10.3963</v>
      </c>
      <c r="K23" s="61">
        <f t="shared" si="3"/>
        <v>5</v>
      </c>
      <c r="L23" s="60">
        <f>VLOOKUP($A23,'Return Data'!$B$7:$R$2292,17,0)</f>
        <v>8.0516000000000005</v>
      </c>
      <c r="M23" s="61">
        <f t="shared" si="4"/>
        <v>21</v>
      </c>
      <c r="N23" s="60">
        <f>VLOOKUP($A23,'Return Data'!$B$7:$R$2292,14,0)</f>
        <v>15.3131</v>
      </c>
      <c r="O23" s="61">
        <f t="shared" si="6"/>
        <v>19</v>
      </c>
      <c r="P23" s="60">
        <f>VLOOKUP($A23,'Return Data'!$B$7:$R$2292,15,0)</f>
        <v>11.4849</v>
      </c>
      <c r="Q23" s="61">
        <f t="shared" si="7"/>
        <v>17</v>
      </c>
      <c r="R23" s="60">
        <f>VLOOKUP($A23,'Return Data'!$B$7:$R$2292,16,0)</f>
        <v>15.702199999999999</v>
      </c>
      <c r="S23" s="62">
        <f t="shared" si="5"/>
        <v>5</v>
      </c>
    </row>
    <row r="24" spans="1:19" x14ac:dyDescent="0.3">
      <c r="A24" s="58" t="s">
        <v>1630</v>
      </c>
      <c r="B24" s="59">
        <f>VLOOKUP($A24,'Return Data'!$B$7:$R$2292,3,0)</f>
        <v>44988</v>
      </c>
      <c r="C24" s="60">
        <f>VLOOKUP($A24,'Return Data'!$B$7:$R$2292,4,0)</f>
        <v>69.501499999999993</v>
      </c>
      <c r="D24" s="60">
        <f>VLOOKUP($A24,'Return Data'!$B$7:$R$2292,10,0)</f>
        <v>-4.7180999999999997</v>
      </c>
      <c r="E24" s="61">
        <f t="shared" si="0"/>
        <v>10</v>
      </c>
      <c r="F24" s="60">
        <f>VLOOKUP($A24,'Return Data'!$B$7:$R$2292,11,0)</f>
        <v>-2.7126000000000001</v>
      </c>
      <c r="G24" s="61">
        <f t="shared" si="1"/>
        <v>23</v>
      </c>
      <c r="H24" s="60">
        <f>VLOOKUP($A24,'Return Data'!$B$7:$R$2292,12,0)</f>
        <v>4.8879999999999999</v>
      </c>
      <c r="I24" s="61">
        <f t="shared" si="2"/>
        <v>26</v>
      </c>
      <c r="J24" s="60">
        <f>VLOOKUP($A24,'Return Data'!$B$7:$R$2292,13,0)</f>
        <v>4.1780999999999997</v>
      </c>
      <c r="K24" s="61">
        <f t="shared" si="3"/>
        <v>22</v>
      </c>
      <c r="L24" s="60">
        <f>VLOOKUP($A24,'Return Data'!$B$7:$R$2292,17,0)</f>
        <v>5.9810999999999996</v>
      </c>
      <c r="M24" s="61">
        <f t="shared" si="4"/>
        <v>26</v>
      </c>
      <c r="N24" s="60">
        <f>VLOOKUP($A24,'Return Data'!$B$7:$R$2292,14,0)</f>
        <v>10.386200000000001</v>
      </c>
      <c r="O24" s="61">
        <f t="shared" si="6"/>
        <v>29</v>
      </c>
      <c r="P24" s="60">
        <f>VLOOKUP($A24,'Return Data'!$B$7:$R$2292,15,0)</f>
        <v>8.3146000000000004</v>
      </c>
      <c r="Q24" s="61">
        <f t="shared" si="7"/>
        <v>23</v>
      </c>
      <c r="R24" s="60">
        <f>VLOOKUP($A24,'Return Data'!$B$7:$R$2292,16,0)</f>
        <v>9.5527999999999995</v>
      </c>
      <c r="S24" s="62">
        <f t="shared" si="5"/>
        <v>29</v>
      </c>
    </row>
    <row r="25" spans="1:19" x14ac:dyDescent="0.3">
      <c r="A25" s="58" t="s">
        <v>2064</v>
      </c>
      <c r="B25" s="59">
        <f>VLOOKUP($A25,'Return Data'!$B$7:$R$2292,3,0)</f>
        <v>44988</v>
      </c>
      <c r="C25" s="60">
        <f>VLOOKUP($A25,'Return Data'!$B$7:$R$2292,4,0)</f>
        <v>22.642700000000001</v>
      </c>
      <c r="D25" s="60">
        <f>VLOOKUP($A25,'Return Data'!$B$7:$R$2292,10,0)</f>
        <v>-6.7759999999999998</v>
      </c>
      <c r="E25" s="61">
        <f t="shared" si="0"/>
        <v>24</v>
      </c>
      <c r="F25" s="60">
        <f>VLOOKUP($A25,'Return Data'!$B$7:$R$2292,11,0)</f>
        <v>-1.2715000000000001</v>
      </c>
      <c r="G25" s="61">
        <f t="shared" si="1"/>
        <v>19</v>
      </c>
      <c r="H25" s="60">
        <f>VLOOKUP($A25,'Return Data'!$B$7:$R$2292,12,0)</f>
        <v>5.9936999999999996</v>
      </c>
      <c r="I25" s="61">
        <f t="shared" si="2"/>
        <v>23</v>
      </c>
      <c r="J25" s="60">
        <f>VLOOKUP($A25,'Return Data'!$B$7:$R$2292,13,0)</f>
        <v>5.7832999999999997</v>
      </c>
      <c r="K25" s="61">
        <f t="shared" si="3"/>
        <v>16</v>
      </c>
      <c r="L25" s="60">
        <f>VLOOKUP($A25,'Return Data'!$B$7:$R$2292,17,0)</f>
        <v>14.933</v>
      </c>
      <c r="M25" s="61">
        <f t="shared" si="4"/>
        <v>5</v>
      </c>
      <c r="N25" s="60">
        <f>VLOOKUP($A25,'Return Data'!$B$7:$R$2292,14,0)</f>
        <v>23.042200000000001</v>
      </c>
      <c r="O25" s="61">
        <f t="shared" si="6"/>
        <v>5</v>
      </c>
      <c r="P25" s="60">
        <f>VLOOKUP($A25,'Return Data'!$B$7:$R$2292,15,0)</f>
        <v>15.543100000000001</v>
      </c>
      <c r="Q25" s="61">
        <f t="shared" si="7"/>
        <v>3</v>
      </c>
      <c r="R25" s="60">
        <f>VLOOKUP($A25,'Return Data'!$B$7:$R$2292,16,0)</f>
        <v>15.093400000000001</v>
      </c>
      <c r="S25" s="62">
        <f t="shared" si="5"/>
        <v>11</v>
      </c>
    </row>
    <row r="26" spans="1:19" x14ac:dyDescent="0.3">
      <c r="A26" s="58" t="s">
        <v>1624</v>
      </c>
      <c r="B26" s="59">
        <f>VLOOKUP($A26,'Return Data'!$B$7:$R$2292,3,0)</f>
        <v>44988</v>
      </c>
      <c r="C26" s="60">
        <f>VLOOKUP($A26,'Return Data'!$B$7:$R$2292,4,0)</f>
        <v>34.928600000000003</v>
      </c>
      <c r="D26" s="60">
        <f>VLOOKUP($A26,'Return Data'!$B$7:$R$2292,10,0)</f>
        <v>-7.5792000000000002</v>
      </c>
      <c r="E26" s="61">
        <f t="shared" si="0"/>
        <v>28</v>
      </c>
      <c r="F26" s="60">
        <f>VLOOKUP($A26,'Return Data'!$B$7:$R$2292,11,0)</f>
        <v>-4.2298999999999998</v>
      </c>
      <c r="G26" s="61">
        <f t="shared" si="1"/>
        <v>26</v>
      </c>
      <c r="H26" s="60">
        <f>VLOOKUP($A26,'Return Data'!$B$7:$R$2292,12,0)</f>
        <v>4.9341999999999997</v>
      </c>
      <c r="I26" s="61">
        <f t="shared" si="2"/>
        <v>25</v>
      </c>
      <c r="J26" s="60">
        <f>VLOOKUP($A26,'Return Data'!$B$7:$R$2292,13,0)</f>
        <v>5.0107999999999997</v>
      </c>
      <c r="K26" s="61">
        <f t="shared" si="3"/>
        <v>17</v>
      </c>
      <c r="L26" s="60">
        <f>VLOOKUP($A26,'Return Data'!$B$7:$R$2292,17,0)</f>
        <v>0.42159999999999997</v>
      </c>
      <c r="M26" s="61">
        <f t="shared" si="4"/>
        <v>30</v>
      </c>
      <c r="N26" s="60">
        <f>VLOOKUP($A26,'Return Data'!$B$7:$R$2292,14,0)</f>
        <v>8.0576000000000008</v>
      </c>
      <c r="O26" s="61">
        <f t="shared" si="6"/>
        <v>30</v>
      </c>
      <c r="P26" s="60">
        <f>VLOOKUP($A26,'Return Data'!$B$7:$R$2292,15,0)</f>
        <v>4.9679000000000002</v>
      </c>
      <c r="Q26" s="61">
        <f t="shared" si="7"/>
        <v>26</v>
      </c>
      <c r="R26" s="60">
        <f>VLOOKUP($A26,'Return Data'!$B$7:$R$2292,16,0)</f>
        <v>15.176</v>
      </c>
      <c r="S26" s="62">
        <f t="shared" si="5"/>
        <v>9</v>
      </c>
    </row>
    <row r="27" spans="1:19" x14ac:dyDescent="0.3">
      <c r="A27" s="58" t="s">
        <v>1793</v>
      </c>
      <c r="B27" s="59">
        <f>VLOOKUP($A27,'Return Data'!$B$7:$R$2292,3,0)</f>
        <v>44988</v>
      </c>
      <c r="C27" s="60">
        <f>VLOOKUP($A27,'Return Data'!$B$7:$R$2292,4,0)</f>
        <v>17.526199999999999</v>
      </c>
      <c r="D27" s="60">
        <f>VLOOKUP($A27,'Return Data'!$B$7:$R$2292,10,0)</f>
        <v>-5.1391999999999998</v>
      </c>
      <c r="E27" s="61">
        <f t="shared" si="0"/>
        <v>14</v>
      </c>
      <c r="F27" s="60">
        <f>VLOOKUP($A27,'Return Data'!$B$7:$R$2292,11,0)</f>
        <v>1.1432</v>
      </c>
      <c r="G27" s="61">
        <f t="shared" si="1"/>
        <v>7</v>
      </c>
      <c r="H27" s="60">
        <f>VLOOKUP($A27,'Return Data'!$B$7:$R$2292,12,0)</f>
        <v>9.6181999999999999</v>
      </c>
      <c r="I27" s="61">
        <f t="shared" si="2"/>
        <v>8</v>
      </c>
      <c r="J27" s="60">
        <f>VLOOKUP($A27,'Return Data'!$B$7:$R$2292,13,0)</f>
        <v>8.9884000000000004</v>
      </c>
      <c r="K27" s="61">
        <f t="shared" si="3"/>
        <v>8</v>
      </c>
      <c r="L27" s="60">
        <f>VLOOKUP($A27,'Return Data'!$B$7:$R$2292,17,0)</f>
        <v>11.350300000000001</v>
      </c>
      <c r="M27" s="61">
        <f t="shared" si="4"/>
        <v>10</v>
      </c>
      <c r="N27" s="60">
        <f>VLOOKUP($A27,'Return Data'!$B$7:$R$2292,14,0)</f>
        <v>16.1142</v>
      </c>
      <c r="O27" s="61">
        <f t="shared" si="6"/>
        <v>17</v>
      </c>
      <c r="P27" s="60"/>
      <c r="Q27" s="61"/>
      <c r="R27" s="60">
        <f>VLOOKUP($A27,'Return Data'!$B$7:$R$2292,16,0)</f>
        <v>12.819100000000001</v>
      </c>
      <c r="S27" s="62">
        <f t="shared" si="5"/>
        <v>22</v>
      </c>
    </row>
    <row r="28" spans="1:19" x14ac:dyDescent="0.3">
      <c r="A28" s="58" t="s">
        <v>1152</v>
      </c>
      <c r="B28" s="59">
        <f>VLOOKUP($A28,'Return Data'!$B$7:$R$2292,3,0)</f>
        <v>44988</v>
      </c>
      <c r="C28" s="60">
        <f>VLOOKUP($A28,'Return Data'!$B$7:$R$2292,4,0)</f>
        <v>177.1808</v>
      </c>
      <c r="D28" s="60">
        <f>VLOOKUP($A28,'Return Data'!$B$7:$R$2292,10,0)</f>
        <v>-3.5589</v>
      </c>
      <c r="E28" s="61">
        <f t="shared" si="0"/>
        <v>3</v>
      </c>
      <c r="F28" s="60">
        <f>VLOOKUP($A28,'Return Data'!$B$7:$R$2292,11,0)</f>
        <v>1.9832000000000001</v>
      </c>
      <c r="G28" s="61">
        <f t="shared" si="1"/>
        <v>4</v>
      </c>
      <c r="H28" s="60">
        <f>VLOOKUP($A28,'Return Data'!$B$7:$R$2292,12,0)</f>
        <v>14.825799999999999</v>
      </c>
      <c r="I28" s="61">
        <f t="shared" si="2"/>
        <v>1</v>
      </c>
      <c r="J28" s="60">
        <f>VLOOKUP($A28,'Return Data'!$B$7:$R$2292,13,0)</f>
        <v>19.246600000000001</v>
      </c>
      <c r="K28" s="61">
        <f t="shared" si="3"/>
        <v>1</v>
      </c>
      <c r="L28" s="60">
        <f>VLOOKUP($A28,'Return Data'!$B$7:$R$2292,17,0)</f>
        <v>18.1783</v>
      </c>
      <c r="M28" s="61">
        <f t="shared" si="4"/>
        <v>2</v>
      </c>
      <c r="N28" s="60">
        <f>VLOOKUP($A28,'Return Data'!$B$7:$R$2292,14,0)</f>
        <v>21.9907</v>
      </c>
      <c r="O28" s="61">
        <f t="shared" si="6"/>
        <v>6</v>
      </c>
      <c r="P28" s="60">
        <f>VLOOKUP($A28,'Return Data'!$B$7:$R$2292,15,0)</f>
        <v>12.6791</v>
      </c>
      <c r="Q28" s="61">
        <f t="shared" si="7"/>
        <v>10</v>
      </c>
      <c r="R28" s="60">
        <f>VLOOKUP($A28,'Return Data'!$B$7:$R$2292,16,0)</f>
        <v>14.501300000000001</v>
      </c>
      <c r="S28" s="62">
        <f t="shared" si="5"/>
        <v>14</v>
      </c>
    </row>
    <row r="29" spans="1:19" x14ac:dyDescent="0.3">
      <c r="A29" s="58" t="s">
        <v>1589</v>
      </c>
      <c r="B29" s="59">
        <f>VLOOKUP($A29,'Return Data'!$B$7:$R$2292,3,0)</f>
        <v>44988</v>
      </c>
      <c r="C29" s="60">
        <f>VLOOKUP($A29,'Return Data'!$B$7:$R$2292,4,0)</f>
        <v>52.527500000000003</v>
      </c>
      <c r="D29" s="60">
        <f>VLOOKUP($A29,'Return Data'!$B$7:$R$2292,10,0)</f>
        <v>-0.66959999999999997</v>
      </c>
      <c r="E29" s="61">
        <f t="shared" si="0"/>
        <v>1</v>
      </c>
      <c r="F29" s="60">
        <f>VLOOKUP($A29,'Return Data'!$B$7:$R$2292,11,0)</f>
        <v>2.6686000000000001</v>
      </c>
      <c r="G29" s="61">
        <f t="shared" si="1"/>
        <v>2</v>
      </c>
      <c r="H29" s="60">
        <f>VLOOKUP($A29,'Return Data'!$B$7:$R$2292,12,0)</f>
        <v>6.4968000000000004</v>
      </c>
      <c r="I29" s="61">
        <f t="shared" si="2"/>
        <v>20</v>
      </c>
      <c r="J29" s="60">
        <f>VLOOKUP($A29,'Return Data'!$B$7:$R$2292,13,0)</f>
        <v>4.8350999999999997</v>
      </c>
      <c r="K29" s="61">
        <f t="shared" si="3"/>
        <v>18</v>
      </c>
      <c r="L29" s="60">
        <f>VLOOKUP($A29,'Return Data'!$B$7:$R$2292,17,0)</f>
        <v>15.01</v>
      </c>
      <c r="M29" s="61">
        <f t="shared" si="4"/>
        <v>4</v>
      </c>
      <c r="N29" s="60">
        <f>VLOOKUP($A29,'Return Data'!$B$7:$R$2292,14,0)</f>
        <v>23.962499999999999</v>
      </c>
      <c r="O29" s="61">
        <f t="shared" si="6"/>
        <v>3</v>
      </c>
      <c r="P29" s="60">
        <f>VLOOKUP($A29,'Return Data'!$B$7:$R$2292,15,0)</f>
        <v>16.9053</v>
      </c>
      <c r="Q29" s="61">
        <f t="shared" si="7"/>
        <v>2</v>
      </c>
      <c r="R29" s="60">
        <f>VLOOKUP($A29,'Return Data'!$B$7:$R$2292,16,0)</f>
        <v>18.505700000000001</v>
      </c>
      <c r="S29" s="62">
        <f t="shared" si="5"/>
        <v>2</v>
      </c>
    </row>
    <row r="30" spans="1:19" x14ac:dyDescent="0.3">
      <c r="A30" s="58" t="s">
        <v>1616</v>
      </c>
      <c r="B30" s="59">
        <f>VLOOKUP($A30,'Return Data'!$B$7:$R$2292,3,0)</f>
        <v>44988</v>
      </c>
      <c r="C30" s="60">
        <f>VLOOKUP($A30,'Return Data'!$B$7:$R$2292,4,0)</f>
        <v>27.93</v>
      </c>
      <c r="D30" s="60">
        <f>VLOOKUP($A30,'Return Data'!$B$7:$R$2292,10,0)</f>
        <v>-5.9279000000000002</v>
      </c>
      <c r="E30" s="61">
        <f t="shared" si="0"/>
        <v>19</v>
      </c>
      <c r="F30" s="60">
        <f>VLOOKUP($A30,'Return Data'!$B$7:$R$2292,11,0)</f>
        <v>-2.2401</v>
      </c>
      <c r="G30" s="61">
        <f t="shared" si="1"/>
        <v>22</v>
      </c>
      <c r="H30" s="60">
        <f>VLOOKUP($A30,'Return Data'!$B$7:$R$2292,12,0)</f>
        <v>6.0364000000000004</v>
      </c>
      <c r="I30" s="61">
        <f t="shared" si="2"/>
        <v>22</v>
      </c>
      <c r="J30" s="60">
        <f>VLOOKUP($A30,'Return Data'!$B$7:$R$2292,13,0)</f>
        <v>1.8971</v>
      </c>
      <c r="K30" s="61">
        <f t="shared" si="3"/>
        <v>28</v>
      </c>
      <c r="L30" s="60">
        <f>VLOOKUP($A30,'Return Data'!$B$7:$R$2292,17,0)</f>
        <v>10.8988</v>
      </c>
      <c r="M30" s="61">
        <f t="shared" si="4"/>
        <v>14</v>
      </c>
      <c r="N30" s="60">
        <f>VLOOKUP($A30,'Return Data'!$B$7:$R$2292,14,0)</f>
        <v>23.968800000000002</v>
      </c>
      <c r="O30" s="61">
        <f t="shared" si="6"/>
        <v>2</v>
      </c>
      <c r="P30" s="60">
        <f>VLOOKUP($A30,'Return Data'!$B$7:$R$2292,15,0)</f>
        <v>15.3681</v>
      </c>
      <c r="Q30" s="61">
        <f t="shared" si="7"/>
        <v>4</v>
      </c>
      <c r="R30" s="60">
        <f>VLOOKUP($A30,'Return Data'!$B$7:$R$2292,16,0)</f>
        <v>13.694599999999999</v>
      </c>
      <c r="S30" s="62">
        <f t="shared" si="5"/>
        <v>20</v>
      </c>
    </row>
    <row r="31" spans="1:19" x14ac:dyDescent="0.3">
      <c r="A31" s="58" t="s">
        <v>1154</v>
      </c>
      <c r="B31" s="59">
        <f>VLOOKUP($A31,'Return Data'!$B$7:$R$2292,3,0)</f>
        <v>44988</v>
      </c>
      <c r="C31" s="60">
        <f>VLOOKUP($A31,'Return Data'!$B$7:$R$2292,4,0)</f>
        <v>449.92899999999997</v>
      </c>
      <c r="D31" s="60">
        <f>VLOOKUP($A31,'Return Data'!$B$7:$R$2292,10,0)</f>
        <v>-9.6636000000000006</v>
      </c>
      <c r="E31" s="61">
        <f t="shared" si="0"/>
        <v>30</v>
      </c>
      <c r="F31" s="60">
        <f>VLOOKUP($A31,'Return Data'!$B$7:$R$2292,11,0)</f>
        <v>-1.8726</v>
      </c>
      <c r="G31" s="61">
        <f t="shared" si="1"/>
        <v>21</v>
      </c>
      <c r="H31" s="60">
        <f>VLOOKUP($A31,'Return Data'!$B$7:$R$2292,12,0)</f>
        <v>8.1392000000000007</v>
      </c>
      <c r="I31" s="61">
        <f t="shared" si="2"/>
        <v>14</v>
      </c>
      <c r="J31" s="60">
        <f>VLOOKUP($A31,'Return Data'!$B$7:$R$2292,13,0)</f>
        <v>9.3513000000000002</v>
      </c>
      <c r="K31" s="61">
        <f t="shared" si="3"/>
        <v>7</v>
      </c>
      <c r="L31" s="60">
        <f>VLOOKUP($A31,'Return Data'!$B$7:$R$2292,17,0)</f>
        <v>21.380400000000002</v>
      </c>
      <c r="M31" s="61">
        <f t="shared" si="4"/>
        <v>1</v>
      </c>
      <c r="N31" s="60">
        <f>VLOOKUP($A31,'Return Data'!$B$7:$R$2292,14,0)</f>
        <v>35.200600000000001</v>
      </c>
      <c r="O31" s="61">
        <f t="shared" si="6"/>
        <v>1</v>
      </c>
      <c r="P31" s="60">
        <f>VLOOKUP($A31,'Return Data'!$B$7:$R$2292,15,0)</f>
        <v>20.0549</v>
      </c>
      <c r="Q31" s="61">
        <f t="shared" si="7"/>
        <v>1</v>
      </c>
      <c r="R31" s="60">
        <f>VLOOKUP($A31,'Return Data'!$B$7:$R$2292,16,0)</f>
        <v>19.466200000000001</v>
      </c>
      <c r="S31" s="62">
        <f t="shared" si="5"/>
        <v>1</v>
      </c>
    </row>
    <row r="32" spans="1:19" x14ac:dyDescent="0.3">
      <c r="A32" s="58" t="s">
        <v>1618</v>
      </c>
      <c r="B32" s="59">
        <f>VLOOKUP($A32,'Return Data'!$B$7:$R$2292,3,0)</f>
        <v>44988</v>
      </c>
      <c r="C32" s="60">
        <f>VLOOKUP($A32,'Return Data'!$B$7:$R$2292,4,0)</f>
        <v>81.633099999999999</v>
      </c>
      <c r="D32" s="60">
        <f>VLOOKUP($A32,'Return Data'!$B$7:$R$2292,10,0)</f>
        <v>-4.8940999999999999</v>
      </c>
      <c r="E32" s="61">
        <f t="shared" si="0"/>
        <v>12</v>
      </c>
      <c r="F32" s="60">
        <f>VLOOKUP($A32,'Return Data'!$B$7:$R$2292,11,0)</f>
        <v>-1.4216</v>
      </c>
      <c r="G32" s="61">
        <f t="shared" si="1"/>
        <v>20</v>
      </c>
      <c r="H32" s="60">
        <f>VLOOKUP($A32,'Return Data'!$B$7:$R$2292,12,0)</f>
        <v>5.2343000000000002</v>
      </c>
      <c r="I32" s="61">
        <f t="shared" si="2"/>
        <v>24</v>
      </c>
      <c r="J32" s="60">
        <f>VLOOKUP($A32,'Return Data'!$B$7:$R$2292,13,0)</f>
        <v>3.6288</v>
      </c>
      <c r="K32" s="61">
        <f t="shared" si="3"/>
        <v>26</v>
      </c>
      <c r="L32" s="60">
        <f>VLOOKUP($A32,'Return Data'!$B$7:$R$2292,17,0)</f>
        <v>8.0777000000000001</v>
      </c>
      <c r="M32" s="61">
        <f t="shared" si="4"/>
        <v>20</v>
      </c>
      <c r="N32" s="60">
        <f>VLOOKUP($A32,'Return Data'!$B$7:$R$2292,14,0)</f>
        <v>15.5854</v>
      </c>
      <c r="O32" s="61">
        <f t="shared" si="6"/>
        <v>18</v>
      </c>
      <c r="P32" s="60">
        <f>VLOOKUP($A32,'Return Data'!$B$7:$R$2292,15,0)</f>
        <v>10.768000000000001</v>
      </c>
      <c r="Q32" s="61">
        <f t="shared" si="7"/>
        <v>20</v>
      </c>
      <c r="R32" s="60">
        <f>VLOOKUP($A32,'Return Data'!$B$7:$R$2292,16,0)</f>
        <v>15.409700000000001</v>
      </c>
      <c r="S32" s="62">
        <f t="shared" si="5"/>
        <v>8</v>
      </c>
    </row>
    <row r="33" spans="1:19" x14ac:dyDescent="0.3">
      <c r="A33" s="58" t="s">
        <v>1620</v>
      </c>
      <c r="B33" s="59">
        <f>VLOOKUP($A33,'Return Data'!$B$7:$R$2292,3,0)</f>
        <v>44988</v>
      </c>
      <c r="C33" s="60">
        <f>VLOOKUP($A33,'Return Data'!$B$7:$R$2292,4,0)</f>
        <v>15.815899999999999</v>
      </c>
      <c r="D33" s="60">
        <f>VLOOKUP($A33,'Return Data'!$B$7:$R$2292,10,0)</f>
        <v>-5.9729999999999999</v>
      </c>
      <c r="E33" s="61">
        <f t="shared" si="0"/>
        <v>20</v>
      </c>
      <c r="F33" s="60">
        <f>VLOOKUP($A33,'Return Data'!$B$7:$R$2292,11,0)</f>
        <v>-1.0387</v>
      </c>
      <c r="G33" s="61">
        <f t="shared" si="1"/>
        <v>18</v>
      </c>
      <c r="H33" s="60">
        <f>VLOOKUP($A33,'Return Data'!$B$7:$R$2292,12,0)</f>
        <v>8.7989999999999995</v>
      </c>
      <c r="I33" s="61">
        <f t="shared" si="2"/>
        <v>12</v>
      </c>
      <c r="J33" s="60">
        <f>VLOOKUP($A33,'Return Data'!$B$7:$R$2292,13,0)</f>
        <v>8.1990999999999996</v>
      </c>
      <c r="K33" s="61">
        <f t="shared" si="3"/>
        <v>11</v>
      </c>
      <c r="L33" s="60">
        <f>VLOOKUP($A33,'Return Data'!$B$7:$R$2292,17,0)</f>
        <v>8.3142999999999994</v>
      </c>
      <c r="M33" s="61">
        <f t="shared" si="4"/>
        <v>19</v>
      </c>
      <c r="N33" s="60">
        <f>VLOOKUP($A33,'Return Data'!$B$7:$R$2292,14,0)</f>
        <v>13.8802</v>
      </c>
      <c r="O33" s="61">
        <f t="shared" si="6"/>
        <v>23</v>
      </c>
      <c r="P33" s="60"/>
      <c r="Q33" s="61"/>
      <c r="R33" s="60">
        <f>VLOOKUP($A33,'Return Data'!$B$7:$R$2292,16,0)</f>
        <v>10.9024</v>
      </c>
      <c r="S33" s="62">
        <f t="shared" si="5"/>
        <v>28</v>
      </c>
    </row>
    <row r="34" spans="1:19" x14ac:dyDescent="0.3">
      <c r="A34" s="94" t="s">
        <v>1599</v>
      </c>
      <c r="B34" s="59">
        <f>VLOOKUP($A34,'Return Data'!$B$7:$R$2292,3,0)</f>
        <v>44988</v>
      </c>
      <c r="C34" s="60">
        <f>VLOOKUP($A34,'Return Data'!$B$7:$R$2292,4,0)</f>
        <v>16.3687</v>
      </c>
      <c r="D34" s="60">
        <f>VLOOKUP($A34,'Return Data'!$B$7:$R$2292,10,0)</f>
        <v>-5.6319999999999997</v>
      </c>
      <c r="E34" s="61">
        <f t="shared" si="0"/>
        <v>17</v>
      </c>
      <c r="F34" s="60">
        <f>VLOOKUP($A34,'Return Data'!$B$7:$R$2292,11,0)</f>
        <v>-3.7191999999999998</v>
      </c>
      <c r="G34" s="61">
        <f t="shared" si="1"/>
        <v>25</v>
      </c>
      <c r="H34" s="60">
        <f>VLOOKUP($A34,'Return Data'!$B$7:$R$2292,12,0)</f>
        <v>3.0897999999999999</v>
      </c>
      <c r="I34" s="61">
        <f t="shared" si="2"/>
        <v>28</v>
      </c>
      <c r="J34" s="60">
        <f>VLOOKUP($A34,'Return Data'!$B$7:$R$2292,13,0)</f>
        <v>4.0510999999999999</v>
      </c>
      <c r="K34" s="61">
        <f t="shared" si="3"/>
        <v>24</v>
      </c>
      <c r="L34" s="60">
        <f>VLOOKUP($A34,'Return Data'!$B$7:$R$2292,17,0)</f>
        <v>6.4513999999999996</v>
      </c>
      <c r="M34" s="61">
        <f t="shared" si="4"/>
        <v>25</v>
      </c>
      <c r="N34" s="60">
        <f>VLOOKUP($A34,'Return Data'!$B$7:$R$2292,14,0)</f>
        <v>13.746</v>
      </c>
      <c r="O34" s="61">
        <f t="shared" si="6"/>
        <v>24</v>
      </c>
      <c r="P34" s="60"/>
      <c r="Q34" s="61"/>
      <c r="R34" s="60">
        <f>VLOOKUP($A34,'Return Data'!$B$7:$R$2292,16,0)</f>
        <v>11.599</v>
      </c>
      <c r="S34" s="62">
        <f t="shared" si="5"/>
        <v>26</v>
      </c>
    </row>
    <row r="35" spans="1:19" x14ac:dyDescent="0.3">
      <c r="A35" s="58" t="s">
        <v>1622</v>
      </c>
      <c r="B35" s="59">
        <f>VLOOKUP($A35,'Return Data'!$B$7:$R$2292,3,0)</f>
        <v>44988</v>
      </c>
      <c r="C35" s="60">
        <f>VLOOKUP($A35,'Return Data'!$B$7:$R$2292,4,0)</f>
        <v>151.56</v>
      </c>
      <c r="D35" s="60">
        <f>VLOOKUP($A35,'Return Data'!$B$7:$R$2292,10,0)</f>
        <v>-8.19</v>
      </c>
      <c r="E35" s="61">
        <f t="shared" si="0"/>
        <v>29</v>
      </c>
      <c r="F35" s="60">
        <f>VLOOKUP($A35,'Return Data'!$B$7:$R$2292,11,0)</f>
        <v>-6.0151000000000003</v>
      </c>
      <c r="G35" s="61">
        <f t="shared" si="1"/>
        <v>28</v>
      </c>
      <c r="H35" s="60">
        <f>VLOOKUP($A35,'Return Data'!$B$7:$R$2292,12,0)</f>
        <v>3.1231</v>
      </c>
      <c r="I35" s="61">
        <f t="shared" si="2"/>
        <v>27</v>
      </c>
      <c r="J35" s="60">
        <f>VLOOKUP($A35,'Return Data'!$B$7:$R$2292,13,0)</f>
        <v>3.06</v>
      </c>
      <c r="K35" s="61">
        <f t="shared" si="3"/>
        <v>27</v>
      </c>
      <c r="L35" s="60">
        <f>VLOOKUP($A35,'Return Data'!$B$7:$R$2292,17,0)</f>
        <v>6.4737999999999998</v>
      </c>
      <c r="M35" s="61">
        <f t="shared" si="4"/>
        <v>24</v>
      </c>
      <c r="N35" s="60">
        <f>VLOOKUP($A35,'Return Data'!$B$7:$R$2292,14,0)</f>
        <v>11.241199999999999</v>
      </c>
      <c r="O35" s="61">
        <f t="shared" si="6"/>
        <v>28</v>
      </c>
      <c r="P35" s="60">
        <f>VLOOKUP($A35,'Return Data'!$B$7:$R$2292,15,0)</f>
        <v>5.2031999999999998</v>
      </c>
      <c r="Q35" s="61">
        <f t="shared" si="7"/>
        <v>25</v>
      </c>
      <c r="R35" s="60">
        <f>VLOOKUP($A35,'Return Data'!$B$7:$R$2292,16,0)</f>
        <v>8.8407999999999998</v>
      </c>
      <c r="S35" s="62">
        <f t="shared" si="5"/>
        <v>30</v>
      </c>
    </row>
    <row r="36" spans="1:19" x14ac:dyDescent="0.3">
      <c r="A36" s="58" t="s">
        <v>1608</v>
      </c>
      <c r="B36" s="59">
        <f>VLOOKUP($A36,'Return Data'!$B$7:$R$2292,3,0)</f>
        <v>44988</v>
      </c>
      <c r="C36" s="60">
        <f>VLOOKUP($A36,'Return Data'!$B$7:$R$2292,4,0)</f>
        <v>35.61</v>
      </c>
      <c r="D36" s="60">
        <f>VLOOKUP($A36,'Return Data'!$B$7:$R$2292,10,0)</f>
        <v>-5.9180999999999999</v>
      </c>
      <c r="E36" s="61">
        <f t="shared" si="0"/>
        <v>18</v>
      </c>
      <c r="F36" s="60">
        <f>VLOOKUP($A36,'Return Data'!$B$7:$R$2292,11,0)</f>
        <v>-0.91820000000000002</v>
      </c>
      <c r="G36" s="61">
        <f t="shared" si="1"/>
        <v>16</v>
      </c>
      <c r="H36" s="60">
        <f>VLOOKUP($A36,'Return Data'!$B$7:$R$2292,12,0)</f>
        <v>7.0011999999999999</v>
      </c>
      <c r="I36" s="61">
        <f t="shared" si="2"/>
        <v>17</v>
      </c>
      <c r="J36" s="60">
        <f>VLOOKUP($A36,'Return Data'!$B$7:$R$2292,13,0)</f>
        <v>5.8247</v>
      </c>
      <c r="K36" s="61">
        <f t="shared" si="3"/>
        <v>15</v>
      </c>
      <c r="L36" s="60">
        <f>VLOOKUP($A36,'Return Data'!$B$7:$R$2292,17,0)</f>
        <v>10.1869</v>
      </c>
      <c r="M36" s="61">
        <f t="shared" si="4"/>
        <v>15</v>
      </c>
      <c r="N36" s="60">
        <f>VLOOKUP($A36,'Return Data'!$B$7:$R$2292,14,0)</f>
        <v>18.8157</v>
      </c>
      <c r="O36" s="61">
        <f t="shared" si="6"/>
        <v>10</v>
      </c>
      <c r="P36" s="60">
        <f>VLOOKUP($A36,'Return Data'!$B$7:$R$2292,15,0)</f>
        <v>12.8004</v>
      </c>
      <c r="Q36" s="61">
        <f t="shared" si="7"/>
        <v>9</v>
      </c>
      <c r="R36" s="60">
        <f>VLOOKUP($A36,'Return Data'!$B$7:$R$2292,16,0)</f>
        <v>12.3521</v>
      </c>
      <c r="S36" s="62">
        <f t="shared" si="5"/>
        <v>24</v>
      </c>
    </row>
    <row r="37" spans="1:19" x14ac:dyDescent="0.3">
      <c r="A37" s="58" t="s">
        <v>1674</v>
      </c>
      <c r="B37" s="59">
        <f>VLOOKUP($A37,'Return Data'!$B$7:$R$2292,3,0)</f>
        <v>44988</v>
      </c>
      <c r="C37" s="60">
        <f>VLOOKUP($A37,'Return Data'!$B$7:$R$2292,4,0)</f>
        <v>236.9496</v>
      </c>
      <c r="D37" s="60">
        <f>VLOOKUP($A37,'Return Data'!$B$7:$R$2292,10,0)</f>
        <v>-7.2662000000000004</v>
      </c>
      <c r="E37" s="61">
        <f t="shared" si="0"/>
        <v>27</v>
      </c>
      <c r="F37" s="60">
        <f>VLOOKUP($A37,'Return Data'!$B$7:$R$2292,11,0)</f>
        <v>-7.7915999999999999</v>
      </c>
      <c r="G37" s="61">
        <f t="shared" si="1"/>
        <v>30</v>
      </c>
      <c r="H37" s="60">
        <f>VLOOKUP($A37,'Return Data'!$B$7:$R$2292,12,0)</f>
        <v>1.6224000000000001</v>
      </c>
      <c r="I37" s="61">
        <f t="shared" si="2"/>
        <v>30</v>
      </c>
      <c r="J37" s="60">
        <f>VLOOKUP($A37,'Return Data'!$B$7:$R$2292,13,0)</f>
        <v>-4.6677</v>
      </c>
      <c r="K37" s="61">
        <f t="shared" si="3"/>
        <v>30</v>
      </c>
      <c r="L37" s="60">
        <f>VLOOKUP($A37,'Return Data'!$B$7:$R$2292,17,0)</f>
        <v>3.0352999999999999</v>
      </c>
      <c r="M37" s="61">
        <f t="shared" si="4"/>
        <v>29</v>
      </c>
      <c r="N37" s="60">
        <f>VLOOKUP($A37,'Return Data'!$B$7:$R$2292,14,0)</f>
        <v>14.046799999999999</v>
      </c>
      <c r="O37" s="61">
        <f t="shared" si="6"/>
        <v>22</v>
      </c>
      <c r="P37" s="60">
        <f>VLOOKUP($A37,'Return Data'!$B$7:$R$2292,15,0)</f>
        <v>12.3908</v>
      </c>
      <c r="Q37" s="61">
        <f t="shared" si="7"/>
        <v>12</v>
      </c>
      <c r="R37" s="60">
        <f>VLOOKUP($A37,'Return Data'!$B$7:$R$2292,16,0)</f>
        <v>13.8467</v>
      </c>
      <c r="S37" s="62">
        <f t="shared" si="5"/>
        <v>17</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-5.4423933333333334</v>
      </c>
      <c r="E39" s="69"/>
      <c r="F39" s="70">
        <f>AVERAGE(F8:F37)</f>
        <v>-1.0106233333333332</v>
      </c>
      <c r="G39" s="69"/>
      <c r="H39" s="70">
        <f>AVERAGE(H8:H37)</f>
        <v>7.7835699999999983</v>
      </c>
      <c r="I39" s="69"/>
      <c r="J39" s="70">
        <f>AVERAGE(J8:J37)</f>
        <v>6.6676666666666682</v>
      </c>
      <c r="K39" s="69"/>
      <c r="L39" s="70">
        <f>AVERAGE(L8:L37)</f>
        <v>9.9569433333333315</v>
      </c>
      <c r="M39" s="69"/>
      <c r="N39" s="70">
        <f>AVERAGE(N8:N37)</f>
        <v>17.356523333333328</v>
      </c>
      <c r="O39" s="69"/>
      <c r="P39" s="70">
        <f>AVERAGE(P8:P37)</f>
        <v>11.928534615384619</v>
      </c>
      <c r="Q39" s="69"/>
      <c r="R39" s="70">
        <f>AVERAGE(R8:R37)</f>
        <v>14.051959999999999</v>
      </c>
      <c r="S39" s="71"/>
    </row>
    <row r="40" spans="1:19" x14ac:dyDescent="0.3">
      <c r="A40" s="68" t="s">
        <v>28</v>
      </c>
      <c r="B40" s="69"/>
      <c r="C40" s="69"/>
      <c r="D40" s="70">
        <f>MIN(D8:D37)</f>
        <v>-9.6636000000000006</v>
      </c>
      <c r="E40" s="69"/>
      <c r="F40" s="70">
        <f>MIN(F8:F37)</f>
        <v>-7.7915999999999999</v>
      </c>
      <c r="G40" s="69"/>
      <c r="H40" s="70">
        <f>MIN(H8:H37)</f>
        <v>1.6224000000000001</v>
      </c>
      <c r="I40" s="69"/>
      <c r="J40" s="70">
        <f>MIN(J8:J37)</f>
        <v>-4.6677</v>
      </c>
      <c r="K40" s="69"/>
      <c r="L40" s="70">
        <f>MIN(L8:L37)</f>
        <v>0.42159999999999997</v>
      </c>
      <c r="M40" s="69"/>
      <c r="N40" s="70">
        <f>MIN(N8:N37)</f>
        <v>8.0576000000000008</v>
      </c>
      <c r="O40" s="69"/>
      <c r="P40" s="70">
        <f>MIN(P8:P37)</f>
        <v>4.9679000000000002</v>
      </c>
      <c r="Q40" s="69"/>
      <c r="R40" s="70">
        <f>MIN(R8:R37)</f>
        <v>8.8407999999999998</v>
      </c>
      <c r="S40" s="71"/>
    </row>
    <row r="41" spans="1:19" ht="15" thickBot="1" x14ac:dyDescent="0.35">
      <c r="A41" s="72" t="s">
        <v>29</v>
      </c>
      <c r="B41" s="73"/>
      <c r="C41" s="73"/>
      <c r="D41" s="74">
        <f>MAX(D8:D37)</f>
        <v>-0.66959999999999997</v>
      </c>
      <c r="E41" s="73"/>
      <c r="F41" s="74">
        <f>MAX(F8:F37)</f>
        <v>4.2678000000000003</v>
      </c>
      <c r="G41" s="73"/>
      <c r="H41" s="74">
        <f>MAX(H8:H37)</f>
        <v>14.825799999999999</v>
      </c>
      <c r="I41" s="73"/>
      <c r="J41" s="74">
        <f>MAX(J8:J37)</f>
        <v>19.246600000000001</v>
      </c>
      <c r="K41" s="73"/>
      <c r="L41" s="74">
        <f>MAX(L8:L37)</f>
        <v>21.380400000000002</v>
      </c>
      <c r="M41" s="73"/>
      <c r="N41" s="74">
        <f>MAX(N8:N37)</f>
        <v>35.200600000000001</v>
      </c>
      <c r="O41" s="73"/>
      <c r="P41" s="74">
        <f>MAX(P8:P37)</f>
        <v>20.0549</v>
      </c>
      <c r="Q41" s="73"/>
      <c r="R41" s="74">
        <f>MAX(R8:R37)</f>
        <v>19.466200000000001</v>
      </c>
      <c r="S41" s="75"/>
    </row>
    <row r="42" spans="1:19" x14ac:dyDescent="0.3">
      <c r="A42" s="99" t="s">
        <v>428</v>
      </c>
    </row>
    <row r="43" spans="1:19" x14ac:dyDescent="0.3">
      <c r="A43" s="14" t="s">
        <v>340</v>
      </c>
    </row>
  </sheetData>
  <sheetProtection algorithmName="SHA-512" hashValue="yMGnf3YkbAgPWR/J14QEpyDZ3Y4aoKC75XL7JBOIYgxFlc64IPL4QtoLtT3gMS3Sa+QzaL2BigBqUGBCsrlKqg==" saltValue="/jpG8LDfYaA7pAK1yfGoRw=="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1593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1610</v>
      </c>
      <c r="B8" s="59">
        <f>VLOOKUP($A8,'Return Data'!$B$7:$R$2292,3,0)</f>
        <v>44988</v>
      </c>
      <c r="C8" s="60">
        <f>VLOOKUP($A8,'Return Data'!$B$7:$R$2292,4,0)</f>
        <v>1106.9100000000001</v>
      </c>
      <c r="D8" s="60">
        <f>VLOOKUP($A8,'Return Data'!$B$7:$R$2292,10,0)</f>
        <v>-7.0369999999999999</v>
      </c>
      <c r="E8" s="61">
        <f t="shared" ref="E8:E37" si="0">RANK(D8,D$8:D$37,0)</f>
        <v>24</v>
      </c>
      <c r="F8" s="60">
        <f>VLOOKUP($A8,'Return Data'!$B$7:$R$2292,11,0)</f>
        <v>-0.30709999999999998</v>
      </c>
      <c r="G8" s="61">
        <f t="shared" ref="G8:G37" si="1">RANK(F8,F$8:F$37,0)</f>
        <v>12</v>
      </c>
      <c r="H8" s="60">
        <f>VLOOKUP($A8,'Return Data'!$B$7:$R$2292,12,0)</f>
        <v>6.0929000000000002</v>
      </c>
      <c r="I8" s="61">
        <f t="shared" ref="I8:I37" si="2">RANK(H8,H$8:H$37,0)</f>
        <v>17</v>
      </c>
      <c r="J8" s="60">
        <f>VLOOKUP($A8,'Return Data'!$B$7:$R$2292,13,0)</f>
        <v>3.6316000000000002</v>
      </c>
      <c r="K8" s="61">
        <f t="shared" ref="K8:K37" si="3">RANK(J8,J$8:J$37,0)</f>
        <v>19</v>
      </c>
      <c r="L8" s="60">
        <f>VLOOKUP($A8,'Return Data'!$B$7:$R$2292,17,0)</f>
        <v>6.7813999999999997</v>
      </c>
      <c r="M8" s="61">
        <f t="shared" ref="M8:M37" si="4">RANK(L8,L$8:L$37,0)</f>
        <v>21</v>
      </c>
      <c r="N8" s="60">
        <f>VLOOKUP($A8,'Return Data'!$B$7:$R$2292,14,0)</f>
        <v>14.2448</v>
      </c>
      <c r="O8" s="61">
        <f t="shared" ref="O8:O37" si="5">RANK(N8,N$8:N$37,0)</f>
        <v>18</v>
      </c>
      <c r="P8" s="60">
        <f>VLOOKUP($A8,'Return Data'!$B$7:$R$2292,15,0)</f>
        <v>9.3252000000000006</v>
      </c>
      <c r="Q8" s="61">
        <f t="shared" ref="Q8:Q20" si="6">RANK(P8,P$8:P$37,0)</f>
        <v>21</v>
      </c>
      <c r="R8" s="60">
        <f>VLOOKUP($A8,'Return Data'!$B$7:$R$2292,16,0)</f>
        <v>21.150700000000001</v>
      </c>
      <c r="S8" s="62">
        <f t="shared" ref="S8:S37" si="7">RANK(R8,R$8:R$37,0)</f>
        <v>1</v>
      </c>
    </row>
    <row r="9" spans="1:20" x14ac:dyDescent="0.3">
      <c r="A9" s="58" t="s">
        <v>1613</v>
      </c>
      <c r="B9" s="59">
        <f>VLOOKUP($A9,'Return Data'!$B$7:$R$2292,3,0)</f>
        <v>44988</v>
      </c>
      <c r="C9" s="60">
        <f>VLOOKUP($A9,'Return Data'!$B$7:$R$2292,4,0)</f>
        <v>17.03</v>
      </c>
      <c r="D9" s="60">
        <f>VLOOKUP($A9,'Return Data'!$B$7:$R$2292,10,0)</f>
        <v>-7.2945000000000002</v>
      </c>
      <c r="E9" s="61">
        <f t="shared" si="0"/>
        <v>26</v>
      </c>
      <c r="F9" s="60">
        <f>VLOOKUP($A9,'Return Data'!$B$7:$R$2292,11,0)</f>
        <v>-6.7870999999999997</v>
      </c>
      <c r="G9" s="61">
        <f t="shared" si="1"/>
        <v>29</v>
      </c>
      <c r="H9" s="60">
        <f>VLOOKUP($A9,'Return Data'!$B$7:$R$2292,12,0)</f>
        <v>1.4899</v>
      </c>
      <c r="I9" s="61">
        <f t="shared" si="2"/>
        <v>29</v>
      </c>
      <c r="J9" s="60">
        <f>VLOOKUP($A9,'Return Data'!$B$7:$R$2292,13,0)</f>
        <v>-4.1104000000000003</v>
      </c>
      <c r="K9" s="61">
        <f t="shared" si="3"/>
        <v>29</v>
      </c>
      <c r="L9" s="60">
        <f>VLOOKUP($A9,'Return Data'!$B$7:$R$2292,17,0)</f>
        <v>2.9436</v>
      </c>
      <c r="M9" s="61">
        <f t="shared" si="4"/>
        <v>27</v>
      </c>
      <c r="N9" s="60">
        <f>VLOOKUP($A9,'Return Data'!$B$7:$R$2292,14,0)</f>
        <v>10.3893</v>
      </c>
      <c r="O9" s="61">
        <f t="shared" si="5"/>
        <v>27</v>
      </c>
      <c r="P9" s="60">
        <f>VLOOKUP($A9,'Return Data'!$B$7:$R$2292,15,0)</f>
        <v>11.260400000000001</v>
      </c>
      <c r="Q9" s="61">
        <f t="shared" si="6"/>
        <v>12</v>
      </c>
      <c r="R9" s="60">
        <f>VLOOKUP($A9,'Return Data'!$B$7:$R$2292,16,0)</f>
        <v>10.581300000000001</v>
      </c>
      <c r="S9" s="62">
        <f t="shared" si="7"/>
        <v>24</v>
      </c>
    </row>
    <row r="10" spans="1:20" x14ac:dyDescent="0.3">
      <c r="A10" s="58" t="s">
        <v>1926</v>
      </c>
      <c r="B10" s="59">
        <f>VLOOKUP($A10,'Return Data'!$B$7:$R$2292,3,0)</f>
        <v>44988</v>
      </c>
      <c r="C10" s="60">
        <f>VLOOKUP($A10,'Return Data'!$B$7:$R$2292,4,0)</f>
        <v>170.38669999999999</v>
      </c>
      <c r="D10" s="60">
        <f>VLOOKUP($A10,'Return Data'!$B$7:$R$2292,10,0)</f>
        <v>-4.0340999999999996</v>
      </c>
      <c r="E10" s="61">
        <f t="shared" si="0"/>
        <v>5</v>
      </c>
      <c r="F10" s="60">
        <f>VLOOKUP($A10,'Return Data'!$B$7:$R$2292,11,0)</f>
        <v>0.8397</v>
      </c>
      <c r="G10" s="61">
        <f t="shared" si="1"/>
        <v>6</v>
      </c>
      <c r="H10" s="60">
        <f>VLOOKUP($A10,'Return Data'!$B$7:$R$2292,12,0)</f>
        <v>8.6874000000000002</v>
      </c>
      <c r="I10" s="61">
        <f t="shared" si="2"/>
        <v>8</v>
      </c>
      <c r="J10" s="60">
        <f>VLOOKUP($A10,'Return Data'!$B$7:$R$2292,13,0)</f>
        <v>5.0991</v>
      </c>
      <c r="K10" s="61">
        <f t="shared" si="3"/>
        <v>14</v>
      </c>
      <c r="L10" s="60">
        <f>VLOOKUP($A10,'Return Data'!$B$7:$R$2292,17,0)</f>
        <v>12.107900000000001</v>
      </c>
      <c r="M10" s="61">
        <f t="shared" si="4"/>
        <v>6</v>
      </c>
      <c r="N10" s="60">
        <f>VLOOKUP($A10,'Return Data'!$B$7:$R$2292,14,0)</f>
        <v>19.766999999999999</v>
      </c>
      <c r="O10" s="61">
        <f t="shared" si="5"/>
        <v>8</v>
      </c>
      <c r="P10" s="60">
        <f>VLOOKUP($A10,'Return Data'!$B$7:$R$2292,15,0)</f>
        <v>11.543100000000001</v>
      </c>
      <c r="Q10" s="61">
        <f t="shared" si="6"/>
        <v>11</v>
      </c>
      <c r="R10" s="60">
        <f>VLOOKUP($A10,'Return Data'!$B$7:$R$2292,16,0)</f>
        <v>15.664300000000001</v>
      </c>
      <c r="S10" s="62">
        <f t="shared" si="7"/>
        <v>9</v>
      </c>
    </row>
    <row r="11" spans="1:20" x14ac:dyDescent="0.3">
      <c r="A11" s="58" t="s">
        <v>1632</v>
      </c>
      <c r="B11" s="59">
        <f>VLOOKUP($A11,'Return Data'!$B$7:$R$2292,3,0)</f>
        <v>44988</v>
      </c>
      <c r="C11" s="60">
        <f>VLOOKUP($A11,'Return Data'!$B$7:$R$2292,4,0)</f>
        <v>220.01</v>
      </c>
      <c r="D11" s="60">
        <f>VLOOKUP($A11,'Return Data'!$B$7:$R$2292,10,0)</f>
        <v>-5.6237000000000004</v>
      </c>
      <c r="E11" s="61">
        <f t="shared" si="0"/>
        <v>15</v>
      </c>
      <c r="F11" s="60">
        <f>VLOOKUP($A11,'Return Data'!$B$7:$R$2292,11,0)</f>
        <v>-1.6627000000000001</v>
      </c>
      <c r="G11" s="61">
        <f t="shared" si="1"/>
        <v>17</v>
      </c>
      <c r="H11" s="60">
        <f>VLOOKUP($A11,'Return Data'!$B$7:$R$2292,12,0)</f>
        <v>5.9063999999999997</v>
      </c>
      <c r="I11" s="61">
        <f t="shared" si="2"/>
        <v>19</v>
      </c>
      <c r="J11" s="60">
        <f>VLOOKUP($A11,'Return Data'!$B$7:$R$2292,13,0)</f>
        <v>3.3929999999999998</v>
      </c>
      <c r="K11" s="61">
        <f t="shared" si="3"/>
        <v>21</v>
      </c>
      <c r="L11" s="60">
        <f>VLOOKUP($A11,'Return Data'!$B$7:$R$2292,17,0)</f>
        <v>8.0610999999999997</v>
      </c>
      <c r="M11" s="61">
        <f t="shared" si="4"/>
        <v>17</v>
      </c>
      <c r="N11" s="60">
        <f>VLOOKUP($A11,'Return Data'!$B$7:$R$2292,14,0)</f>
        <v>15.271599999999999</v>
      </c>
      <c r="O11" s="61">
        <f t="shared" si="5"/>
        <v>15</v>
      </c>
      <c r="P11" s="60">
        <f>VLOOKUP($A11,'Return Data'!$B$7:$R$2292,15,0)</f>
        <v>12.446999999999999</v>
      </c>
      <c r="Q11" s="61">
        <f t="shared" si="6"/>
        <v>7</v>
      </c>
      <c r="R11" s="60">
        <f>VLOOKUP($A11,'Return Data'!$B$7:$R$2292,16,0)</f>
        <v>17.202100000000002</v>
      </c>
      <c r="S11" s="62">
        <f t="shared" si="7"/>
        <v>6</v>
      </c>
    </row>
    <row r="12" spans="1:20" x14ac:dyDescent="0.3">
      <c r="A12" s="94" t="s">
        <v>1673</v>
      </c>
      <c r="B12" s="59">
        <f>VLOOKUP($A12,'Return Data'!$B$7:$R$2292,3,0)</f>
        <v>44988</v>
      </c>
      <c r="C12" s="60">
        <f>VLOOKUP($A12,'Return Data'!$B$7:$R$2292,4,0)</f>
        <v>63.698999999999998</v>
      </c>
      <c r="D12" s="60">
        <f>VLOOKUP($A12,'Return Data'!$B$7:$R$2292,10,0)</f>
        <v>-3.9491999999999998</v>
      </c>
      <c r="E12" s="61">
        <f t="shared" si="0"/>
        <v>4</v>
      </c>
      <c r="F12" s="60">
        <f>VLOOKUP($A12,'Return Data'!$B$7:$R$2292,11,0)</f>
        <v>-1.1453</v>
      </c>
      <c r="G12" s="61">
        <f t="shared" si="1"/>
        <v>15</v>
      </c>
      <c r="H12" s="60">
        <f>VLOOKUP($A12,'Return Data'!$B$7:$R$2292,12,0)</f>
        <v>8.8201999999999998</v>
      </c>
      <c r="I12" s="61">
        <f t="shared" si="2"/>
        <v>6</v>
      </c>
      <c r="J12" s="60">
        <f>VLOOKUP($A12,'Return Data'!$B$7:$R$2292,13,0)</f>
        <v>5.5702999999999996</v>
      </c>
      <c r="K12" s="61">
        <f t="shared" si="3"/>
        <v>13</v>
      </c>
      <c r="L12" s="60">
        <f>VLOOKUP($A12,'Return Data'!$B$7:$R$2292,17,0)</f>
        <v>6.4505999999999997</v>
      </c>
      <c r="M12" s="61">
        <f t="shared" si="4"/>
        <v>22</v>
      </c>
      <c r="N12" s="60">
        <f>VLOOKUP($A12,'Return Data'!$B$7:$R$2292,14,0)</f>
        <v>13.394</v>
      </c>
      <c r="O12" s="61">
        <f t="shared" si="5"/>
        <v>21</v>
      </c>
      <c r="P12" s="60">
        <f>VLOOKUP($A12,'Return Data'!$B$7:$R$2292,15,0)</f>
        <v>11.039899999999999</v>
      </c>
      <c r="Q12" s="61">
        <f t="shared" si="6"/>
        <v>13</v>
      </c>
      <c r="R12" s="60">
        <f>VLOOKUP($A12,'Return Data'!$B$7:$R$2292,16,0)</f>
        <v>12.476699999999999</v>
      </c>
      <c r="S12" s="62">
        <f t="shared" si="7"/>
        <v>19</v>
      </c>
    </row>
    <row r="13" spans="1:20" x14ac:dyDescent="0.3">
      <c r="A13" s="94" t="s">
        <v>1597</v>
      </c>
      <c r="B13" s="59">
        <f>VLOOKUP($A13,'Return Data'!$B$7:$R$2292,3,0)</f>
        <v>44988</v>
      </c>
      <c r="C13" s="60">
        <f>VLOOKUP($A13,'Return Data'!$B$7:$R$2292,4,0)</f>
        <v>23.052</v>
      </c>
      <c r="D13" s="60">
        <f>VLOOKUP($A13,'Return Data'!$B$7:$R$2292,10,0)</f>
        <v>-4.7161999999999997</v>
      </c>
      <c r="E13" s="61">
        <f t="shared" si="0"/>
        <v>9</v>
      </c>
      <c r="F13" s="60">
        <f>VLOOKUP($A13,'Return Data'!$B$7:$R$2292,11,0)</f>
        <v>-0.47489999999999999</v>
      </c>
      <c r="G13" s="61">
        <f t="shared" si="1"/>
        <v>13</v>
      </c>
      <c r="H13" s="60">
        <f>VLOOKUP($A13,'Return Data'!$B$7:$R$2292,12,0)</f>
        <v>8.8694000000000006</v>
      </c>
      <c r="I13" s="61">
        <f t="shared" si="2"/>
        <v>5</v>
      </c>
      <c r="J13" s="60">
        <f>VLOOKUP($A13,'Return Data'!$B$7:$R$2292,13,0)</f>
        <v>6.7815000000000003</v>
      </c>
      <c r="K13" s="61">
        <f t="shared" si="3"/>
        <v>10</v>
      </c>
      <c r="L13" s="60">
        <f>VLOOKUP($A13,'Return Data'!$B$7:$R$2292,17,0)</f>
        <v>9.0320999999999998</v>
      </c>
      <c r="M13" s="61">
        <f t="shared" si="4"/>
        <v>14</v>
      </c>
      <c r="N13" s="60">
        <f>VLOOKUP($A13,'Return Data'!$B$7:$R$2292,14,0)</f>
        <v>16.127099999999999</v>
      </c>
      <c r="O13" s="61">
        <f t="shared" si="5"/>
        <v>13</v>
      </c>
      <c r="P13" s="60">
        <f>VLOOKUP($A13,'Return Data'!$B$7:$R$2292,15,0)</f>
        <v>10.221399999999999</v>
      </c>
      <c r="Q13" s="61">
        <f t="shared" si="6"/>
        <v>17</v>
      </c>
      <c r="R13" s="60">
        <f>VLOOKUP($A13,'Return Data'!$B$7:$R$2292,16,0)</f>
        <v>10.886200000000001</v>
      </c>
      <c r="S13" s="62">
        <f t="shared" si="7"/>
        <v>22</v>
      </c>
    </row>
    <row r="14" spans="1:20" x14ac:dyDescent="0.3">
      <c r="A14" s="58" t="s">
        <v>1601</v>
      </c>
      <c r="B14" s="59">
        <f>VLOOKUP($A14,'Return Data'!$B$7:$R$2292,3,0)</f>
        <v>44988</v>
      </c>
      <c r="C14" s="60">
        <f>VLOOKUP($A14,'Return Data'!$B$7:$R$2292,4,0)</f>
        <v>975.74860000000001</v>
      </c>
      <c r="D14" s="60">
        <f>VLOOKUP($A14,'Return Data'!$B$7:$R$2292,10,0)</f>
        <v>-6.8913000000000002</v>
      </c>
      <c r="E14" s="61">
        <f t="shared" si="0"/>
        <v>22</v>
      </c>
      <c r="F14" s="60">
        <f>VLOOKUP($A14,'Return Data'!$B$7:$R$2292,11,0)</f>
        <v>-0.11169999999999999</v>
      </c>
      <c r="G14" s="61">
        <f t="shared" si="1"/>
        <v>10</v>
      </c>
      <c r="H14" s="60">
        <f>VLOOKUP($A14,'Return Data'!$B$7:$R$2292,12,0)</f>
        <v>7.8461999999999996</v>
      </c>
      <c r="I14" s="61">
        <f t="shared" si="2"/>
        <v>11</v>
      </c>
      <c r="J14" s="60">
        <f>VLOOKUP($A14,'Return Data'!$B$7:$R$2292,13,0)</f>
        <v>7.6459999999999999</v>
      </c>
      <c r="K14" s="61">
        <f t="shared" si="3"/>
        <v>7</v>
      </c>
      <c r="L14" s="60">
        <f>VLOOKUP($A14,'Return Data'!$B$7:$R$2292,17,0)</f>
        <v>10.169</v>
      </c>
      <c r="M14" s="61">
        <f t="shared" si="4"/>
        <v>10</v>
      </c>
      <c r="N14" s="60">
        <f>VLOOKUP($A14,'Return Data'!$B$7:$R$2292,14,0)</f>
        <v>20.4557</v>
      </c>
      <c r="O14" s="61">
        <f t="shared" si="5"/>
        <v>7</v>
      </c>
      <c r="P14" s="60">
        <f>VLOOKUP($A14,'Return Data'!$B$7:$R$2292,15,0)</f>
        <v>10.947800000000001</v>
      </c>
      <c r="Q14" s="61">
        <f t="shared" si="6"/>
        <v>14</v>
      </c>
      <c r="R14" s="60">
        <f>VLOOKUP($A14,'Return Data'!$B$7:$R$2292,16,0)</f>
        <v>17.473299999999998</v>
      </c>
      <c r="S14" s="62">
        <f t="shared" si="7"/>
        <v>5</v>
      </c>
    </row>
    <row r="15" spans="1:20" x14ac:dyDescent="0.3">
      <c r="A15" s="58" t="s">
        <v>1603</v>
      </c>
      <c r="B15" s="59">
        <f>VLOOKUP($A15,'Return Data'!$B$7:$R$2292,3,0)</f>
        <v>44988</v>
      </c>
      <c r="C15" s="60">
        <f>VLOOKUP($A15,'Return Data'!$B$7:$R$2292,4,0)</f>
        <v>1133.2439999999999</v>
      </c>
      <c r="D15" s="60">
        <f>VLOOKUP($A15,'Return Data'!$B$7:$R$2292,10,0)</f>
        <v>-4.2241</v>
      </c>
      <c r="E15" s="61">
        <f t="shared" si="0"/>
        <v>7</v>
      </c>
      <c r="F15" s="60">
        <f>VLOOKUP($A15,'Return Data'!$B$7:$R$2292,11,0)</f>
        <v>3.915</v>
      </c>
      <c r="G15" s="61">
        <f t="shared" si="1"/>
        <v>1</v>
      </c>
      <c r="H15" s="60">
        <f>VLOOKUP($A15,'Return Data'!$B$7:$R$2292,12,0)</f>
        <v>13.4777</v>
      </c>
      <c r="I15" s="61">
        <f t="shared" si="2"/>
        <v>2</v>
      </c>
      <c r="J15" s="60">
        <f>VLOOKUP($A15,'Return Data'!$B$7:$R$2292,13,0)</f>
        <v>17.683599999999998</v>
      </c>
      <c r="K15" s="61">
        <f t="shared" si="3"/>
        <v>2</v>
      </c>
      <c r="L15" s="60">
        <f>VLOOKUP($A15,'Return Data'!$B$7:$R$2292,17,0)</f>
        <v>15.772399999999999</v>
      </c>
      <c r="M15" s="61">
        <f t="shared" si="4"/>
        <v>3</v>
      </c>
      <c r="N15" s="60">
        <f>VLOOKUP($A15,'Return Data'!$B$7:$R$2292,14,0)</f>
        <v>22.873799999999999</v>
      </c>
      <c r="O15" s="61">
        <f t="shared" si="5"/>
        <v>2</v>
      </c>
      <c r="P15" s="60">
        <f>VLOOKUP($A15,'Return Data'!$B$7:$R$2292,15,0)</f>
        <v>12.7662</v>
      </c>
      <c r="Q15" s="61">
        <f t="shared" si="6"/>
        <v>5</v>
      </c>
      <c r="R15" s="60">
        <f>VLOOKUP($A15,'Return Data'!$B$7:$R$2292,16,0)</f>
        <v>18.272500000000001</v>
      </c>
      <c r="S15" s="62">
        <f t="shared" si="7"/>
        <v>3</v>
      </c>
    </row>
    <row r="16" spans="1:20" x14ac:dyDescent="0.3">
      <c r="A16" s="102" t="s">
        <v>2034</v>
      </c>
      <c r="B16" s="59">
        <f>VLOOKUP($A16,'Return Data'!$B$7:$R$2292,3,0)</f>
        <v>44988</v>
      </c>
      <c r="C16" s="60">
        <f>VLOOKUP($A16,'Return Data'!$B$7:$R$2292,4,0)</f>
        <v>129.04750000000001</v>
      </c>
      <c r="D16" s="60">
        <f>VLOOKUP($A16,'Return Data'!$B$7:$R$2292,10,0)</f>
        <v>-3.3828999999999998</v>
      </c>
      <c r="E16" s="61">
        <f t="shared" si="0"/>
        <v>2</v>
      </c>
      <c r="F16" s="60">
        <f>VLOOKUP($A16,'Return Data'!$B$7:$R$2292,11,0)</f>
        <v>0.31869999999999998</v>
      </c>
      <c r="G16" s="61">
        <f t="shared" si="1"/>
        <v>7</v>
      </c>
      <c r="H16" s="60">
        <f>VLOOKUP($A16,'Return Data'!$B$7:$R$2292,12,0)</f>
        <v>6.8930999999999996</v>
      </c>
      <c r="I16" s="61">
        <f t="shared" si="2"/>
        <v>15</v>
      </c>
      <c r="J16" s="60">
        <f>VLOOKUP($A16,'Return Data'!$B$7:$R$2292,13,0)</f>
        <v>3.6114000000000002</v>
      </c>
      <c r="K16" s="61">
        <f t="shared" si="3"/>
        <v>20</v>
      </c>
      <c r="L16" s="60">
        <f>VLOOKUP($A16,'Return Data'!$B$7:$R$2292,17,0)</f>
        <v>7.7786999999999997</v>
      </c>
      <c r="M16" s="61">
        <f t="shared" si="4"/>
        <v>18</v>
      </c>
      <c r="N16" s="60">
        <f>VLOOKUP($A16,'Return Data'!$B$7:$R$2292,14,0)</f>
        <v>14.7959</v>
      </c>
      <c r="O16" s="61">
        <f t="shared" si="5"/>
        <v>16</v>
      </c>
      <c r="P16" s="60">
        <f>VLOOKUP($A16,'Return Data'!$B$7:$R$2292,15,0)</f>
        <v>8.0204000000000004</v>
      </c>
      <c r="Q16" s="61">
        <f t="shared" si="6"/>
        <v>22</v>
      </c>
      <c r="R16" s="60">
        <f>VLOOKUP($A16,'Return Data'!$B$7:$R$2292,16,0)</f>
        <v>14.3825</v>
      </c>
      <c r="S16" s="62">
        <f t="shared" si="7"/>
        <v>13</v>
      </c>
    </row>
    <row r="17" spans="1:19" x14ac:dyDescent="0.3">
      <c r="A17" s="103" t="s">
        <v>1144</v>
      </c>
      <c r="B17" s="59">
        <f>VLOOKUP($A17,'Return Data'!$B$7:$R$2292,3,0)</f>
        <v>44988</v>
      </c>
      <c r="C17" s="60">
        <f>VLOOKUP($A17,'Return Data'!$B$7:$R$2292,4,0)</f>
        <v>460.54</v>
      </c>
      <c r="D17" s="60">
        <f>VLOOKUP($A17,'Return Data'!$B$7:$R$2292,10,0)</f>
        <v>-4.5888999999999998</v>
      </c>
      <c r="E17" s="61">
        <f t="shared" si="0"/>
        <v>8</v>
      </c>
      <c r="F17" s="60">
        <f>VLOOKUP($A17,'Return Data'!$B$7:$R$2292,11,0)</f>
        <v>1.2821</v>
      </c>
      <c r="G17" s="61">
        <f t="shared" si="1"/>
        <v>5</v>
      </c>
      <c r="H17" s="60">
        <f>VLOOKUP($A17,'Return Data'!$B$7:$R$2292,12,0)</f>
        <v>10.5924</v>
      </c>
      <c r="I17" s="61">
        <f t="shared" si="2"/>
        <v>4</v>
      </c>
      <c r="J17" s="60">
        <f>VLOOKUP($A17,'Return Data'!$B$7:$R$2292,13,0)</f>
        <v>10.361800000000001</v>
      </c>
      <c r="K17" s="61">
        <f t="shared" si="3"/>
        <v>4</v>
      </c>
      <c r="L17" s="60">
        <f>VLOOKUP($A17,'Return Data'!$B$7:$R$2292,17,0)</f>
        <v>10.7182</v>
      </c>
      <c r="M17" s="61">
        <f t="shared" si="4"/>
        <v>8</v>
      </c>
      <c r="N17" s="60">
        <f>VLOOKUP($A17,'Return Data'!$B$7:$R$2292,14,0)</f>
        <v>18.133500000000002</v>
      </c>
      <c r="O17" s="61">
        <f t="shared" si="5"/>
        <v>9</v>
      </c>
      <c r="P17" s="60">
        <f>VLOOKUP($A17,'Return Data'!$B$7:$R$2292,15,0)</f>
        <v>10.843500000000001</v>
      </c>
      <c r="Q17" s="61">
        <f t="shared" si="6"/>
        <v>15</v>
      </c>
      <c r="R17" s="60">
        <f>VLOOKUP($A17,'Return Data'!$B$7:$R$2292,16,0)</f>
        <v>14.416</v>
      </c>
      <c r="S17" s="62">
        <f t="shared" si="7"/>
        <v>12</v>
      </c>
    </row>
    <row r="18" spans="1:19" x14ac:dyDescent="0.3">
      <c r="A18" s="58" t="s">
        <v>1605</v>
      </c>
      <c r="B18" s="59">
        <f>VLOOKUP($A18,'Return Data'!$B$7:$R$2292,3,0)</f>
        <v>44988</v>
      </c>
      <c r="C18" s="60">
        <f>VLOOKUP($A18,'Return Data'!$B$7:$R$2292,4,0)</f>
        <v>33.81</v>
      </c>
      <c r="D18" s="60">
        <f>VLOOKUP($A18,'Return Data'!$B$7:$R$2292,10,0)</f>
        <v>-6.9108000000000001</v>
      </c>
      <c r="E18" s="61">
        <f t="shared" si="0"/>
        <v>23</v>
      </c>
      <c r="F18" s="60">
        <f>VLOOKUP($A18,'Return Data'!$B$7:$R$2292,11,0)</f>
        <v>-5.6376999999999997</v>
      </c>
      <c r="G18" s="61">
        <f t="shared" si="1"/>
        <v>27</v>
      </c>
      <c r="H18" s="60">
        <f>VLOOKUP($A18,'Return Data'!$B$7:$R$2292,12,0)</f>
        <v>5.1632999999999996</v>
      </c>
      <c r="I18" s="61">
        <f t="shared" si="2"/>
        <v>21</v>
      </c>
      <c r="J18" s="60">
        <f>VLOOKUP($A18,'Return Data'!$B$7:$R$2292,13,0)</f>
        <v>2.7035</v>
      </c>
      <c r="K18" s="61">
        <f t="shared" si="3"/>
        <v>26</v>
      </c>
      <c r="L18" s="60">
        <f>VLOOKUP($A18,'Return Data'!$B$7:$R$2292,17,0)</f>
        <v>10.320600000000001</v>
      </c>
      <c r="M18" s="61">
        <f t="shared" si="4"/>
        <v>9</v>
      </c>
      <c r="N18" s="60">
        <f>VLOOKUP($A18,'Return Data'!$B$7:$R$2292,14,0)</f>
        <v>16.270199999999999</v>
      </c>
      <c r="O18" s="61">
        <f t="shared" si="5"/>
        <v>12</v>
      </c>
      <c r="P18" s="60">
        <f>VLOOKUP($A18,'Return Data'!$B$7:$R$2292,15,0)</f>
        <v>9.7471999999999994</v>
      </c>
      <c r="Q18" s="61">
        <f t="shared" si="6"/>
        <v>18</v>
      </c>
      <c r="R18" s="60">
        <f>VLOOKUP($A18,'Return Data'!$B$7:$R$2292,16,0)</f>
        <v>14.603300000000001</v>
      </c>
      <c r="S18" s="62">
        <f t="shared" si="7"/>
        <v>11</v>
      </c>
    </row>
    <row r="19" spans="1:19" x14ac:dyDescent="0.3">
      <c r="A19" s="58" t="s">
        <v>1627</v>
      </c>
      <c r="B19" s="59">
        <f>VLOOKUP($A19,'Return Data'!$B$7:$R$2292,3,0)</f>
        <v>44988</v>
      </c>
      <c r="C19" s="60">
        <f>VLOOKUP($A19,'Return Data'!$B$7:$R$2292,4,0)</f>
        <v>133.37200000000001</v>
      </c>
      <c r="D19" s="60">
        <f>VLOOKUP($A19,'Return Data'!$B$7:$R$2292,10,0)</f>
        <v>-6.4810999999999996</v>
      </c>
      <c r="E19" s="61">
        <f t="shared" si="0"/>
        <v>21</v>
      </c>
      <c r="F19" s="60">
        <f>VLOOKUP($A19,'Return Data'!$B$7:$R$2292,11,0)</f>
        <v>-3.3851</v>
      </c>
      <c r="G19" s="61">
        <f t="shared" si="1"/>
        <v>24</v>
      </c>
      <c r="H19" s="60">
        <f>VLOOKUP($A19,'Return Data'!$B$7:$R$2292,12,0)</f>
        <v>6.8258000000000001</v>
      </c>
      <c r="I19" s="61">
        <f t="shared" si="2"/>
        <v>16</v>
      </c>
      <c r="J19" s="60">
        <f>VLOOKUP($A19,'Return Data'!$B$7:$R$2292,13,0)</f>
        <v>2.9582000000000002</v>
      </c>
      <c r="K19" s="61">
        <f t="shared" si="3"/>
        <v>24</v>
      </c>
      <c r="L19" s="60">
        <f>VLOOKUP($A19,'Return Data'!$B$7:$R$2292,17,0)</f>
        <v>8.0638000000000005</v>
      </c>
      <c r="M19" s="61">
        <f t="shared" si="4"/>
        <v>16</v>
      </c>
      <c r="N19" s="60">
        <f>VLOOKUP($A19,'Return Data'!$B$7:$R$2292,14,0)</f>
        <v>11.699400000000001</v>
      </c>
      <c r="O19" s="61">
        <f t="shared" si="5"/>
        <v>25</v>
      </c>
      <c r="P19" s="60">
        <f>VLOOKUP($A19,'Return Data'!$B$7:$R$2292,15,0)</f>
        <v>7.1365999999999996</v>
      </c>
      <c r="Q19" s="61">
        <f t="shared" si="6"/>
        <v>24</v>
      </c>
      <c r="R19" s="60">
        <f>VLOOKUP($A19,'Return Data'!$B$7:$R$2292,16,0)</f>
        <v>16.015699999999999</v>
      </c>
      <c r="S19" s="62">
        <f t="shared" si="7"/>
        <v>8</v>
      </c>
    </row>
    <row r="20" spans="1:19" x14ac:dyDescent="0.3">
      <c r="A20" s="58" t="s">
        <v>1147</v>
      </c>
      <c r="B20" s="59">
        <f>VLOOKUP($A20,'Return Data'!$B$7:$R$2292,3,0)</f>
        <v>44988</v>
      </c>
      <c r="C20" s="60">
        <f>VLOOKUP($A20,'Return Data'!$B$7:$R$2292,4,0)</f>
        <v>77.41</v>
      </c>
      <c r="D20" s="60">
        <f>VLOOKUP($A20,'Return Data'!$B$7:$R$2292,10,0)</f>
        <v>-5.6665999999999999</v>
      </c>
      <c r="E20" s="61">
        <f t="shared" si="0"/>
        <v>16</v>
      </c>
      <c r="F20" s="60">
        <f>VLOOKUP($A20,'Return Data'!$B$7:$R$2292,11,0)</f>
        <v>-0.5907</v>
      </c>
      <c r="G20" s="61">
        <f t="shared" si="1"/>
        <v>14</v>
      </c>
      <c r="H20" s="60">
        <f>VLOOKUP($A20,'Return Data'!$B$7:$R$2292,12,0)</f>
        <v>7.7382999999999997</v>
      </c>
      <c r="I20" s="61">
        <f t="shared" si="2"/>
        <v>12</v>
      </c>
      <c r="J20" s="60">
        <f>VLOOKUP($A20,'Return Data'!$B$7:$R$2292,13,0)</f>
        <v>6.4932999999999996</v>
      </c>
      <c r="K20" s="61">
        <f t="shared" si="3"/>
        <v>11</v>
      </c>
      <c r="L20" s="60">
        <f>VLOOKUP($A20,'Return Data'!$B$7:$R$2292,17,0)</f>
        <v>9.6876999999999995</v>
      </c>
      <c r="M20" s="61">
        <f t="shared" si="4"/>
        <v>11</v>
      </c>
      <c r="N20" s="60">
        <f>VLOOKUP($A20,'Return Data'!$B$7:$R$2292,14,0)</f>
        <v>16.0807</v>
      </c>
      <c r="O20" s="61">
        <f t="shared" si="5"/>
        <v>14</v>
      </c>
      <c r="P20" s="60">
        <f>VLOOKUP($A20,'Return Data'!$B$7:$R$2292,15,0)</f>
        <v>9.3389000000000006</v>
      </c>
      <c r="Q20" s="61">
        <f t="shared" si="6"/>
        <v>20</v>
      </c>
      <c r="R20" s="60">
        <f>VLOOKUP($A20,'Return Data'!$B$7:$R$2292,16,0)</f>
        <v>14.6496</v>
      </c>
      <c r="S20" s="62">
        <f t="shared" si="7"/>
        <v>10</v>
      </c>
    </row>
    <row r="21" spans="1:19" x14ac:dyDescent="0.3">
      <c r="A21" s="58" t="s">
        <v>1150</v>
      </c>
      <c r="B21" s="59">
        <f>VLOOKUP($A21,'Return Data'!$B$7:$R$2292,3,0)</f>
        <v>44988</v>
      </c>
      <c r="C21" s="60">
        <f>VLOOKUP($A21,'Return Data'!$B$7:$R$2292,4,0)</f>
        <v>13.775</v>
      </c>
      <c r="D21" s="60">
        <f>VLOOKUP($A21,'Return Data'!$B$7:$R$2292,10,0)</f>
        <v>-5.5717999999999996</v>
      </c>
      <c r="E21" s="61">
        <f t="shared" si="0"/>
        <v>13</v>
      </c>
      <c r="F21" s="60">
        <f>VLOOKUP($A21,'Return Data'!$B$7:$R$2292,11,0)</f>
        <v>-0.21010000000000001</v>
      </c>
      <c r="G21" s="61">
        <f t="shared" si="1"/>
        <v>11</v>
      </c>
      <c r="H21" s="60">
        <f>VLOOKUP($A21,'Return Data'!$B$7:$R$2292,12,0)</f>
        <v>8.7832000000000008</v>
      </c>
      <c r="I21" s="61">
        <f t="shared" si="2"/>
        <v>7</v>
      </c>
      <c r="J21" s="60">
        <f>VLOOKUP($A21,'Return Data'!$B$7:$R$2292,13,0)</f>
        <v>7.5365000000000002</v>
      </c>
      <c r="K21" s="61">
        <f t="shared" si="3"/>
        <v>8</v>
      </c>
      <c r="L21" s="60">
        <f>VLOOKUP($A21,'Return Data'!$B$7:$R$2292,17,0)</f>
        <v>1.5778000000000001</v>
      </c>
      <c r="M21" s="61">
        <f t="shared" si="4"/>
        <v>29</v>
      </c>
      <c r="N21" s="60">
        <f>VLOOKUP($A21,'Return Data'!$B$7:$R$2292,14,0)</f>
        <v>8.9875000000000007</v>
      </c>
      <c r="O21" s="61">
        <f t="shared" si="5"/>
        <v>29</v>
      </c>
      <c r="P21" s="60"/>
      <c r="Q21" s="61"/>
      <c r="R21" s="60">
        <f>VLOOKUP($A21,'Return Data'!$B$7:$R$2292,16,0)</f>
        <v>8.7868999999999993</v>
      </c>
      <c r="S21" s="62">
        <f t="shared" si="7"/>
        <v>29</v>
      </c>
    </row>
    <row r="22" spans="1:19" x14ac:dyDescent="0.3">
      <c r="A22" s="58" t="s">
        <v>1930</v>
      </c>
      <c r="B22" s="59">
        <f>VLOOKUP($A22,'Return Data'!$B$7:$R$2292,3,0)</f>
        <v>44988</v>
      </c>
      <c r="C22" s="60">
        <f>VLOOKUP($A22,'Return Data'!$B$7:$R$2292,4,0)</f>
        <v>54.827599999999997</v>
      </c>
      <c r="D22" s="60">
        <f>VLOOKUP($A22,'Return Data'!$B$7:$R$2292,10,0)</f>
        <v>-4.1970000000000001</v>
      </c>
      <c r="E22" s="61">
        <f t="shared" si="0"/>
        <v>6</v>
      </c>
      <c r="F22" s="60">
        <f>VLOOKUP($A22,'Return Data'!$B$7:$R$2292,11,0)</f>
        <v>2.1381999999999999</v>
      </c>
      <c r="G22" s="61">
        <f t="shared" si="1"/>
        <v>3</v>
      </c>
      <c r="H22" s="60">
        <f>VLOOKUP($A22,'Return Data'!$B$7:$R$2292,12,0)</f>
        <v>13.3043</v>
      </c>
      <c r="I22" s="61">
        <f t="shared" si="2"/>
        <v>3</v>
      </c>
      <c r="J22" s="60">
        <f>VLOOKUP($A22,'Return Data'!$B$7:$R$2292,13,0)</f>
        <v>12.779</v>
      </c>
      <c r="K22" s="61">
        <f t="shared" si="3"/>
        <v>3</v>
      </c>
      <c r="L22" s="60">
        <f>VLOOKUP($A22,'Return Data'!$B$7:$R$2292,17,0)</f>
        <v>12.0435</v>
      </c>
      <c r="M22" s="61">
        <f t="shared" si="4"/>
        <v>7</v>
      </c>
      <c r="N22" s="60">
        <f>VLOOKUP($A22,'Return Data'!$B$7:$R$2292,14,0)</f>
        <v>17.251999999999999</v>
      </c>
      <c r="O22" s="61">
        <f t="shared" si="5"/>
        <v>11</v>
      </c>
      <c r="P22" s="60">
        <f>VLOOKUP($A22,'Return Data'!$B$7:$R$2292,15,0)</f>
        <v>12.552</v>
      </c>
      <c r="Q22" s="61">
        <f>RANK(P22,P$8:P$37,0)</f>
        <v>6</v>
      </c>
      <c r="R22" s="60">
        <f>VLOOKUP($A22,'Return Data'!$B$7:$R$2292,16,0)</f>
        <v>12.4979</v>
      </c>
      <c r="S22" s="62">
        <f t="shared" si="7"/>
        <v>18</v>
      </c>
    </row>
    <row r="23" spans="1:19" x14ac:dyDescent="0.3">
      <c r="A23" s="58" t="s">
        <v>1614</v>
      </c>
      <c r="B23" s="59">
        <f>VLOOKUP($A23,'Return Data'!$B$7:$R$2292,3,0)</f>
        <v>44988</v>
      </c>
      <c r="C23" s="60">
        <f>VLOOKUP($A23,'Return Data'!$B$7:$R$2292,4,0)</f>
        <v>53.459000000000003</v>
      </c>
      <c r="D23" s="60">
        <f>VLOOKUP($A23,'Return Data'!$B$7:$R$2292,10,0)</f>
        <v>-5.0377000000000001</v>
      </c>
      <c r="E23" s="61">
        <f t="shared" si="0"/>
        <v>11</v>
      </c>
      <c r="F23" s="60">
        <f>VLOOKUP($A23,'Return Data'!$B$7:$R$2292,11,0)</f>
        <v>4.1200000000000001E-2</v>
      </c>
      <c r="G23" s="61">
        <f t="shared" si="1"/>
        <v>9</v>
      </c>
      <c r="H23" s="60">
        <f>VLOOKUP($A23,'Return Data'!$B$7:$R$2292,12,0)</f>
        <v>8.6256000000000004</v>
      </c>
      <c r="I23" s="61">
        <f t="shared" si="2"/>
        <v>9</v>
      </c>
      <c r="J23" s="60">
        <f>VLOOKUP($A23,'Return Data'!$B$7:$R$2292,13,0)</f>
        <v>9.3701000000000008</v>
      </c>
      <c r="K23" s="61">
        <f t="shared" si="3"/>
        <v>5</v>
      </c>
      <c r="L23" s="60">
        <f>VLOOKUP($A23,'Return Data'!$B$7:$R$2292,17,0)</f>
        <v>7.0369000000000002</v>
      </c>
      <c r="M23" s="61">
        <f t="shared" si="4"/>
        <v>20</v>
      </c>
      <c r="N23" s="60">
        <f>VLOOKUP($A23,'Return Data'!$B$7:$R$2292,14,0)</f>
        <v>14.2096</v>
      </c>
      <c r="O23" s="61">
        <f t="shared" si="5"/>
        <v>19</v>
      </c>
      <c r="P23" s="60">
        <f>VLOOKUP($A23,'Return Data'!$B$7:$R$2292,15,0)</f>
        <v>10.4077</v>
      </c>
      <c r="Q23" s="61">
        <f>RANK(P23,P$8:P$37,0)</f>
        <v>16</v>
      </c>
      <c r="R23" s="60">
        <f>VLOOKUP($A23,'Return Data'!$B$7:$R$2292,16,0)</f>
        <v>13.239699999999999</v>
      </c>
      <c r="S23" s="62">
        <f t="shared" si="7"/>
        <v>16</v>
      </c>
    </row>
    <row r="24" spans="1:19" x14ac:dyDescent="0.3">
      <c r="A24" s="58" t="s">
        <v>1808</v>
      </c>
      <c r="B24" s="59">
        <f>VLOOKUP($A24,'Return Data'!$B$7:$R$2292,3,0)</f>
        <v>44988</v>
      </c>
      <c r="C24" s="60">
        <f>VLOOKUP($A24,'Return Data'!$B$7:$R$2292,4,0)</f>
        <v>64.428600000000003</v>
      </c>
      <c r="D24" s="60">
        <f>VLOOKUP($A24,'Return Data'!$B$7:$R$2292,10,0)</f>
        <v>-4.9107000000000003</v>
      </c>
      <c r="E24" s="61">
        <f t="shared" si="0"/>
        <v>10</v>
      </c>
      <c r="F24" s="60">
        <f>VLOOKUP($A24,'Return Data'!$B$7:$R$2292,11,0)</f>
        <v>-3.1063000000000001</v>
      </c>
      <c r="G24" s="61">
        <f t="shared" si="1"/>
        <v>23</v>
      </c>
      <c r="H24" s="60">
        <f>VLOOKUP($A24,'Return Data'!$B$7:$R$2292,12,0)</f>
        <v>4.2523999999999997</v>
      </c>
      <c r="I24" s="61">
        <f t="shared" si="2"/>
        <v>26</v>
      </c>
      <c r="J24" s="60">
        <f>VLOOKUP($A24,'Return Data'!$B$7:$R$2292,13,0)</f>
        <v>3.3037999999999998</v>
      </c>
      <c r="K24" s="61">
        <f t="shared" si="3"/>
        <v>22</v>
      </c>
      <c r="L24" s="60">
        <f>VLOOKUP($A24,'Return Data'!$B$7:$R$2292,17,0)</f>
        <v>5.0223000000000004</v>
      </c>
      <c r="M24" s="61">
        <f t="shared" si="4"/>
        <v>25</v>
      </c>
      <c r="N24" s="60">
        <f>VLOOKUP($A24,'Return Data'!$B$7:$R$2292,14,0)</f>
        <v>9.3887</v>
      </c>
      <c r="O24" s="61">
        <f t="shared" si="5"/>
        <v>28</v>
      </c>
      <c r="P24" s="60">
        <f>VLOOKUP($A24,'Return Data'!$B$7:$R$2292,15,0)</f>
        <v>7.3826999999999998</v>
      </c>
      <c r="Q24" s="61">
        <f>RANK(P24,P$8:P$37,0)</f>
        <v>23</v>
      </c>
      <c r="R24" s="60">
        <f>VLOOKUP($A24,'Return Data'!$B$7:$R$2292,16,0)</f>
        <v>8.6594999999999995</v>
      </c>
      <c r="S24" s="62">
        <f t="shared" si="7"/>
        <v>30</v>
      </c>
    </row>
    <row r="25" spans="1:19" x14ac:dyDescent="0.3">
      <c r="A25" s="58" t="s">
        <v>2065</v>
      </c>
      <c r="B25" s="59">
        <f>VLOOKUP($A25,'Return Data'!$B$7:$R$2292,3,0)</f>
        <v>44988</v>
      </c>
      <c r="C25" s="60">
        <f>VLOOKUP($A25,'Return Data'!$B$7:$R$2292,4,0)</f>
        <v>20.2135</v>
      </c>
      <c r="D25" s="60">
        <f>VLOOKUP($A25,'Return Data'!$B$7:$R$2292,10,0)</f>
        <v>-7.2004999999999999</v>
      </c>
      <c r="E25" s="61">
        <f t="shared" si="0"/>
        <v>25</v>
      </c>
      <c r="F25" s="60">
        <f>VLOOKUP($A25,'Return Data'!$B$7:$R$2292,11,0)</f>
        <v>-2.1720999999999999</v>
      </c>
      <c r="G25" s="61">
        <f t="shared" si="1"/>
        <v>20</v>
      </c>
      <c r="H25" s="60">
        <f>VLOOKUP($A25,'Return Data'!$B$7:$R$2292,12,0)</f>
        <v>4.5490000000000004</v>
      </c>
      <c r="I25" s="61">
        <f t="shared" si="2"/>
        <v>24</v>
      </c>
      <c r="J25" s="60">
        <f>VLOOKUP($A25,'Return Data'!$B$7:$R$2292,13,0)</f>
        <v>3.8645999999999998</v>
      </c>
      <c r="K25" s="61">
        <f t="shared" si="3"/>
        <v>17</v>
      </c>
      <c r="L25" s="60">
        <f>VLOOKUP($A25,'Return Data'!$B$7:$R$2292,17,0)</f>
        <v>12.8719</v>
      </c>
      <c r="M25" s="61">
        <f t="shared" si="4"/>
        <v>5</v>
      </c>
      <c r="N25" s="60">
        <f>VLOOKUP($A25,'Return Data'!$B$7:$R$2292,14,0)</f>
        <v>20.862400000000001</v>
      </c>
      <c r="O25" s="61">
        <f t="shared" si="5"/>
        <v>6</v>
      </c>
      <c r="P25" s="60">
        <f>VLOOKUP($A25,'Return Data'!$B$7:$R$2292,15,0)</f>
        <v>13.436</v>
      </c>
      <c r="Q25" s="61">
        <f>RANK(P25,P$8:P$37,0)</f>
        <v>3</v>
      </c>
      <c r="R25" s="60">
        <f>VLOOKUP($A25,'Return Data'!$B$7:$R$2292,16,0)</f>
        <v>12.868499999999999</v>
      </c>
      <c r="S25" s="62">
        <f t="shared" si="7"/>
        <v>17</v>
      </c>
    </row>
    <row r="26" spans="1:19" x14ac:dyDescent="0.3">
      <c r="A26" s="58" t="s">
        <v>1625</v>
      </c>
      <c r="B26" s="59">
        <f>VLOOKUP($A26,'Return Data'!$B$7:$R$2292,3,0)</f>
        <v>44988</v>
      </c>
      <c r="C26" s="60">
        <f>VLOOKUP($A26,'Return Data'!$B$7:$R$2292,4,0)</f>
        <v>32.159500000000001</v>
      </c>
      <c r="D26" s="60">
        <f>VLOOKUP($A26,'Return Data'!$B$7:$R$2292,10,0)</f>
        <v>-7.7813999999999997</v>
      </c>
      <c r="E26" s="61">
        <f t="shared" si="0"/>
        <v>28</v>
      </c>
      <c r="F26" s="60">
        <f>VLOOKUP($A26,'Return Data'!$B$7:$R$2292,11,0)</f>
        <v>-4.6410999999999998</v>
      </c>
      <c r="G26" s="61">
        <f t="shared" si="1"/>
        <v>26</v>
      </c>
      <c r="H26" s="60">
        <f>VLOOKUP($A26,'Return Data'!$B$7:$R$2292,12,0)</f>
        <v>4.2649999999999997</v>
      </c>
      <c r="I26" s="61">
        <f t="shared" si="2"/>
        <v>25</v>
      </c>
      <c r="J26" s="60">
        <f>VLOOKUP($A26,'Return Data'!$B$7:$R$2292,13,0)</f>
        <v>4.1063999999999998</v>
      </c>
      <c r="K26" s="61">
        <f t="shared" si="3"/>
        <v>16</v>
      </c>
      <c r="L26" s="60">
        <f>VLOOKUP($A26,'Return Data'!$B$7:$R$2292,17,0)</f>
        <v>-0.45900000000000002</v>
      </c>
      <c r="M26" s="61">
        <f t="shared" si="4"/>
        <v>30</v>
      </c>
      <c r="N26" s="60">
        <f>VLOOKUP($A26,'Return Data'!$B$7:$R$2292,14,0)</f>
        <v>7.0827999999999998</v>
      </c>
      <c r="O26" s="61">
        <f t="shared" si="5"/>
        <v>30</v>
      </c>
      <c r="P26" s="60">
        <f>VLOOKUP($A26,'Return Data'!$B$7:$R$2292,15,0)</f>
        <v>4.0258000000000003</v>
      </c>
      <c r="Q26" s="61">
        <f>RANK(P26,P$8:P$37,0)</f>
        <v>26</v>
      </c>
      <c r="R26" s="60">
        <f>VLOOKUP($A26,'Return Data'!$B$7:$R$2292,16,0)</f>
        <v>14.106299999999999</v>
      </c>
      <c r="S26" s="62">
        <f t="shared" si="7"/>
        <v>15</v>
      </c>
    </row>
    <row r="27" spans="1:19" x14ac:dyDescent="0.3">
      <c r="A27" s="58" t="s">
        <v>1794</v>
      </c>
      <c r="B27" s="59">
        <f>VLOOKUP($A27,'Return Data'!$B$7:$R$2292,3,0)</f>
        <v>44988</v>
      </c>
      <c r="C27" s="60">
        <f>VLOOKUP($A27,'Return Data'!$B$7:$R$2292,4,0)</f>
        <v>15.936999999999999</v>
      </c>
      <c r="D27" s="60">
        <f>VLOOKUP($A27,'Return Data'!$B$7:$R$2292,10,0)</f>
        <v>-5.5892999999999997</v>
      </c>
      <c r="E27" s="61">
        <f t="shared" si="0"/>
        <v>14</v>
      </c>
      <c r="F27" s="60">
        <f>VLOOKUP($A27,'Return Data'!$B$7:$R$2292,11,0)</f>
        <v>0.1867</v>
      </c>
      <c r="G27" s="61">
        <f t="shared" si="1"/>
        <v>8</v>
      </c>
      <c r="H27" s="60">
        <f>VLOOKUP($A27,'Return Data'!$B$7:$R$2292,12,0)</f>
        <v>8.0409000000000006</v>
      </c>
      <c r="I27" s="61">
        <f t="shared" si="2"/>
        <v>10</v>
      </c>
      <c r="J27" s="60">
        <f>VLOOKUP($A27,'Return Data'!$B$7:$R$2292,13,0)</f>
        <v>6.8085000000000004</v>
      </c>
      <c r="K27" s="61">
        <f t="shared" si="3"/>
        <v>9</v>
      </c>
      <c r="L27" s="60">
        <f>VLOOKUP($A27,'Return Data'!$B$7:$R$2292,17,0)</f>
        <v>9.1941000000000006</v>
      </c>
      <c r="M27" s="61">
        <f t="shared" si="4"/>
        <v>12</v>
      </c>
      <c r="N27" s="60">
        <f>VLOOKUP($A27,'Return Data'!$B$7:$R$2292,14,0)</f>
        <v>13.8581</v>
      </c>
      <c r="O27" s="61">
        <f t="shared" si="5"/>
        <v>20</v>
      </c>
      <c r="P27" s="60"/>
      <c r="Q27" s="61"/>
      <c r="R27" s="60">
        <f>VLOOKUP($A27,'Return Data'!$B$7:$R$2292,16,0)</f>
        <v>10.5374</v>
      </c>
      <c r="S27" s="62">
        <f t="shared" si="7"/>
        <v>25</v>
      </c>
    </row>
    <row r="28" spans="1:19" x14ac:dyDescent="0.3">
      <c r="A28" s="58" t="s">
        <v>1151</v>
      </c>
      <c r="B28" s="59">
        <f>VLOOKUP($A28,'Return Data'!$B$7:$R$2292,3,0)</f>
        <v>44988</v>
      </c>
      <c r="C28" s="60">
        <f>VLOOKUP($A28,'Return Data'!$B$7:$R$2292,4,0)</f>
        <v>164.4854</v>
      </c>
      <c r="D28" s="60">
        <f>VLOOKUP($A28,'Return Data'!$B$7:$R$2292,10,0)</f>
        <v>-3.7494000000000001</v>
      </c>
      <c r="E28" s="61">
        <f t="shared" si="0"/>
        <v>3</v>
      </c>
      <c r="F28" s="60">
        <f>VLOOKUP($A28,'Return Data'!$B$7:$R$2292,11,0)</f>
        <v>1.5787</v>
      </c>
      <c r="G28" s="61">
        <f t="shared" si="1"/>
        <v>4</v>
      </c>
      <c r="H28" s="60">
        <f>VLOOKUP($A28,'Return Data'!$B$7:$R$2292,12,0)</f>
        <v>14.1883</v>
      </c>
      <c r="I28" s="61">
        <f t="shared" si="2"/>
        <v>1</v>
      </c>
      <c r="J28" s="60">
        <f>VLOOKUP($A28,'Return Data'!$B$7:$R$2292,13,0)</f>
        <v>18.341000000000001</v>
      </c>
      <c r="K28" s="61">
        <f t="shared" si="3"/>
        <v>1</v>
      </c>
      <c r="L28" s="60">
        <f>VLOOKUP($A28,'Return Data'!$B$7:$R$2292,17,0)</f>
        <v>17.340299999999999</v>
      </c>
      <c r="M28" s="61">
        <f t="shared" si="4"/>
        <v>2</v>
      </c>
      <c r="N28" s="60">
        <f>VLOOKUP($A28,'Return Data'!$B$7:$R$2292,14,0)</f>
        <v>21.1341</v>
      </c>
      <c r="O28" s="61">
        <f t="shared" si="5"/>
        <v>5</v>
      </c>
      <c r="P28" s="60">
        <f>VLOOKUP($A28,'Return Data'!$B$7:$R$2292,15,0)</f>
        <v>11.898199999999999</v>
      </c>
      <c r="Q28" s="61">
        <f>RANK(P28,P$8:P$37,0)</f>
        <v>8</v>
      </c>
      <c r="R28" s="60">
        <f>VLOOKUP($A28,'Return Data'!$B$7:$R$2292,16,0)</f>
        <v>16.890499999999999</v>
      </c>
      <c r="S28" s="62">
        <f t="shared" si="7"/>
        <v>7</v>
      </c>
    </row>
    <row r="29" spans="1:19" x14ac:dyDescent="0.3">
      <c r="A29" s="58" t="s">
        <v>1588</v>
      </c>
      <c r="B29" s="59">
        <f>VLOOKUP($A29,'Return Data'!$B$7:$R$2292,3,0)</f>
        <v>44988</v>
      </c>
      <c r="C29" s="60">
        <f>VLOOKUP($A29,'Return Data'!$B$7:$R$2292,4,0)</f>
        <v>49.036299999999997</v>
      </c>
      <c r="D29" s="60">
        <f>VLOOKUP($A29,'Return Data'!$B$7:$R$2292,10,0)</f>
        <v>-0.88170000000000004</v>
      </c>
      <c r="E29" s="61">
        <f t="shared" si="0"/>
        <v>1</v>
      </c>
      <c r="F29" s="60">
        <f>VLOOKUP($A29,'Return Data'!$B$7:$R$2292,11,0)</f>
        <v>2.2158000000000002</v>
      </c>
      <c r="G29" s="61">
        <f t="shared" si="1"/>
        <v>2</v>
      </c>
      <c r="H29" s="60">
        <f>VLOOKUP($A29,'Return Data'!$B$7:$R$2292,12,0)</f>
        <v>5.7329999999999997</v>
      </c>
      <c r="I29" s="61">
        <f t="shared" si="2"/>
        <v>20</v>
      </c>
      <c r="J29" s="60">
        <f>VLOOKUP($A29,'Return Data'!$B$7:$R$2292,13,0)</f>
        <v>3.7989999999999999</v>
      </c>
      <c r="K29" s="61">
        <f t="shared" si="3"/>
        <v>18</v>
      </c>
      <c r="L29" s="60">
        <f>VLOOKUP($A29,'Return Data'!$B$7:$R$2292,17,0)</f>
        <v>13.866199999999999</v>
      </c>
      <c r="M29" s="61">
        <f t="shared" si="4"/>
        <v>4</v>
      </c>
      <c r="N29" s="60">
        <f>VLOOKUP($A29,'Return Data'!$B$7:$R$2292,14,0)</f>
        <v>22.747</v>
      </c>
      <c r="O29" s="61">
        <f t="shared" si="5"/>
        <v>3</v>
      </c>
      <c r="P29" s="60">
        <f>VLOOKUP($A29,'Return Data'!$B$7:$R$2292,15,0)</f>
        <v>15.885999999999999</v>
      </c>
      <c r="Q29" s="61">
        <f>RANK(P29,P$8:P$37,0)</f>
        <v>2</v>
      </c>
      <c r="R29" s="60">
        <f>VLOOKUP($A29,'Return Data'!$B$7:$R$2292,16,0)</f>
        <v>17.674499999999998</v>
      </c>
      <c r="S29" s="62">
        <f t="shared" si="7"/>
        <v>4</v>
      </c>
    </row>
    <row r="30" spans="1:19" x14ac:dyDescent="0.3">
      <c r="A30" s="58" t="s">
        <v>1617</v>
      </c>
      <c r="B30" s="59">
        <f>VLOOKUP($A30,'Return Data'!$B$7:$R$2292,3,0)</f>
        <v>44988</v>
      </c>
      <c r="C30" s="60">
        <f>VLOOKUP($A30,'Return Data'!$B$7:$R$2292,4,0)</f>
        <v>24.69</v>
      </c>
      <c r="D30" s="60">
        <f>VLOOKUP($A30,'Return Data'!$B$7:$R$2292,10,0)</f>
        <v>-6.2641999999999998</v>
      </c>
      <c r="E30" s="61">
        <f t="shared" si="0"/>
        <v>19</v>
      </c>
      <c r="F30" s="60">
        <f>VLOOKUP($A30,'Return Data'!$B$7:$R$2292,11,0)</f>
        <v>-3.0244</v>
      </c>
      <c r="G30" s="61">
        <f t="shared" si="1"/>
        <v>22</v>
      </c>
      <c r="H30" s="60">
        <f>VLOOKUP($A30,'Return Data'!$B$7:$R$2292,12,0)</f>
        <v>4.7962999999999996</v>
      </c>
      <c r="I30" s="61">
        <f t="shared" si="2"/>
        <v>22</v>
      </c>
      <c r="J30" s="60">
        <f>VLOOKUP($A30,'Return Data'!$B$7:$R$2292,13,0)</f>
        <v>0.2843</v>
      </c>
      <c r="K30" s="61">
        <f t="shared" si="3"/>
        <v>28</v>
      </c>
      <c r="L30" s="60">
        <f>VLOOKUP($A30,'Return Data'!$B$7:$R$2292,17,0)</f>
        <v>8.9504000000000001</v>
      </c>
      <c r="M30" s="61">
        <f t="shared" si="4"/>
        <v>15</v>
      </c>
      <c r="N30" s="60">
        <f>VLOOKUP($A30,'Return Data'!$B$7:$R$2292,14,0)</f>
        <v>21.722999999999999</v>
      </c>
      <c r="O30" s="61">
        <f t="shared" si="5"/>
        <v>4</v>
      </c>
      <c r="P30" s="60">
        <f>VLOOKUP($A30,'Return Data'!$B$7:$R$2292,15,0)</f>
        <v>13.232799999999999</v>
      </c>
      <c r="Q30" s="61">
        <f>RANK(P30,P$8:P$37,0)</f>
        <v>4</v>
      </c>
      <c r="R30" s="60">
        <f>VLOOKUP($A30,'Return Data'!$B$7:$R$2292,16,0)</f>
        <v>11.956200000000001</v>
      </c>
      <c r="S30" s="62">
        <f t="shared" si="7"/>
        <v>21</v>
      </c>
    </row>
    <row r="31" spans="1:19" x14ac:dyDescent="0.3">
      <c r="A31" s="58" t="s">
        <v>1153</v>
      </c>
      <c r="B31" s="59">
        <f>VLOOKUP($A31,'Return Data'!$B$7:$R$2292,3,0)</f>
        <v>44988</v>
      </c>
      <c r="C31" s="60">
        <f>VLOOKUP($A31,'Return Data'!$B$7:$R$2292,4,0)</f>
        <v>423.78359999999998</v>
      </c>
      <c r="D31" s="60">
        <f>VLOOKUP($A31,'Return Data'!$B$7:$R$2292,10,0)</f>
        <v>-9.9634999999999998</v>
      </c>
      <c r="E31" s="61">
        <f t="shared" si="0"/>
        <v>30</v>
      </c>
      <c r="F31" s="60">
        <f>VLOOKUP($A31,'Return Data'!$B$7:$R$2292,11,0)</f>
        <v>-2.5001000000000002</v>
      </c>
      <c r="G31" s="61">
        <f t="shared" si="1"/>
        <v>21</v>
      </c>
      <c r="H31" s="60">
        <f>VLOOKUP($A31,'Return Data'!$B$7:$R$2292,12,0)</f>
        <v>7.0045000000000002</v>
      </c>
      <c r="I31" s="61">
        <f t="shared" si="2"/>
        <v>14</v>
      </c>
      <c r="J31" s="60">
        <f>VLOOKUP($A31,'Return Data'!$B$7:$R$2292,13,0)</f>
        <v>7.8281000000000001</v>
      </c>
      <c r="K31" s="61">
        <f t="shared" si="3"/>
        <v>6</v>
      </c>
      <c r="L31" s="60">
        <f>VLOOKUP($A31,'Return Data'!$B$7:$R$2292,17,0)</f>
        <v>19.4072</v>
      </c>
      <c r="M31" s="61">
        <f t="shared" si="4"/>
        <v>1</v>
      </c>
      <c r="N31" s="60">
        <f>VLOOKUP($A31,'Return Data'!$B$7:$R$2292,14,0)</f>
        <v>33.154200000000003</v>
      </c>
      <c r="O31" s="61">
        <f t="shared" si="5"/>
        <v>1</v>
      </c>
      <c r="P31" s="60">
        <f>VLOOKUP($A31,'Return Data'!$B$7:$R$2292,15,0)</f>
        <v>18.764500000000002</v>
      </c>
      <c r="Q31" s="61">
        <f>RANK(P31,P$8:P$37,0)</f>
        <v>1</v>
      </c>
      <c r="R31" s="60">
        <f>VLOOKUP($A31,'Return Data'!$B$7:$R$2292,16,0)</f>
        <v>18.596499999999999</v>
      </c>
      <c r="S31" s="62">
        <f t="shared" si="7"/>
        <v>2</v>
      </c>
    </row>
    <row r="32" spans="1:19" x14ac:dyDescent="0.3">
      <c r="A32" s="58" t="s">
        <v>1619</v>
      </c>
      <c r="B32" s="59">
        <f>VLOOKUP($A32,'Return Data'!$B$7:$R$2292,3,0)</f>
        <v>44988</v>
      </c>
      <c r="C32" s="60">
        <f>VLOOKUP($A32,'Return Data'!$B$7:$R$2292,4,0)</f>
        <v>74.5702</v>
      </c>
      <c r="D32" s="60">
        <f>VLOOKUP($A32,'Return Data'!$B$7:$R$2292,10,0)</f>
        <v>-5.0952000000000002</v>
      </c>
      <c r="E32" s="61">
        <f t="shared" si="0"/>
        <v>12</v>
      </c>
      <c r="F32" s="60">
        <f>VLOOKUP($A32,'Return Data'!$B$7:$R$2292,11,0)</f>
        <v>-1.8552</v>
      </c>
      <c r="G32" s="61">
        <f t="shared" si="1"/>
        <v>18</v>
      </c>
      <c r="H32" s="60">
        <f>VLOOKUP($A32,'Return Data'!$B$7:$R$2292,12,0)</f>
        <v>4.5515999999999996</v>
      </c>
      <c r="I32" s="61">
        <f t="shared" si="2"/>
        <v>23</v>
      </c>
      <c r="J32" s="60">
        <f>VLOOKUP($A32,'Return Data'!$B$7:$R$2292,13,0)</f>
        <v>2.7094</v>
      </c>
      <c r="K32" s="61">
        <f t="shared" si="3"/>
        <v>25</v>
      </c>
      <c r="L32" s="60">
        <f>VLOOKUP($A32,'Return Data'!$B$7:$R$2292,17,0)</f>
        <v>7.0795000000000003</v>
      </c>
      <c r="M32" s="61">
        <f t="shared" si="4"/>
        <v>19</v>
      </c>
      <c r="N32" s="60">
        <f>VLOOKUP($A32,'Return Data'!$B$7:$R$2292,14,0)</f>
        <v>14.5085</v>
      </c>
      <c r="O32" s="61">
        <f t="shared" si="5"/>
        <v>17</v>
      </c>
      <c r="P32" s="60">
        <f>VLOOKUP($A32,'Return Data'!$B$7:$R$2292,15,0)</f>
        <v>9.7094000000000005</v>
      </c>
      <c r="Q32" s="61">
        <f>RANK(P32,P$8:P$37,0)</f>
        <v>19</v>
      </c>
      <c r="R32" s="60">
        <f>VLOOKUP($A32,'Return Data'!$B$7:$R$2292,16,0)</f>
        <v>12.187099999999999</v>
      </c>
      <c r="S32" s="62">
        <f t="shared" si="7"/>
        <v>20</v>
      </c>
    </row>
    <row r="33" spans="1:19" x14ac:dyDescent="0.3">
      <c r="A33" s="58" t="s">
        <v>1621</v>
      </c>
      <c r="B33" s="59">
        <f>VLOOKUP($A33,'Return Data'!$B$7:$R$2292,3,0)</f>
        <v>44988</v>
      </c>
      <c r="C33" s="60">
        <f>VLOOKUP($A33,'Return Data'!$B$7:$R$2292,4,0)</f>
        <v>14.591100000000001</v>
      </c>
      <c r="D33" s="60">
        <f>VLOOKUP($A33,'Return Data'!$B$7:$R$2292,10,0)</f>
        <v>-6.4048999999999996</v>
      </c>
      <c r="E33" s="61">
        <f t="shared" si="0"/>
        <v>20</v>
      </c>
      <c r="F33" s="60">
        <f>VLOOKUP($A33,'Return Data'!$B$7:$R$2292,11,0)</f>
        <v>-1.9455</v>
      </c>
      <c r="G33" s="61">
        <f t="shared" si="1"/>
        <v>19</v>
      </c>
      <c r="H33" s="60">
        <f>VLOOKUP($A33,'Return Data'!$B$7:$R$2292,12,0)</f>
        <v>7.3120000000000003</v>
      </c>
      <c r="I33" s="61">
        <f t="shared" si="2"/>
        <v>13</v>
      </c>
      <c r="J33" s="60">
        <f>VLOOKUP($A33,'Return Data'!$B$7:$R$2292,13,0)</f>
        <v>6.2344999999999997</v>
      </c>
      <c r="K33" s="61">
        <f t="shared" si="3"/>
        <v>12</v>
      </c>
      <c r="L33" s="60">
        <f>VLOOKUP($A33,'Return Data'!$B$7:$R$2292,17,0)</f>
        <v>6.3483000000000001</v>
      </c>
      <c r="M33" s="61">
        <f t="shared" si="4"/>
        <v>24</v>
      </c>
      <c r="N33" s="60">
        <f>VLOOKUP($A33,'Return Data'!$B$7:$R$2292,14,0)</f>
        <v>11.8271</v>
      </c>
      <c r="O33" s="61">
        <f t="shared" si="5"/>
        <v>24</v>
      </c>
      <c r="P33" s="60"/>
      <c r="Q33" s="61"/>
      <c r="R33" s="60">
        <f>VLOOKUP($A33,'Return Data'!$B$7:$R$2292,16,0)</f>
        <v>8.9027999999999992</v>
      </c>
      <c r="S33" s="62">
        <f t="shared" si="7"/>
        <v>28</v>
      </c>
    </row>
    <row r="34" spans="1:19" x14ac:dyDescent="0.3">
      <c r="A34" s="94" t="s">
        <v>1600</v>
      </c>
      <c r="B34" s="59">
        <f>VLOOKUP($A34,'Return Data'!$B$7:$R$2292,3,0)</f>
        <v>44988</v>
      </c>
      <c r="C34" s="60">
        <f>VLOOKUP($A34,'Return Data'!$B$7:$R$2292,4,0)</f>
        <v>15.1957</v>
      </c>
      <c r="D34" s="60">
        <f>VLOOKUP($A34,'Return Data'!$B$7:$R$2292,10,0)</f>
        <v>-5.9573</v>
      </c>
      <c r="E34" s="61">
        <f t="shared" si="0"/>
        <v>17</v>
      </c>
      <c r="F34" s="60">
        <f>VLOOKUP($A34,'Return Data'!$B$7:$R$2292,11,0)</f>
        <v>-4.3789999999999996</v>
      </c>
      <c r="G34" s="61">
        <f t="shared" si="1"/>
        <v>25</v>
      </c>
      <c r="H34" s="60">
        <f>VLOOKUP($A34,'Return Data'!$B$7:$R$2292,12,0)</f>
        <v>2.0304000000000002</v>
      </c>
      <c r="I34" s="61">
        <f t="shared" si="2"/>
        <v>28</v>
      </c>
      <c r="J34" s="60">
        <f>VLOOKUP($A34,'Return Data'!$B$7:$R$2292,13,0)</f>
        <v>2.6251000000000002</v>
      </c>
      <c r="K34" s="61">
        <f t="shared" si="3"/>
        <v>27</v>
      </c>
      <c r="L34" s="60">
        <f>VLOOKUP($A34,'Return Data'!$B$7:$R$2292,17,0)</f>
        <v>4.9890999999999996</v>
      </c>
      <c r="M34" s="61">
        <f t="shared" si="4"/>
        <v>26</v>
      </c>
      <c r="N34" s="60">
        <f>VLOOKUP($A34,'Return Data'!$B$7:$R$2292,14,0)</f>
        <v>12.021100000000001</v>
      </c>
      <c r="O34" s="61">
        <f t="shared" si="5"/>
        <v>23</v>
      </c>
      <c r="P34" s="60"/>
      <c r="Q34" s="61"/>
      <c r="R34" s="60">
        <f>VLOOKUP($A34,'Return Data'!$B$7:$R$2292,16,0)</f>
        <v>9.7661999999999995</v>
      </c>
      <c r="S34" s="62">
        <f t="shared" si="7"/>
        <v>26</v>
      </c>
    </row>
    <row r="35" spans="1:19" x14ac:dyDescent="0.3">
      <c r="A35" s="58" t="s">
        <v>1623</v>
      </c>
      <c r="B35" s="59">
        <f>VLOOKUP($A35,'Return Data'!$B$7:$R$2292,3,0)</f>
        <v>44988</v>
      </c>
      <c r="C35" s="60">
        <f>VLOOKUP($A35,'Return Data'!$B$7:$R$2292,4,0)</f>
        <v>145.88</v>
      </c>
      <c r="D35" s="60">
        <f>VLOOKUP($A35,'Return Data'!$B$7:$R$2292,10,0)</f>
        <v>-8.1996000000000002</v>
      </c>
      <c r="E35" s="61">
        <f t="shared" si="0"/>
        <v>29</v>
      </c>
      <c r="F35" s="60">
        <f>VLOOKUP($A35,'Return Data'!$B$7:$R$2292,11,0)</f>
        <v>-6.0293999999999999</v>
      </c>
      <c r="G35" s="61">
        <f t="shared" si="1"/>
        <v>28</v>
      </c>
      <c r="H35" s="60">
        <f>VLOOKUP($A35,'Return Data'!$B$7:$R$2292,12,0)</f>
        <v>3.0954000000000002</v>
      </c>
      <c r="I35" s="61">
        <f t="shared" si="2"/>
        <v>27</v>
      </c>
      <c r="J35" s="60">
        <f>VLOOKUP($A35,'Return Data'!$B$7:$R$2292,13,0)</f>
        <v>3.0226000000000002</v>
      </c>
      <c r="K35" s="61">
        <f t="shared" si="3"/>
        <v>23</v>
      </c>
      <c r="L35" s="60">
        <f>VLOOKUP($A35,'Return Data'!$B$7:$R$2292,17,0)</f>
        <v>6.4282000000000004</v>
      </c>
      <c r="M35" s="61">
        <f t="shared" si="4"/>
        <v>23</v>
      </c>
      <c r="N35" s="60">
        <f>VLOOKUP($A35,'Return Data'!$B$7:$R$2292,14,0)</f>
        <v>11.1587</v>
      </c>
      <c r="O35" s="61">
        <f t="shared" si="5"/>
        <v>26</v>
      </c>
      <c r="P35" s="60">
        <f>VLOOKUP($A35,'Return Data'!$B$7:$R$2292,15,0)</f>
        <v>5.1094999999999997</v>
      </c>
      <c r="Q35" s="61">
        <f>RANK(P35,P$8:P$37,0)</f>
        <v>25</v>
      </c>
      <c r="R35" s="60">
        <f>VLOOKUP($A35,'Return Data'!$B$7:$R$2292,16,0)</f>
        <v>9.6445000000000007</v>
      </c>
      <c r="S35" s="62">
        <f t="shared" si="7"/>
        <v>27</v>
      </c>
    </row>
    <row r="36" spans="1:19" x14ac:dyDescent="0.3">
      <c r="A36" s="58" t="s">
        <v>1609</v>
      </c>
      <c r="B36" s="59">
        <f>VLOOKUP($A36,'Return Data'!$B$7:$R$2292,3,0)</f>
        <v>44988</v>
      </c>
      <c r="C36" s="60">
        <f>VLOOKUP($A36,'Return Data'!$B$7:$R$2292,4,0)</f>
        <v>32.869999999999997</v>
      </c>
      <c r="D36" s="60">
        <f>VLOOKUP($A36,'Return Data'!$B$7:$R$2292,10,0)</f>
        <v>-6.1928999999999998</v>
      </c>
      <c r="E36" s="61">
        <f t="shared" si="0"/>
        <v>18</v>
      </c>
      <c r="F36" s="60">
        <f>VLOOKUP($A36,'Return Data'!$B$7:$R$2292,11,0)</f>
        <v>-1.4688000000000001</v>
      </c>
      <c r="G36" s="61">
        <f t="shared" si="1"/>
        <v>16</v>
      </c>
      <c r="H36" s="60">
        <f>VLOOKUP($A36,'Return Data'!$B$7:$R$2292,12,0)</f>
        <v>6.0664999999999996</v>
      </c>
      <c r="I36" s="61">
        <f t="shared" si="2"/>
        <v>18</v>
      </c>
      <c r="J36" s="60">
        <f>VLOOKUP($A36,'Return Data'!$B$7:$R$2292,13,0)</f>
        <v>4.5815999999999999</v>
      </c>
      <c r="K36" s="61">
        <f t="shared" si="3"/>
        <v>15</v>
      </c>
      <c r="L36" s="60">
        <f>VLOOKUP($A36,'Return Data'!$B$7:$R$2292,17,0)</f>
        <v>9.0512999999999995</v>
      </c>
      <c r="M36" s="61">
        <f t="shared" si="4"/>
        <v>13</v>
      </c>
      <c r="N36" s="60">
        <f>VLOOKUP($A36,'Return Data'!$B$7:$R$2292,14,0)</f>
        <v>17.6982</v>
      </c>
      <c r="O36" s="61">
        <f t="shared" si="5"/>
        <v>10</v>
      </c>
      <c r="P36" s="60">
        <f>VLOOKUP($A36,'Return Data'!$B$7:$R$2292,15,0)</f>
        <v>11.873200000000001</v>
      </c>
      <c r="Q36" s="61">
        <f>RANK(P36,P$8:P$37,0)</f>
        <v>9</v>
      </c>
      <c r="R36" s="60">
        <f>VLOOKUP($A36,'Return Data'!$B$7:$R$2292,16,0)</f>
        <v>10.670500000000001</v>
      </c>
      <c r="S36" s="62">
        <f t="shared" si="7"/>
        <v>23</v>
      </c>
    </row>
    <row r="37" spans="1:19" x14ac:dyDescent="0.3">
      <c r="A37" s="58" t="s">
        <v>1675</v>
      </c>
      <c r="B37" s="59">
        <f>VLOOKUP($A37,'Return Data'!$B$7:$R$2292,3,0)</f>
        <v>44988</v>
      </c>
      <c r="C37" s="60">
        <f>VLOOKUP($A37,'Return Data'!$B$7:$R$2292,4,0)</f>
        <v>224.6507</v>
      </c>
      <c r="D37" s="60">
        <f>VLOOKUP($A37,'Return Data'!$B$7:$R$2292,10,0)</f>
        <v>-7.4566999999999997</v>
      </c>
      <c r="E37" s="61">
        <f t="shared" si="0"/>
        <v>27</v>
      </c>
      <c r="F37" s="60">
        <f>VLOOKUP($A37,'Return Data'!$B$7:$R$2292,11,0)</f>
        <v>-8.1658000000000008</v>
      </c>
      <c r="G37" s="61">
        <f t="shared" si="1"/>
        <v>30</v>
      </c>
      <c r="H37" s="60">
        <f>VLOOKUP($A37,'Return Data'!$B$7:$R$2292,12,0)</f>
        <v>1.0001</v>
      </c>
      <c r="I37" s="61">
        <f t="shared" si="2"/>
        <v>30</v>
      </c>
      <c r="J37" s="60">
        <f>VLOOKUP($A37,'Return Data'!$B$7:$R$2292,13,0)</f>
        <v>-5.4603999999999999</v>
      </c>
      <c r="K37" s="61">
        <f t="shared" si="3"/>
        <v>30</v>
      </c>
      <c r="L37" s="60">
        <f>VLOOKUP($A37,'Return Data'!$B$7:$R$2292,17,0)</f>
        <v>2.1989999999999998</v>
      </c>
      <c r="M37" s="61">
        <f t="shared" si="4"/>
        <v>28</v>
      </c>
      <c r="N37" s="60">
        <f>VLOOKUP($A37,'Return Data'!$B$7:$R$2292,14,0)</f>
        <v>13.167400000000001</v>
      </c>
      <c r="O37" s="61">
        <f t="shared" si="5"/>
        <v>22</v>
      </c>
      <c r="P37" s="60">
        <f>VLOOKUP($A37,'Return Data'!$B$7:$R$2292,15,0)</f>
        <v>11.6333</v>
      </c>
      <c r="Q37" s="61">
        <f>RANK(P37,P$8:P$37,0)</f>
        <v>10</v>
      </c>
      <c r="R37" s="60">
        <f>VLOOKUP($A37,'Return Data'!$B$7:$R$2292,16,0)</f>
        <v>14.2342</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-5.7084733333333348</v>
      </c>
      <c r="E39" s="69"/>
      <c r="F39" s="70">
        <f>AVERAGE(F8:F37)</f>
        <v>-1.5694666666666668</v>
      </c>
      <c r="G39" s="69"/>
      <c r="H39" s="70">
        <f>AVERAGE(H8:H37)</f>
        <v>6.8667166666666661</v>
      </c>
      <c r="I39" s="69"/>
      <c r="J39" s="70">
        <f>AVERAGE(J8:J37)</f>
        <v>5.4519000000000002</v>
      </c>
      <c r="K39" s="69"/>
      <c r="L39" s="70">
        <f>AVERAGE(L8:L37)</f>
        <v>8.6944700000000008</v>
      </c>
      <c r="M39" s="69"/>
      <c r="N39" s="70">
        <f>AVERAGE(N8:N37)</f>
        <v>16.009446666666665</v>
      </c>
      <c r="O39" s="69"/>
      <c r="P39" s="70">
        <f>AVERAGE(P8:P37)</f>
        <v>10.790334615384618</v>
      </c>
      <c r="Q39" s="69"/>
      <c r="R39" s="70">
        <f>AVERAGE(R8:R37)</f>
        <v>13.633113333333334</v>
      </c>
      <c r="S39" s="71"/>
    </row>
    <row r="40" spans="1:19" x14ac:dyDescent="0.3">
      <c r="A40" s="68" t="s">
        <v>28</v>
      </c>
      <c r="B40" s="69"/>
      <c r="C40" s="69"/>
      <c r="D40" s="70">
        <f>MIN(D8:D37)</f>
        <v>-9.9634999999999998</v>
      </c>
      <c r="E40" s="69"/>
      <c r="F40" s="70">
        <f>MIN(F8:F37)</f>
        <v>-8.1658000000000008</v>
      </c>
      <c r="G40" s="69"/>
      <c r="H40" s="70">
        <f>MIN(H8:H37)</f>
        <v>1.0001</v>
      </c>
      <c r="I40" s="69"/>
      <c r="J40" s="70">
        <f>MIN(J8:J37)</f>
        <v>-5.4603999999999999</v>
      </c>
      <c r="K40" s="69"/>
      <c r="L40" s="70">
        <f>MIN(L8:L37)</f>
        <v>-0.45900000000000002</v>
      </c>
      <c r="M40" s="69"/>
      <c r="N40" s="70">
        <f>MIN(N8:N37)</f>
        <v>7.0827999999999998</v>
      </c>
      <c r="O40" s="69"/>
      <c r="P40" s="70">
        <f>MIN(P8:P37)</f>
        <v>4.0258000000000003</v>
      </c>
      <c r="Q40" s="69"/>
      <c r="R40" s="70">
        <f>MIN(R8:R37)</f>
        <v>8.6594999999999995</v>
      </c>
      <c r="S40" s="71"/>
    </row>
    <row r="41" spans="1:19" ht="15" thickBot="1" x14ac:dyDescent="0.35">
      <c r="A41" s="72" t="s">
        <v>29</v>
      </c>
      <c r="B41" s="73"/>
      <c r="C41" s="73"/>
      <c r="D41" s="74">
        <f>MAX(D8:D37)</f>
        <v>-0.88170000000000004</v>
      </c>
      <c r="E41" s="73"/>
      <c r="F41" s="74">
        <f>MAX(F8:F37)</f>
        <v>3.915</v>
      </c>
      <c r="G41" s="73"/>
      <c r="H41" s="74">
        <f>MAX(H8:H37)</f>
        <v>14.1883</v>
      </c>
      <c r="I41" s="73"/>
      <c r="J41" s="74">
        <f>MAX(J8:J37)</f>
        <v>18.341000000000001</v>
      </c>
      <c r="K41" s="73"/>
      <c r="L41" s="74">
        <f>MAX(L8:L37)</f>
        <v>19.4072</v>
      </c>
      <c r="M41" s="73"/>
      <c r="N41" s="74">
        <f>MAX(N8:N37)</f>
        <v>33.154200000000003</v>
      </c>
      <c r="O41" s="73"/>
      <c r="P41" s="74">
        <f>MAX(P8:P37)</f>
        <v>18.764500000000002</v>
      </c>
      <c r="Q41" s="73"/>
      <c r="R41" s="74">
        <f>MAX(R8:R37)</f>
        <v>21.150700000000001</v>
      </c>
      <c r="S41" s="75"/>
    </row>
    <row r="42" spans="1:19" x14ac:dyDescent="0.3">
      <c r="A42" s="99" t="s">
        <v>428</v>
      </c>
    </row>
    <row r="43" spans="1:19" x14ac:dyDescent="0.3">
      <c r="A43" s="14" t="s">
        <v>340</v>
      </c>
    </row>
  </sheetData>
  <sheetProtection algorithmName="SHA-512" hashValue="APOskHUX80FlzN87qc2tH31HKd+fBKJd4toDza0PXTU/m429XQ7/8PVBK0EaXla9CN9GVIteORwUrgL5klxkhg==" saltValue="j8fm2A6AqpgLqB8kTpweb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44988</v>
      </c>
      <c r="C8" s="60">
        <f>VLOOKUP($A8,'Return Data'!$B$7:$R$2292,4,0)</f>
        <v>72.697100000000006</v>
      </c>
      <c r="D8" s="60">
        <f>VLOOKUP($A8,'Return Data'!$B$7:$R$2292,10,0)</f>
        <v>-5.1197999999999997</v>
      </c>
      <c r="E8" s="61">
        <f t="shared" ref="E8:E21" si="0">RANK(D8,D$8:D$21,0)</f>
        <v>9</v>
      </c>
      <c r="F8" s="60">
        <f>VLOOKUP($A8,'Return Data'!$B$7:$R$2292,11,0)</f>
        <v>0.745</v>
      </c>
      <c r="G8" s="61">
        <f t="shared" ref="G8:G21" si="1">RANK(F8,F$8:F$21,0)</f>
        <v>9</v>
      </c>
      <c r="H8" s="60">
        <f>VLOOKUP($A8,'Return Data'!$B$7:$R$2292,12,0)</f>
        <v>10.431900000000001</v>
      </c>
      <c r="I8" s="61">
        <f t="shared" ref="I8:I21" si="2">RANK(H8,H$8:H$21,0)</f>
        <v>5</v>
      </c>
      <c r="J8" s="60">
        <f>VLOOKUP($A8,'Return Data'!$B$7:$R$2292,13,0)</f>
        <v>9.5688999999999993</v>
      </c>
      <c r="K8" s="61">
        <f t="shared" ref="K8:K21" si="3">RANK(J8,J$8:J$21,0)</f>
        <v>7</v>
      </c>
      <c r="L8" s="60">
        <f>VLOOKUP($A8,'Return Data'!$B$7:$R$2292,17,0)</f>
        <v>8.5503999999999998</v>
      </c>
      <c r="M8" s="61">
        <f t="shared" ref="M8:M21" si="4">RANK(L8,L$8:L$21,0)</f>
        <v>12</v>
      </c>
      <c r="N8" s="60">
        <f>VLOOKUP($A8,'Return Data'!$B$7:$R$2292,14,0)</f>
        <v>18.9725</v>
      </c>
      <c r="O8" s="61">
        <f t="shared" ref="O8:O21" si="5">RANK(N8,N$8:N$21,0)</f>
        <v>7</v>
      </c>
      <c r="P8" s="60">
        <f>VLOOKUP($A8,'Return Data'!$B$7:$R$2292,15,0)</f>
        <v>2.6124999999999998</v>
      </c>
      <c r="Q8" s="61">
        <f>RANK(P8,P$8:P$21,0)</f>
        <v>12</v>
      </c>
      <c r="R8" s="60">
        <f>VLOOKUP($A8,'Return Data'!$B$7:$R$2292,16,0)</f>
        <v>14.1972</v>
      </c>
      <c r="S8" s="62">
        <f t="shared" ref="S8:S21" si="6">RANK(R8,R$8:R$21,0)</f>
        <v>8</v>
      </c>
    </row>
    <row r="9" spans="1:20" x14ac:dyDescent="0.3">
      <c r="A9" s="58" t="s">
        <v>31</v>
      </c>
      <c r="B9" s="59">
        <f>VLOOKUP($A9,'Return Data'!$B$7:$R$2292,3,0)</f>
        <v>44988</v>
      </c>
      <c r="C9" s="60">
        <f>VLOOKUP($A9,'Return Data'!$B$7:$R$2292,4,0)</f>
        <v>439.68799999999999</v>
      </c>
      <c r="D9" s="60">
        <f>VLOOKUP($A9,'Return Data'!$B$7:$R$2292,10,0)</f>
        <v>-6.4123000000000001</v>
      </c>
      <c r="E9" s="61">
        <f t="shared" si="0"/>
        <v>12</v>
      </c>
      <c r="F9" s="60">
        <f>VLOOKUP($A9,'Return Data'!$B$7:$R$2292,11,0)</f>
        <v>1.236</v>
      </c>
      <c r="G9" s="61">
        <f t="shared" si="1"/>
        <v>6</v>
      </c>
      <c r="H9" s="60">
        <f>VLOOKUP($A9,'Return Data'!$B$7:$R$2292,12,0)</f>
        <v>9.1774000000000004</v>
      </c>
      <c r="I9" s="61">
        <f t="shared" si="2"/>
        <v>8</v>
      </c>
      <c r="J9" s="60">
        <f>VLOOKUP($A9,'Return Data'!$B$7:$R$2292,13,0)</f>
        <v>7.3414999999999999</v>
      </c>
      <c r="K9" s="61">
        <f t="shared" si="3"/>
        <v>11</v>
      </c>
      <c r="L9" s="60">
        <f>VLOOKUP($A9,'Return Data'!$B$7:$R$2292,17,0)</f>
        <v>9.9289000000000005</v>
      </c>
      <c r="M9" s="61">
        <f t="shared" si="4"/>
        <v>8</v>
      </c>
      <c r="N9" s="60">
        <f>VLOOKUP($A9,'Return Data'!$B$7:$R$2292,14,0)</f>
        <v>18.078800000000001</v>
      </c>
      <c r="O9" s="61">
        <f t="shared" si="5"/>
        <v>9</v>
      </c>
      <c r="P9" s="60">
        <f>VLOOKUP($A9,'Return Data'!$B$7:$R$2292,15,0)</f>
        <v>8.3298000000000005</v>
      </c>
      <c r="Q9" s="61">
        <f>RANK(P9,P$8:P$21,0)</f>
        <v>9</v>
      </c>
      <c r="R9" s="60">
        <f>VLOOKUP($A9,'Return Data'!$B$7:$R$2292,16,0)</f>
        <v>13.884</v>
      </c>
      <c r="S9" s="62">
        <f t="shared" si="6"/>
        <v>10</v>
      </c>
    </row>
    <row r="10" spans="1:20" x14ac:dyDescent="0.3">
      <c r="A10" s="102" t="s">
        <v>2033</v>
      </c>
      <c r="B10" s="59">
        <f>VLOOKUP($A10,'Return Data'!$B$7:$R$2292,3,0)</f>
        <v>44988</v>
      </c>
      <c r="C10" s="60">
        <f>VLOOKUP($A10,'Return Data'!$B$7:$R$2292,4,0)</f>
        <v>61.028300000000002</v>
      </c>
      <c r="D10" s="60">
        <f>VLOOKUP($A10,'Return Data'!$B$7:$R$2292,10,0)</f>
        <v>-1.7235</v>
      </c>
      <c r="E10" s="61">
        <f t="shared" si="0"/>
        <v>2</v>
      </c>
      <c r="F10" s="60">
        <f>VLOOKUP($A10,'Return Data'!$B$7:$R$2292,11,0)</f>
        <v>5.5597000000000003</v>
      </c>
      <c r="G10" s="61">
        <f t="shared" si="1"/>
        <v>3</v>
      </c>
      <c r="H10" s="60">
        <f>VLOOKUP($A10,'Return Data'!$B$7:$R$2292,12,0)</f>
        <v>14.5276</v>
      </c>
      <c r="I10" s="61">
        <f t="shared" si="2"/>
        <v>2</v>
      </c>
      <c r="J10" s="60">
        <f>VLOOKUP($A10,'Return Data'!$B$7:$R$2292,13,0)</f>
        <v>11.4367</v>
      </c>
      <c r="K10" s="61">
        <f t="shared" si="3"/>
        <v>5</v>
      </c>
      <c r="L10" s="60">
        <f>VLOOKUP($A10,'Return Data'!$B$7:$R$2292,17,0)</f>
        <v>14.021000000000001</v>
      </c>
      <c r="M10" s="61">
        <f t="shared" si="4"/>
        <v>4</v>
      </c>
      <c r="N10" s="60">
        <f>VLOOKUP($A10,'Return Data'!$B$7:$R$2292,14,0)</f>
        <v>20.425799999999999</v>
      </c>
      <c r="O10" s="61">
        <f t="shared" si="5"/>
        <v>4</v>
      </c>
      <c r="P10" s="60">
        <f>VLOOKUP($A10,'Return Data'!$B$7:$R$2292,15,0)</f>
        <v>10.152699999999999</v>
      </c>
      <c r="Q10" s="61">
        <f>RANK(P10,P$8:P$21,0)</f>
        <v>7</v>
      </c>
      <c r="R10" s="60">
        <f>VLOOKUP($A10,'Return Data'!$B$7:$R$2292,16,0)</f>
        <v>14.738300000000001</v>
      </c>
      <c r="S10" s="62">
        <f t="shared" si="6"/>
        <v>7</v>
      </c>
    </row>
    <row r="11" spans="1:20" x14ac:dyDescent="0.3">
      <c r="A11" s="58" t="s">
        <v>32</v>
      </c>
      <c r="B11" s="59">
        <f>VLOOKUP($A11,'Return Data'!$B$7:$R$2292,3,0)</f>
        <v>44988</v>
      </c>
      <c r="C11" s="60">
        <f>VLOOKUP($A11,'Return Data'!$B$7:$R$2292,4,0)</f>
        <v>277.36</v>
      </c>
      <c r="D11" s="60">
        <f>VLOOKUP($A11,'Return Data'!$B$7:$R$2292,10,0)</f>
        <v>-2.0829</v>
      </c>
      <c r="E11" s="61">
        <f t="shared" si="0"/>
        <v>3</v>
      </c>
      <c r="F11" s="60">
        <f>VLOOKUP($A11,'Return Data'!$B$7:$R$2292,11,0)</f>
        <v>6.8289</v>
      </c>
      <c r="G11" s="61">
        <f t="shared" si="1"/>
        <v>2</v>
      </c>
      <c r="H11" s="60">
        <f>VLOOKUP($A11,'Return Data'!$B$7:$R$2292,12,0)</f>
        <v>11.9154</v>
      </c>
      <c r="I11" s="61">
        <f t="shared" si="2"/>
        <v>4</v>
      </c>
      <c r="J11" s="60">
        <f>VLOOKUP($A11,'Return Data'!$B$7:$R$2292,13,0)</f>
        <v>13.704800000000001</v>
      </c>
      <c r="K11" s="61">
        <f t="shared" si="3"/>
        <v>2</v>
      </c>
      <c r="L11" s="60">
        <f>VLOOKUP($A11,'Return Data'!$B$7:$R$2292,17,0)</f>
        <v>18.1768</v>
      </c>
      <c r="M11" s="61">
        <f t="shared" si="4"/>
        <v>1</v>
      </c>
      <c r="N11" s="60">
        <f>VLOOKUP($A11,'Return Data'!$B$7:$R$2292,14,0)</f>
        <v>28.001799999999999</v>
      </c>
      <c r="O11" s="61">
        <f t="shared" si="5"/>
        <v>1</v>
      </c>
      <c r="P11" s="60">
        <f>VLOOKUP($A11,'Return Data'!$B$7:$R$2292,15,0)</f>
        <v>14.085100000000001</v>
      </c>
      <c r="Q11" s="61">
        <f>RANK(P11,P$8:P$21,0)</f>
        <v>1</v>
      </c>
      <c r="R11" s="60">
        <f>VLOOKUP($A11,'Return Data'!$B$7:$R$2292,16,0)</f>
        <v>19.6097</v>
      </c>
      <c r="S11" s="62">
        <f t="shared" si="6"/>
        <v>1</v>
      </c>
    </row>
    <row r="12" spans="1:20" x14ac:dyDescent="0.3">
      <c r="A12" s="58" t="s">
        <v>33</v>
      </c>
      <c r="B12" s="59">
        <f>VLOOKUP($A12,'Return Data'!$B$7:$R$2292,3,0)</f>
        <v>44988</v>
      </c>
      <c r="C12" s="60">
        <f>VLOOKUP($A12,'Return Data'!$B$7:$R$2292,4,0)</f>
        <v>16.03</v>
      </c>
      <c r="D12" s="60">
        <f>VLOOKUP($A12,'Return Data'!$B$7:$R$2292,10,0)</f>
        <v>-6.1475</v>
      </c>
      <c r="E12" s="61">
        <f t="shared" si="0"/>
        <v>11</v>
      </c>
      <c r="F12" s="60">
        <f>VLOOKUP($A12,'Return Data'!$B$7:$R$2292,11,0)</f>
        <v>1.1355999999999999</v>
      </c>
      <c r="G12" s="61">
        <f t="shared" si="1"/>
        <v>7</v>
      </c>
      <c r="H12" s="60">
        <f>VLOOKUP($A12,'Return Data'!$B$7:$R$2292,12,0)</f>
        <v>8.2377000000000002</v>
      </c>
      <c r="I12" s="61">
        <f t="shared" si="2"/>
        <v>11</v>
      </c>
      <c r="J12" s="60">
        <f>VLOOKUP($A12,'Return Data'!$B$7:$R$2292,13,0)</f>
        <v>5.9484000000000004</v>
      </c>
      <c r="K12" s="61">
        <f t="shared" si="3"/>
        <v>13</v>
      </c>
      <c r="L12" s="60">
        <f>VLOOKUP($A12,'Return Data'!$B$7:$R$2292,17,0)</f>
        <v>8.8876000000000008</v>
      </c>
      <c r="M12" s="61">
        <f t="shared" si="4"/>
        <v>11</v>
      </c>
      <c r="N12" s="60">
        <f>VLOOKUP($A12,'Return Data'!$B$7:$R$2292,14,0)</f>
        <v>16.378</v>
      </c>
      <c r="O12" s="61">
        <f t="shared" si="5"/>
        <v>13</v>
      </c>
      <c r="P12" s="60"/>
      <c r="Q12" s="61"/>
      <c r="R12" s="60">
        <f>VLOOKUP($A12,'Return Data'!$B$7:$R$2292,16,0)</f>
        <v>10.960800000000001</v>
      </c>
      <c r="S12" s="62">
        <f t="shared" si="6"/>
        <v>13</v>
      </c>
    </row>
    <row r="13" spans="1:20" x14ac:dyDescent="0.3">
      <c r="A13" s="58" t="s">
        <v>34</v>
      </c>
      <c r="B13" s="59">
        <f>VLOOKUP($A13,'Return Data'!$B$7:$R$2292,3,0)</f>
        <v>44988</v>
      </c>
      <c r="C13" s="60">
        <f>VLOOKUP($A13,'Return Data'!$B$7:$R$2292,4,0)</f>
        <v>92.152000000000001</v>
      </c>
      <c r="D13" s="60">
        <f>VLOOKUP($A13,'Return Data'!$B$7:$R$2292,10,0)</f>
        <v>-3.2911000000000001</v>
      </c>
      <c r="E13" s="61">
        <f t="shared" si="0"/>
        <v>4</v>
      </c>
      <c r="F13" s="60">
        <f>VLOOKUP($A13,'Return Data'!$B$7:$R$2292,11,0)</f>
        <v>1.5002</v>
      </c>
      <c r="G13" s="61">
        <f t="shared" si="1"/>
        <v>5</v>
      </c>
      <c r="H13" s="60">
        <f>VLOOKUP($A13,'Return Data'!$B$7:$R$2292,12,0)</f>
        <v>10.098000000000001</v>
      </c>
      <c r="I13" s="61">
        <f t="shared" si="2"/>
        <v>6</v>
      </c>
      <c r="J13" s="60">
        <f>VLOOKUP($A13,'Return Data'!$B$7:$R$2292,13,0)</f>
        <v>10.045400000000001</v>
      </c>
      <c r="K13" s="61">
        <f t="shared" si="3"/>
        <v>6</v>
      </c>
      <c r="L13" s="60">
        <f>VLOOKUP($A13,'Return Data'!$B$7:$R$2292,17,0)</f>
        <v>18.1538</v>
      </c>
      <c r="M13" s="61">
        <f t="shared" si="4"/>
        <v>2</v>
      </c>
      <c r="N13" s="60">
        <f>VLOOKUP($A13,'Return Data'!$B$7:$R$2292,14,0)</f>
        <v>25.6891</v>
      </c>
      <c r="O13" s="61">
        <f t="shared" si="5"/>
        <v>3</v>
      </c>
      <c r="P13" s="60">
        <f>VLOOKUP($A13,'Return Data'!$B$7:$R$2292,15,0)</f>
        <v>10.3851</v>
      </c>
      <c r="Q13" s="61">
        <f t="shared" ref="Q13:Q19" si="7">RANK(P13,P$8:P$21,0)</f>
        <v>6</v>
      </c>
      <c r="R13" s="60">
        <f>VLOOKUP($A13,'Return Data'!$B$7:$R$2292,16,0)</f>
        <v>15.961</v>
      </c>
      <c r="S13" s="62">
        <f t="shared" si="6"/>
        <v>4</v>
      </c>
    </row>
    <row r="14" spans="1:20" x14ac:dyDescent="0.3">
      <c r="A14" s="58" t="s">
        <v>35</v>
      </c>
      <c r="B14" s="59">
        <f>VLOOKUP($A14,'Return Data'!$B$7:$R$2292,3,0)</f>
        <v>44988</v>
      </c>
      <c r="C14" s="60">
        <f>VLOOKUP($A14,'Return Data'!$B$7:$R$2292,4,0)</f>
        <v>16.730599999999999</v>
      </c>
      <c r="D14" s="60">
        <f>VLOOKUP($A14,'Return Data'!$B$7:$R$2292,10,0)</f>
        <v>-6.7034000000000002</v>
      </c>
      <c r="E14" s="61">
        <f t="shared" si="0"/>
        <v>14</v>
      </c>
      <c r="F14" s="60">
        <f>VLOOKUP($A14,'Return Data'!$B$7:$R$2292,11,0)</f>
        <v>-1.913</v>
      </c>
      <c r="G14" s="61">
        <f t="shared" si="1"/>
        <v>14</v>
      </c>
      <c r="H14" s="60">
        <f>VLOOKUP($A14,'Return Data'!$B$7:$R$2292,12,0)</f>
        <v>3.1709000000000001</v>
      </c>
      <c r="I14" s="61">
        <f t="shared" si="2"/>
        <v>14</v>
      </c>
      <c r="J14" s="60">
        <f>VLOOKUP($A14,'Return Data'!$B$7:$R$2292,13,0)</f>
        <v>3.7048999999999999</v>
      </c>
      <c r="K14" s="61">
        <f t="shared" si="3"/>
        <v>14</v>
      </c>
      <c r="L14" s="60">
        <f>VLOOKUP($A14,'Return Data'!$B$7:$R$2292,17,0)</f>
        <v>6.8234000000000004</v>
      </c>
      <c r="M14" s="61">
        <f t="shared" si="4"/>
        <v>14</v>
      </c>
      <c r="N14" s="60">
        <f>VLOOKUP($A14,'Return Data'!$B$7:$R$2292,14,0)</f>
        <v>13.926</v>
      </c>
      <c r="O14" s="61">
        <f t="shared" si="5"/>
        <v>14</v>
      </c>
      <c r="P14" s="60">
        <f>VLOOKUP($A14,'Return Data'!$B$7:$R$2292,15,0)</f>
        <v>4.0697999999999999</v>
      </c>
      <c r="Q14" s="61">
        <f t="shared" si="7"/>
        <v>11</v>
      </c>
      <c r="R14" s="60">
        <f>VLOOKUP($A14,'Return Data'!$B$7:$R$2292,16,0)</f>
        <v>7.1124000000000001</v>
      </c>
      <c r="S14" s="62">
        <f t="shared" si="6"/>
        <v>14</v>
      </c>
    </row>
    <row r="15" spans="1:20" x14ac:dyDescent="0.3">
      <c r="A15" s="108" t="s">
        <v>36</v>
      </c>
      <c r="B15" s="59">
        <f>VLOOKUP($A15,'Return Data'!$B$7:$R$2292,3,0)</f>
        <v>44988</v>
      </c>
      <c r="C15" s="60">
        <f>VLOOKUP($A15,'Return Data'!$B$7:$R$2292,4,0)</f>
        <v>442.76634376176497</v>
      </c>
      <c r="D15" s="60">
        <f>VLOOKUP($A15,'Return Data'!$B$7:$R$2292,10,0)</f>
        <v>-0.89470000000000005</v>
      </c>
      <c r="E15" s="61">
        <f t="shared" si="0"/>
        <v>1</v>
      </c>
      <c r="F15" s="60">
        <f>VLOOKUP($A15,'Return Data'!$B$7:$R$2292,11,0)</f>
        <v>7.9752000000000001</v>
      </c>
      <c r="G15" s="61">
        <f t="shared" si="1"/>
        <v>1</v>
      </c>
      <c r="H15" s="60">
        <f>VLOOKUP($A15,'Return Data'!$B$7:$R$2292,12,0)</f>
        <v>16.571300000000001</v>
      </c>
      <c r="I15" s="61">
        <f t="shared" si="2"/>
        <v>1</v>
      </c>
      <c r="J15" s="60">
        <f>VLOOKUP($A15,'Return Data'!$B$7:$R$2292,13,0)</f>
        <v>13.2501</v>
      </c>
      <c r="K15" s="61">
        <f t="shared" si="3"/>
        <v>3</v>
      </c>
      <c r="L15" s="60">
        <f>VLOOKUP($A15,'Return Data'!$B$7:$R$2292,17,0)</f>
        <v>12.301399999999999</v>
      </c>
      <c r="M15" s="61">
        <f t="shared" si="4"/>
        <v>5</v>
      </c>
      <c r="N15" s="60">
        <f>VLOOKUP($A15,'Return Data'!$B$7:$R$2292,14,0)</f>
        <v>18.6739</v>
      </c>
      <c r="O15" s="61">
        <f t="shared" si="5"/>
        <v>8</v>
      </c>
      <c r="P15" s="60">
        <f>VLOOKUP($A15,'Return Data'!$B$7:$R$2292,15,0)</f>
        <v>11.118399999999999</v>
      </c>
      <c r="Q15" s="61">
        <f t="shared" si="7"/>
        <v>3</v>
      </c>
      <c r="R15" s="60">
        <f>VLOOKUP($A15,'Return Data'!$B$7:$R$2292,16,0)</f>
        <v>15.8475</v>
      </c>
      <c r="S15" s="62">
        <f t="shared" si="6"/>
        <v>5</v>
      </c>
    </row>
    <row r="16" spans="1:20" x14ac:dyDescent="0.3">
      <c r="A16" s="58" t="s">
        <v>38</v>
      </c>
      <c r="B16" s="59">
        <f>VLOOKUP($A16,'Return Data'!$B$7:$R$2292,3,0)</f>
        <v>44988</v>
      </c>
      <c r="C16" s="60">
        <f>VLOOKUP($A16,'Return Data'!$B$7:$R$2292,4,0)</f>
        <v>123.6713</v>
      </c>
      <c r="D16" s="60">
        <f>VLOOKUP($A16,'Return Data'!$B$7:$R$2292,10,0)</f>
        <v>-6.5442999999999998</v>
      </c>
      <c r="E16" s="61">
        <f t="shared" si="0"/>
        <v>13</v>
      </c>
      <c r="F16" s="60">
        <f>VLOOKUP($A16,'Return Data'!$B$7:$R$2292,11,0)</f>
        <v>-1.1902999999999999</v>
      </c>
      <c r="G16" s="61">
        <f t="shared" si="1"/>
        <v>13</v>
      </c>
      <c r="H16" s="60">
        <f>VLOOKUP($A16,'Return Data'!$B$7:$R$2292,12,0)</f>
        <v>7.7401999999999997</v>
      </c>
      <c r="I16" s="61">
        <f t="shared" si="2"/>
        <v>12</v>
      </c>
      <c r="J16" s="60">
        <f>VLOOKUP($A16,'Return Data'!$B$7:$R$2292,13,0)</f>
        <v>6.0483000000000002</v>
      </c>
      <c r="K16" s="61">
        <f t="shared" si="3"/>
        <v>12</v>
      </c>
      <c r="L16" s="60">
        <f>VLOOKUP($A16,'Return Data'!$B$7:$R$2292,17,0)</f>
        <v>11.3475</v>
      </c>
      <c r="M16" s="61">
        <f t="shared" si="4"/>
        <v>6</v>
      </c>
      <c r="N16" s="60">
        <f>VLOOKUP($A16,'Return Data'!$B$7:$R$2292,14,0)</f>
        <v>19.840399999999999</v>
      </c>
      <c r="O16" s="61">
        <f t="shared" si="5"/>
        <v>5</v>
      </c>
      <c r="P16" s="60">
        <f>VLOOKUP($A16,'Return Data'!$B$7:$R$2292,15,0)</f>
        <v>11.0494</v>
      </c>
      <c r="Q16" s="61">
        <f t="shared" si="7"/>
        <v>4</v>
      </c>
      <c r="R16" s="60">
        <f>VLOOKUP($A16,'Return Data'!$B$7:$R$2292,16,0)</f>
        <v>15.226599999999999</v>
      </c>
      <c r="S16" s="62">
        <f t="shared" si="6"/>
        <v>6</v>
      </c>
    </row>
    <row r="17" spans="1:19" x14ac:dyDescent="0.3">
      <c r="A17" s="58" t="s">
        <v>39</v>
      </c>
      <c r="B17" s="59">
        <f>VLOOKUP($A17,'Return Data'!$B$7:$R$2292,3,0)</f>
        <v>44988</v>
      </c>
      <c r="C17" s="60">
        <f>VLOOKUP($A17,'Return Data'!$B$7:$R$2292,4,0)</f>
        <v>77.89</v>
      </c>
      <c r="D17" s="60">
        <f>VLOOKUP($A17,'Return Data'!$B$7:$R$2292,10,0)</f>
        <v>-4.4763000000000002</v>
      </c>
      <c r="E17" s="61">
        <f t="shared" si="0"/>
        <v>7</v>
      </c>
      <c r="F17" s="60">
        <f>VLOOKUP($A17,'Return Data'!$B$7:$R$2292,11,0)</f>
        <v>0.46429999999999999</v>
      </c>
      <c r="G17" s="61">
        <f t="shared" si="1"/>
        <v>10</v>
      </c>
      <c r="H17" s="60">
        <f>VLOOKUP($A17,'Return Data'!$B$7:$R$2292,12,0)</f>
        <v>7.5679999999999996</v>
      </c>
      <c r="I17" s="61">
        <f t="shared" si="2"/>
        <v>13</v>
      </c>
      <c r="J17" s="60">
        <f>VLOOKUP($A17,'Return Data'!$B$7:$R$2292,13,0)</f>
        <v>9.2425999999999995</v>
      </c>
      <c r="K17" s="61">
        <f t="shared" si="3"/>
        <v>8</v>
      </c>
      <c r="L17" s="60">
        <f>VLOOKUP($A17,'Return Data'!$B$7:$R$2292,17,0)</f>
        <v>6.9859999999999998</v>
      </c>
      <c r="M17" s="61">
        <f t="shared" si="4"/>
        <v>13</v>
      </c>
      <c r="N17" s="60">
        <f>VLOOKUP($A17,'Return Data'!$B$7:$R$2292,14,0)</f>
        <v>16.9377</v>
      </c>
      <c r="O17" s="61">
        <f t="shared" si="5"/>
        <v>12</v>
      </c>
      <c r="P17" s="60">
        <f>VLOOKUP($A17,'Return Data'!$B$7:$R$2292,15,0)</f>
        <v>8.1172000000000004</v>
      </c>
      <c r="Q17" s="61">
        <f t="shared" si="7"/>
        <v>10</v>
      </c>
      <c r="R17" s="60">
        <f>VLOOKUP($A17,'Return Data'!$B$7:$R$2292,16,0)</f>
        <v>12.6639</v>
      </c>
      <c r="S17" s="62">
        <f t="shared" si="6"/>
        <v>12</v>
      </c>
    </row>
    <row r="18" spans="1:19" x14ac:dyDescent="0.3">
      <c r="A18" s="58" t="s">
        <v>40</v>
      </c>
      <c r="B18" s="59">
        <f>VLOOKUP($A18,'Return Data'!$B$7:$R$2292,3,0)</f>
        <v>44988</v>
      </c>
      <c r="C18" s="60">
        <f>VLOOKUP($A18,'Return Data'!$B$7:$R$2292,4,0)</f>
        <v>207.40649999999999</v>
      </c>
      <c r="D18" s="60">
        <f>VLOOKUP($A18,'Return Data'!$B$7:$R$2292,10,0)</f>
        <v>-4.2499000000000002</v>
      </c>
      <c r="E18" s="61">
        <f t="shared" si="0"/>
        <v>5</v>
      </c>
      <c r="F18" s="60">
        <f>VLOOKUP($A18,'Return Data'!$B$7:$R$2292,11,0)</f>
        <v>1.0084</v>
      </c>
      <c r="G18" s="61">
        <f t="shared" si="1"/>
        <v>8</v>
      </c>
      <c r="H18" s="60">
        <f>VLOOKUP($A18,'Return Data'!$B$7:$R$2292,12,0)</f>
        <v>10.023099999999999</v>
      </c>
      <c r="I18" s="61">
        <f t="shared" si="2"/>
        <v>7</v>
      </c>
      <c r="J18" s="60">
        <f>VLOOKUP($A18,'Return Data'!$B$7:$R$2292,13,0)</f>
        <v>12.3935</v>
      </c>
      <c r="K18" s="61">
        <f t="shared" si="3"/>
        <v>4</v>
      </c>
      <c r="L18" s="60">
        <f>VLOOKUP($A18,'Return Data'!$B$7:$R$2292,17,0)</f>
        <v>10.3104</v>
      </c>
      <c r="M18" s="61">
        <f t="shared" si="4"/>
        <v>7</v>
      </c>
      <c r="N18" s="60">
        <f>VLOOKUP($A18,'Return Data'!$B$7:$R$2292,14,0)</f>
        <v>17.291699999999999</v>
      </c>
      <c r="O18" s="61">
        <f t="shared" si="5"/>
        <v>10</v>
      </c>
      <c r="P18" s="60">
        <f>VLOOKUP($A18,'Return Data'!$B$7:$R$2292,15,0)</f>
        <v>8.4359999999999999</v>
      </c>
      <c r="Q18" s="61">
        <f t="shared" si="7"/>
        <v>8</v>
      </c>
      <c r="R18" s="60">
        <f>VLOOKUP($A18,'Return Data'!$B$7:$R$2292,16,0)</f>
        <v>17.615600000000001</v>
      </c>
      <c r="S18" s="62">
        <f t="shared" si="6"/>
        <v>2</v>
      </c>
    </row>
    <row r="19" spans="1:19" x14ac:dyDescent="0.3">
      <c r="A19" s="58" t="s">
        <v>43</v>
      </c>
      <c r="B19" s="59">
        <f>VLOOKUP($A19,'Return Data'!$B$7:$R$2292,3,0)</f>
        <v>44988</v>
      </c>
      <c r="C19" s="60">
        <f>VLOOKUP($A19,'Return Data'!$B$7:$R$2292,4,0)</f>
        <v>445.68959999999998</v>
      </c>
      <c r="D19" s="60">
        <f>VLOOKUP($A19,'Return Data'!$B$7:$R$2292,10,0)</f>
        <v>-4.4196999999999997</v>
      </c>
      <c r="E19" s="61">
        <f t="shared" si="0"/>
        <v>6</v>
      </c>
      <c r="F19" s="60">
        <f>VLOOKUP($A19,'Return Data'!$B$7:$R$2292,11,0)</f>
        <v>3.2018</v>
      </c>
      <c r="G19" s="61">
        <f t="shared" si="1"/>
        <v>4</v>
      </c>
      <c r="H19" s="60">
        <f>VLOOKUP($A19,'Return Data'!$B$7:$R$2292,12,0)</f>
        <v>14.274100000000001</v>
      </c>
      <c r="I19" s="61">
        <f t="shared" si="2"/>
        <v>3</v>
      </c>
      <c r="J19" s="60">
        <f>VLOOKUP($A19,'Return Data'!$B$7:$R$2292,13,0)</f>
        <v>16.0107</v>
      </c>
      <c r="K19" s="61">
        <f t="shared" si="3"/>
        <v>1</v>
      </c>
      <c r="L19" s="60">
        <f>VLOOKUP($A19,'Return Data'!$B$7:$R$2292,17,0)</f>
        <v>15.402699999999999</v>
      </c>
      <c r="M19" s="61">
        <f t="shared" si="4"/>
        <v>3</v>
      </c>
      <c r="N19" s="60">
        <f>VLOOKUP($A19,'Return Data'!$B$7:$R$2292,14,0)</f>
        <v>26.1342</v>
      </c>
      <c r="O19" s="61">
        <f t="shared" si="5"/>
        <v>2</v>
      </c>
      <c r="P19" s="60">
        <f>VLOOKUP($A19,'Return Data'!$B$7:$R$2292,15,0)</f>
        <v>10.706300000000001</v>
      </c>
      <c r="Q19" s="61">
        <f t="shared" si="7"/>
        <v>5</v>
      </c>
      <c r="R19" s="60">
        <f>VLOOKUP($A19,'Return Data'!$B$7:$R$2292,16,0)</f>
        <v>17.075600000000001</v>
      </c>
      <c r="S19" s="62">
        <f t="shared" si="6"/>
        <v>3</v>
      </c>
    </row>
    <row r="20" spans="1:19" x14ac:dyDescent="0.3">
      <c r="A20" s="58" t="s">
        <v>44</v>
      </c>
      <c r="B20" s="59">
        <f>VLOOKUP($A20,'Return Data'!$B$7:$R$2292,3,0)</f>
        <v>44988</v>
      </c>
      <c r="C20" s="60">
        <f>VLOOKUP($A20,'Return Data'!$B$7:$R$2292,4,0)</f>
        <v>17.16</v>
      </c>
      <c r="D20" s="60">
        <f>VLOOKUP($A20,'Return Data'!$B$7:$R$2292,10,0)</f>
        <v>-4.9833999999999996</v>
      </c>
      <c r="E20" s="61">
        <f t="shared" si="0"/>
        <v>8</v>
      </c>
      <c r="F20" s="60">
        <f>VLOOKUP($A20,'Return Data'!$B$7:$R$2292,11,0)</f>
        <v>-0.1164</v>
      </c>
      <c r="G20" s="61">
        <f t="shared" si="1"/>
        <v>11</v>
      </c>
      <c r="H20" s="60">
        <f>VLOOKUP($A20,'Return Data'!$B$7:$R$2292,12,0)</f>
        <v>8.5388999999999999</v>
      </c>
      <c r="I20" s="61">
        <f t="shared" si="2"/>
        <v>10</v>
      </c>
      <c r="J20" s="60">
        <f>VLOOKUP($A20,'Return Data'!$B$7:$R$2292,13,0)</f>
        <v>9.0215999999999994</v>
      </c>
      <c r="K20" s="61">
        <f t="shared" si="3"/>
        <v>9</v>
      </c>
      <c r="L20" s="60">
        <f>VLOOKUP($A20,'Return Data'!$B$7:$R$2292,17,0)</f>
        <v>9.6212</v>
      </c>
      <c r="M20" s="61">
        <f t="shared" si="4"/>
        <v>9</v>
      </c>
      <c r="N20" s="60">
        <f>VLOOKUP($A20,'Return Data'!$B$7:$R$2292,14,0)</f>
        <v>19.721599999999999</v>
      </c>
      <c r="O20" s="61">
        <f t="shared" si="5"/>
        <v>6</v>
      </c>
      <c r="P20" s="60"/>
      <c r="Q20" s="61"/>
      <c r="R20" s="60">
        <f>VLOOKUP($A20,'Return Data'!$B$7:$R$2292,16,0)</f>
        <v>13.5692</v>
      </c>
      <c r="S20" s="62">
        <f t="shared" si="6"/>
        <v>11</v>
      </c>
    </row>
    <row r="21" spans="1:19" x14ac:dyDescent="0.3">
      <c r="A21" s="58" t="s">
        <v>45</v>
      </c>
      <c r="B21" s="59">
        <f>VLOOKUP($A21,'Return Data'!$B$7:$R$2292,3,0)</f>
        <v>44988</v>
      </c>
      <c r="C21" s="60">
        <f>VLOOKUP($A21,'Return Data'!$B$7:$R$2292,4,0)</f>
        <v>101.31319999999999</v>
      </c>
      <c r="D21" s="60">
        <f>VLOOKUP($A21,'Return Data'!$B$7:$R$2292,10,0)</f>
        <v>-5.5624000000000002</v>
      </c>
      <c r="E21" s="61">
        <f t="shared" si="0"/>
        <v>10</v>
      </c>
      <c r="F21" s="60">
        <f>VLOOKUP($A21,'Return Data'!$B$7:$R$2292,11,0)</f>
        <v>-0.28220000000000001</v>
      </c>
      <c r="G21" s="61">
        <f t="shared" si="1"/>
        <v>12</v>
      </c>
      <c r="H21" s="60">
        <f>VLOOKUP($A21,'Return Data'!$B$7:$R$2292,12,0)</f>
        <v>8.5470000000000006</v>
      </c>
      <c r="I21" s="61">
        <f t="shared" si="2"/>
        <v>9</v>
      </c>
      <c r="J21" s="60">
        <f>VLOOKUP($A21,'Return Data'!$B$7:$R$2292,13,0)</f>
        <v>8.0736000000000008</v>
      </c>
      <c r="K21" s="61">
        <f t="shared" si="3"/>
        <v>10</v>
      </c>
      <c r="L21" s="60">
        <f>VLOOKUP($A21,'Return Data'!$B$7:$R$2292,17,0)</f>
        <v>8.8937000000000008</v>
      </c>
      <c r="M21" s="61">
        <f t="shared" si="4"/>
        <v>10</v>
      </c>
      <c r="N21" s="60">
        <f>VLOOKUP($A21,'Return Data'!$B$7:$R$2292,14,0)</f>
        <v>17.013100000000001</v>
      </c>
      <c r="O21" s="61">
        <f t="shared" si="5"/>
        <v>11</v>
      </c>
      <c r="P21" s="60">
        <f>VLOOKUP($A21,'Return Data'!$B$7:$R$2292,15,0)</f>
        <v>11.542199999999999</v>
      </c>
      <c r="Q21" s="61">
        <f>RANK(P21,P$8:P$21,0)</f>
        <v>2</v>
      </c>
      <c r="R21" s="60">
        <f>VLOOKUP($A21,'Return Data'!$B$7:$R$2292,16,0)</f>
        <v>14.036099999999999</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-4.4722285714285714</v>
      </c>
      <c r="E23" s="69"/>
      <c r="F23" s="70">
        <f>AVERAGE(F8:F21)</f>
        <v>1.8680857142857143</v>
      </c>
      <c r="G23" s="69"/>
      <c r="H23" s="70">
        <f>AVERAGE(H8:H21)</f>
        <v>10.058678571428572</v>
      </c>
      <c r="I23" s="69"/>
      <c r="J23" s="70">
        <f>AVERAGE(J8:J21)</f>
        <v>9.6993571428571421</v>
      </c>
      <c r="K23" s="69"/>
      <c r="L23" s="70">
        <f>AVERAGE(L8:L21)</f>
        <v>11.386057142857142</v>
      </c>
      <c r="M23" s="69"/>
      <c r="N23" s="70">
        <f>AVERAGE(N8:N21)</f>
        <v>19.79175714285714</v>
      </c>
      <c r="O23" s="69"/>
      <c r="P23" s="70">
        <f>AVERAGE(P8:P21)</f>
        <v>9.217041666666665</v>
      </c>
      <c r="Q23" s="69"/>
      <c r="R23" s="70">
        <f>AVERAGE(R8:R21)</f>
        <v>14.464135714285716</v>
      </c>
      <c r="S23" s="71"/>
    </row>
    <row r="24" spans="1:19" x14ac:dyDescent="0.3">
      <c r="A24" s="68" t="s">
        <v>28</v>
      </c>
      <c r="B24" s="69"/>
      <c r="C24" s="69"/>
      <c r="D24" s="70">
        <f>MIN(D8:D21)</f>
        <v>-6.7034000000000002</v>
      </c>
      <c r="E24" s="69"/>
      <c r="F24" s="70">
        <f>MIN(F8:F21)</f>
        <v>-1.913</v>
      </c>
      <c r="G24" s="69"/>
      <c r="H24" s="70">
        <f>MIN(H8:H21)</f>
        <v>3.1709000000000001</v>
      </c>
      <c r="I24" s="69"/>
      <c r="J24" s="70">
        <f>MIN(J8:J21)</f>
        <v>3.7048999999999999</v>
      </c>
      <c r="K24" s="69"/>
      <c r="L24" s="70">
        <f>MIN(L8:L21)</f>
        <v>6.8234000000000004</v>
      </c>
      <c r="M24" s="69"/>
      <c r="N24" s="70">
        <f>MIN(N8:N21)</f>
        <v>13.926</v>
      </c>
      <c r="O24" s="69"/>
      <c r="P24" s="70">
        <f>MIN(P8:P21)</f>
        <v>2.6124999999999998</v>
      </c>
      <c r="Q24" s="69"/>
      <c r="R24" s="70">
        <f>MIN(R8:R21)</f>
        <v>7.1124000000000001</v>
      </c>
      <c r="S24" s="71"/>
    </row>
    <row r="25" spans="1:19" ht="15" thickBot="1" x14ac:dyDescent="0.35">
      <c r="A25" s="72" t="s">
        <v>29</v>
      </c>
      <c r="B25" s="73"/>
      <c r="C25" s="73"/>
      <c r="D25" s="74">
        <f>MAX(D8:D21)</f>
        <v>-0.89470000000000005</v>
      </c>
      <c r="E25" s="73"/>
      <c r="F25" s="74">
        <f>MAX(F8:F21)</f>
        <v>7.9752000000000001</v>
      </c>
      <c r="G25" s="73"/>
      <c r="H25" s="74">
        <f>MAX(H8:H21)</f>
        <v>16.571300000000001</v>
      </c>
      <c r="I25" s="73"/>
      <c r="J25" s="74">
        <f>MAX(J8:J21)</f>
        <v>16.0107</v>
      </c>
      <c r="K25" s="73"/>
      <c r="L25" s="74">
        <f>MAX(L8:L21)</f>
        <v>18.1768</v>
      </c>
      <c r="M25" s="73"/>
      <c r="N25" s="74">
        <f>MAX(N8:N21)</f>
        <v>28.001799999999999</v>
      </c>
      <c r="O25" s="73"/>
      <c r="P25" s="74">
        <f>MAX(P8:P21)</f>
        <v>14.085100000000001</v>
      </c>
      <c r="Q25" s="73"/>
      <c r="R25" s="74">
        <f>MAX(R8:R21)</f>
        <v>19.6097</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1399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1695</v>
      </c>
      <c r="B8" s="59">
        <f>VLOOKUP($A8,'Return Data'!$B$7:$R$2292,3,0)</f>
        <v>44988</v>
      </c>
      <c r="C8" s="60">
        <f>VLOOKUP($A8,'Return Data'!$B$7:$R$2292,4,0)</f>
        <v>638.30999999999995</v>
      </c>
      <c r="D8" s="60">
        <f>VLOOKUP($A8,'Return Data'!$B$7:$R$2292,10,0)</f>
        <v>-6.8487</v>
      </c>
      <c r="E8" s="61">
        <f t="shared" ref="E8:E32" si="0">RANK(D8,D$8:D$32,0)</f>
        <v>21</v>
      </c>
      <c r="F8" s="60">
        <f>VLOOKUP($A8,'Return Data'!$B$7:$R$2292,11,0)</f>
        <v>-4.1764000000000001</v>
      </c>
      <c r="G8" s="61">
        <f t="shared" ref="G8:G32" si="1">RANK(F8,F$8:F$32,0)</f>
        <v>23</v>
      </c>
      <c r="H8" s="60">
        <f>VLOOKUP($A8,'Return Data'!$B$7:$R$2292,12,0)</f>
        <v>3.5931999999999999</v>
      </c>
      <c r="I8" s="61">
        <f t="shared" ref="I8:I32" si="2">RANK(H8,H$8:H$32,0)</f>
        <v>23</v>
      </c>
      <c r="J8" s="60">
        <f>VLOOKUP($A8,'Return Data'!$B$7:$R$2292,13,0)</f>
        <v>-5.1079999999999997</v>
      </c>
      <c r="K8" s="61">
        <f t="shared" ref="K8:K32" si="3">RANK(J8,J$8:J$32,0)</f>
        <v>25</v>
      </c>
      <c r="L8" s="60">
        <f>VLOOKUP($A8,'Return Data'!$B$7:$R$2292,17,0)</f>
        <v>2.9802</v>
      </c>
      <c r="M8" s="61">
        <f t="shared" ref="M8:M32" si="4">RANK(L8,L$8:L$32,0)</f>
        <v>25</v>
      </c>
      <c r="N8" s="60">
        <f>VLOOKUP($A8,'Return Data'!$B$7:$R$2292,14,0)</f>
        <v>12.323700000000001</v>
      </c>
      <c r="O8" s="61">
        <f t="shared" ref="O8:O21" si="5">RANK(N8,N$8:N$32,0)</f>
        <v>25</v>
      </c>
      <c r="P8" s="60">
        <f>VLOOKUP($A8,'Return Data'!$B$7:$R$2292,15,0)</f>
        <v>8.0487000000000002</v>
      </c>
      <c r="Q8" s="61">
        <f t="shared" ref="Q8:Q30" si="6">RANK(P8,P$8:P$32,0)</f>
        <v>20</v>
      </c>
      <c r="R8" s="60">
        <f>VLOOKUP($A8,'Return Data'!$B$7:$R$2292,16,0)</f>
        <v>14.306800000000001</v>
      </c>
      <c r="S8" s="62">
        <f t="shared" ref="S8:S32" si="7">RANK(R8,R$8:R$32,0)</f>
        <v>16</v>
      </c>
    </row>
    <row r="9" spans="1:20" x14ac:dyDescent="0.3">
      <c r="A9" s="58" t="s">
        <v>839</v>
      </c>
      <c r="B9" s="59">
        <f>VLOOKUP($A9,'Return Data'!$B$7:$R$2292,3,0)</f>
        <v>44988</v>
      </c>
      <c r="C9" s="60">
        <f>VLOOKUP($A9,'Return Data'!$B$7:$R$2292,4,0)</f>
        <v>20.43</v>
      </c>
      <c r="D9" s="60">
        <f>VLOOKUP($A9,'Return Data'!$B$7:$R$2292,10,0)</f>
        <v>-5.3289999999999997</v>
      </c>
      <c r="E9" s="61">
        <f t="shared" si="0"/>
        <v>13</v>
      </c>
      <c r="F9" s="60">
        <f>VLOOKUP($A9,'Return Data'!$B$7:$R$2292,11,0)</f>
        <v>-6.4988999999999999</v>
      </c>
      <c r="G9" s="61">
        <f t="shared" si="1"/>
        <v>25</v>
      </c>
      <c r="H9" s="60">
        <f>VLOOKUP($A9,'Return Data'!$B$7:$R$2292,12,0)</f>
        <v>3.1297000000000001</v>
      </c>
      <c r="I9" s="61">
        <f t="shared" si="2"/>
        <v>24</v>
      </c>
      <c r="J9" s="60">
        <f>VLOOKUP($A9,'Return Data'!$B$7:$R$2292,13,0)</f>
        <v>-0.87339999999999995</v>
      </c>
      <c r="K9" s="61">
        <f t="shared" si="3"/>
        <v>24</v>
      </c>
      <c r="L9" s="60">
        <f>VLOOKUP($A9,'Return Data'!$B$7:$R$2292,17,0)</f>
        <v>9.6572999999999993</v>
      </c>
      <c r="M9" s="61">
        <f t="shared" si="4"/>
        <v>18</v>
      </c>
      <c r="N9" s="60">
        <f>VLOOKUP($A9,'Return Data'!$B$7:$R$2292,14,0)</f>
        <v>18.556699999999999</v>
      </c>
      <c r="O9" s="61">
        <f t="shared" si="5"/>
        <v>12</v>
      </c>
      <c r="P9" s="60"/>
      <c r="Q9" s="61"/>
      <c r="R9" s="60">
        <f>VLOOKUP($A9,'Return Data'!$B$7:$R$2292,16,0)</f>
        <v>17.785299999999999</v>
      </c>
      <c r="S9" s="62">
        <f t="shared" si="7"/>
        <v>5</v>
      </c>
    </row>
    <row r="10" spans="1:20" x14ac:dyDescent="0.3">
      <c r="A10" s="58" t="s">
        <v>1951</v>
      </c>
      <c r="B10" s="59">
        <f>VLOOKUP($A10,'Return Data'!$B$7:$R$2292,3,0)</f>
        <v>44988</v>
      </c>
      <c r="C10" s="60">
        <f>VLOOKUP($A10,'Return Data'!$B$7:$R$2292,4,0)</f>
        <v>62.18</v>
      </c>
      <c r="D10" s="60">
        <f>VLOOKUP($A10,'Return Data'!$B$7:$R$2292,10,0)</f>
        <v>-5.1410999999999998</v>
      </c>
      <c r="E10" s="61">
        <f t="shared" si="0"/>
        <v>9</v>
      </c>
      <c r="F10" s="60">
        <f>VLOOKUP($A10,'Return Data'!$B$7:$R$2292,11,0)</f>
        <v>-1.0345</v>
      </c>
      <c r="G10" s="61">
        <f t="shared" si="1"/>
        <v>14</v>
      </c>
      <c r="H10" s="60">
        <f>VLOOKUP($A10,'Return Data'!$B$7:$R$2292,12,0)</f>
        <v>11.754099999999999</v>
      </c>
      <c r="I10" s="61">
        <f t="shared" si="2"/>
        <v>6</v>
      </c>
      <c r="J10" s="60">
        <f>VLOOKUP($A10,'Return Data'!$B$7:$R$2292,13,0)</f>
        <v>8.1014999999999997</v>
      </c>
      <c r="K10" s="61">
        <f t="shared" si="3"/>
        <v>12</v>
      </c>
      <c r="L10" s="60">
        <f>VLOOKUP($A10,'Return Data'!$B$7:$R$2292,17,0)</f>
        <v>12.672000000000001</v>
      </c>
      <c r="M10" s="61">
        <f t="shared" si="4"/>
        <v>8</v>
      </c>
      <c r="N10" s="60">
        <f>VLOOKUP($A10,'Return Data'!$B$7:$R$2292,14,0)</f>
        <v>17.093900000000001</v>
      </c>
      <c r="O10" s="61">
        <f t="shared" si="5"/>
        <v>19</v>
      </c>
      <c r="P10" s="60">
        <f>VLOOKUP($A10,'Return Data'!$B$7:$R$2292,15,0)</f>
        <v>9.5548999999999999</v>
      </c>
      <c r="Q10" s="61">
        <f t="shared" si="6"/>
        <v>17</v>
      </c>
      <c r="R10" s="60">
        <f>VLOOKUP($A10,'Return Data'!$B$7:$R$2292,16,0)</f>
        <v>12.6921</v>
      </c>
      <c r="S10" s="62">
        <f t="shared" si="7"/>
        <v>21</v>
      </c>
    </row>
    <row r="11" spans="1:20" x14ac:dyDescent="0.3">
      <c r="A11" s="58" t="s">
        <v>841</v>
      </c>
      <c r="B11" s="59">
        <f>VLOOKUP($A11,'Return Data'!$B$7:$R$2292,3,0)</f>
        <v>44988</v>
      </c>
      <c r="C11" s="60">
        <f>VLOOKUP($A11,'Return Data'!$B$7:$R$2292,4,0)</f>
        <v>175.77</v>
      </c>
      <c r="D11" s="60">
        <f>VLOOKUP($A11,'Return Data'!$B$7:$R$2292,10,0)</f>
        <v>-6.1859999999999999</v>
      </c>
      <c r="E11" s="61">
        <f t="shared" si="0"/>
        <v>19</v>
      </c>
      <c r="F11" s="60">
        <f>VLOOKUP($A11,'Return Data'!$B$7:$R$2292,11,0)</f>
        <v>-3.3858999999999999</v>
      </c>
      <c r="G11" s="61">
        <f t="shared" si="1"/>
        <v>21</v>
      </c>
      <c r="H11" s="60">
        <f>VLOOKUP($A11,'Return Data'!$B$7:$R$2292,12,0)</f>
        <v>5.8663999999999996</v>
      </c>
      <c r="I11" s="61">
        <f t="shared" si="2"/>
        <v>19</v>
      </c>
      <c r="J11" s="60">
        <f>VLOOKUP($A11,'Return Data'!$B$7:$R$2292,13,0)</f>
        <v>5.3018999999999998</v>
      </c>
      <c r="K11" s="61">
        <f t="shared" si="3"/>
        <v>19</v>
      </c>
      <c r="L11" s="60">
        <f>VLOOKUP($A11,'Return Data'!$B$7:$R$2292,17,0)</f>
        <v>9.5053000000000001</v>
      </c>
      <c r="M11" s="61">
        <f t="shared" si="4"/>
        <v>20</v>
      </c>
      <c r="N11" s="60">
        <f>VLOOKUP($A11,'Return Data'!$B$7:$R$2292,14,0)</f>
        <v>17.7179</v>
      </c>
      <c r="O11" s="61">
        <f t="shared" si="5"/>
        <v>16</v>
      </c>
      <c r="P11" s="60">
        <f>VLOOKUP($A11,'Return Data'!$B$7:$R$2292,15,0)</f>
        <v>12.1699</v>
      </c>
      <c r="Q11" s="61">
        <f t="shared" si="6"/>
        <v>10</v>
      </c>
      <c r="R11" s="60">
        <f>VLOOKUP($A11,'Return Data'!$B$7:$R$2292,16,0)</f>
        <v>19.9054</v>
      </c>
      <c r="S11" s="62">
        <f t="shared" si="7"/>
        <v>2</v>
      </c>
    </row>
    <row r="12" spans="1:20" x14ac:dyDescent="0.3">
      <c r="A12" s="58" t="s">
        <v>843</v>
      </c>
      <c r="B12" s="59">
        <f>VLOOKUP($A12,'Return Data'!$B$7:$R$2292,3,0)</f>
        <v>44988</v>
      </c>
      <c r="C12" s="60">
        <f>VLOOKUP($A12,'Return Data'!$B$7:$R$2292,4,0)</f>
        <v>391.60700000000003</v>
      </c>
      <c r="D12" s="60">
        <f>VLOOKUP($A12,'Return Data'!$B$7:$R$2292,10,0)</f>
        <v>-4.5937999999999999</v>
      </c>
      <c r="E12" s="61">
        <f t="shared" si="0"/>
        <v>7</v>
      </c>
      <c r="F12" s="60">
        <f>VLOOKUP($A12,'Return Data'!$B$7:$R$2292,11,0)</f>
        <v>1.1202000000000001</v>
      </c>
      <c r="G12" s="61">
        <f t="shared" si="1"/>
        <v>7</v>
      </c>
      <c r="H12" s="60">
        <f>VLOOKUP($A12,'Return Data'!$B$7:$R$2292,12,0)</f>
        <v>11.092599999999999</v>
      </c>
      <c r="I12" s="61">
        <f t="shared" si="2"/>
        <v>8</v>
      </c>
      <c r="J12" s="60">
        <f>VLOOKUP($A12,'Return Data'!$B$7:$R$2292,13,0)</f>
        <v>10.7668</v>
      </c>
      <c r="K12" s="61">
        <f t="shared" si="3"/>
        <v>9</v>
      </c>
      <c r="L12" s="60">
        <f>VLOOKUP($A12,'Return Data'!$B$7:$R$2292,17,0)</f>
        <v>9.9339999999999993</v>
      </c>
      <c r="M12" s="61">
        <f t="shared" si="4"/>
        <v>16</v>
      </c>
      <c r="N12" s="60">
        <f>VLOOKUP($A12,'Return Data'!$B$7:$R$2292,14,0)</f>
        <v>17.3566</v>
      </c>
      <c r="O12" s="61">
        <f t="shared" si="5"/>
        <v>18</v>
      </c>
      <c r="P12" s="60">
        <f>VLOOKUP($A12,'Return Data'!$B$7:$R$2292,15,0)</f>
        <v>11.571400000000001</v>
      </c>
      <c r="Q12" s="61">
        <f t="shared" si="6"/>
        <v>12</v>
      </c>
      <c r="R12" s="60">
        <f>VLOOKUP($A12,'Return Data'!$B$7:$R$2292,16,0)</f>
        <v>15.474399999999999</v>
      </c>
      <c r="S12" s="62">
        <f t="shared" si="7"/>
        <v>11</v>
      </c>
    </row>
    <row r="13" spans="1:20" x14ac:dyDescent="0.3">
      <c r="A13" s="58" t="s">
        <v>845</v>
      </c>
      <c r="B13" s="59">
        <f>VLOOKUP($A13,'Return Data'!$B$7:$R$2292,3,0)</f>
        <v>44988</v>
      </c>
      <c r="C13" s="60">
        <f>VLOOKUP($A13,'Return Data'!$B$7:$R$2292,4,0)</f>
        <v>59.661999999999999</v>
      </c>
      <c r="D13" s="60">
        <f>VLOOKUP($A13,'Return Data'!$B$7:$R$2292,10,0)</f>
        <v>-5.6696999999999997</v>
      </c>
      <c r="E13" s="61">
        <f t="shared" si="0"/>
        <v>15</v>
      </c>
      <c r="F13" s="60">
        <f>VLOOKUP($A13,'Return Data'!$B$7:$R$2292,11,0)</f>
        <v>-1.6777</v>
      </c>
      <c r="G13" s="61">
        <f t="shared" si="1"/>
        <v>16</v>
      </c>
      <c r="H13" s="60">
        <f>VLOOKUP($A13,'Return Data'!$B$7:$R$2292,12,0)</f>
        <v>9.2391000000000005</v>
      </c>
      <c r="I13" s="61">
        <f t="shared" si="2"/>
        <v>12</v>
      </c>
      <c r="J13" s="60">
        <f>VLOOKUP($A13,'Return Data'!$B$7:$R$2292,13,0)</f>
        <v>8.5830000000000002</v>
      </c>
      <c r="K13" s="61">
        <f t="shared" si="3"/>
        <v>11</v>
      </c>
      <c r="L13" s="60">
        <f>VLOOKUP($A13,'Return Data'!$B$7:$R$2292,17,0)</f>
        <v>10.811400000000001</v>
      </c>
      <c r="M13" s="61">
        <f t="shared" si="4"/>
        <v>14</v>
      </c>
      <c r="N13" s="60">
        <f>VLOOKUP($A13,'Return Data'!$B$7:$R$2292,14,0)</f>
        <v>18.964600000000001</v>
      </c>
      <c r="O13" s="61">
        <f t="shared" si="5"/>
        <v>10</v>
      </c>
      <c r="P13" s="60">
        <f>VLOOKUP($A13,'Return Data'!$B$7:$R$2292,15,0)</f>
        <v>13.3368</v>
      </c>
      <c r="Q13" s="61">
        <f t="shared" si="6"/>
        <v>7</v>
      </c>
      <c r="R13" s="60">
        <f>VLOOKUP($A13,'Return Data'!$B$7:$R$2292,16,0)</f>
        <v>15.083600000000001</v>
      </c>
      <c r="S13" s="62">
        <f t="shared" si="7"/>
        <v>14</v>
      </c>
    </row>
    <row r="14" spans="1:20" x14ac:dyDescent="0.3">
      <c r="A14" s="58" t="s">
        <v>848</v>
      </c>
      <c r="B14" s="59">
        <f>VLOOKUP($A14,'Return Data'!$B$7:$R$2292,3,0)</f>
        <v>44988</v>
      </c>
      <c r="C14" s="60">
        <f>VLOOKUP($A14,'Return Data'!$B$7:$R$2292,4,0)</f>
        <v>127.292</v>
      </c>
      <c r="D14" s="60">
        <f>VLOOKUP($A14,'Return Data'!$B$7:$R$2292,10,0)</f>
        <v>-6.1208999999999998</v>
      </c>
      <c r="E14" s="61">
        <f t="shared" si="0"/>
        <v>18</v>
      </c>
      <c r="F14" s="60">
        <f>VLOOKUP($A14,'Return Data'!$B$7:$R$2292,11,0)</f>
        <v>-3.7656999999999998</v>
      </c>
      <c r="G14" s="61">
        <f t="shared" si="1"/>
        <v>22</v>
      </c>
      <c r="H14" s="60">
        <f>VLOOKUP($A14,'Return Data'!$B$7:$R$2292,12,0)</f>
        <v>3.7513000000000001</v>
      </c>
      <c r="I14" s="61">
        <f t="shared" si="2"/>
        <v>22</v>
      </c>
      <c r="J14" s="60">
        <f>VLOOKUP($A14,'Return Data'!$B$7:$R$2292,13,0)</f>
        <v>4.5270999999999999</v>
      </c>
      <c r="K14" s="61">
        <f t="shared" si="3"/>
        <v>21</v>
      </c>
      <c r="L14" s="60">
        <f>VLOOKUP($A14,'Return Data'!$B$7:$R$2292,17,0)</f>
        <v>7.4481000000000002</v>
      </c>
      <c r="M14" s="61">
        <f t="shared" si="4"/>
        <v>24</v>
      </c>
      <c r="N14" s="60">
        <f>VLOOKUP($A14,'Return Data'!$B$7:$R$2292,14,0)</f>
        <v>17.0916</v>
      </c>
      <c r="O14" s="61">
        <f t="shared" si="5"/>
        <v>20</v>
      </c>
      <c r="P14" s="60">
        <f>VLOOKUP($A14,'Return Data'!$B$7:$R$2292,15,0)</f>
        <v>9.2102000000000004</v>
      </c>
      <c r="Q14" s="61">
        <f t="shared" si="6"/>
        <v>18</v>
      </c>
      <c r="R14" s="60">
        <f>VLOOKUP($A14,'Return Data'!$B$7:$R$2292,16,0)</f>
        <v>13.3164</v>
      </c>
      <c r="S14" s="62">
        <f t="shared" si="7"/>
        <v>20</v>
      </c>
    </row>
    <row r="15" spans="1:20" x14ac:dyDescent="0.3">
      <c r="A15" s="58" t="s">
        <v>1805</v>
      </c>
      <c r="B15" s="59">
        <f>VLOOKUP($A15,'Return Data'!$B$7:$R$2292,3,0)</f>
        <v>44988</v>
      </c>
      <c r="C15" s="60">
        <f>VLOOKUP($A15,'Return Data'!$B$7:$R$2292,4,0)</f>
        <v>202.17599999999999</v>
      </c>
      <c r="D15" s="60">
        <f>VLOOKUP($A15,'Return Data'!$B$7:$R$2292,10,0)</f>
        <v>-5.1787000000000001</v>
      </c>
      <c r="E15" s="61">
        <f t="shared" si="0"/>
        <v>11</v>
      </c>
      <c r="F15" s="60">
        <f>VLOOKUP($A15,'Return Data'!$B$7:$R$2292,11,0)</f>
        <v>0.71279999999999999</v>
      </c>
      <c r="G15" s="61">
        <f t="shared" si="1"/>
        <v>9</v>
      </c>
      <c r="H15" s="60">
        <f>VLOOKUP($A15,'Return Data'!$B$7:$R$2292,12,0)</f>
        <v>10.350899999999999</v>
      </c>
      <c r="I15" s="61">
        <f t="shared" si="2"/>
        <v>10</v>
      </c>
      <c r="J15" s="60">
        <f>VLOOKUP($A15,'Return Data'!$B$7:$R$2292,13,0)</f>
        <v>12.9267</v>
      </c>
      <c r="K15" s="61">
        <f t="shared" si="3"/>
        <v>7</v>
      </c>
      <c r="L15" s="60">
        <f>VLOOKUP($A15,'Return Data'!$B$7:$R$2292,17,0)</f>
        <v>13.811</v>
      </c>
      <c r="M15" s="61">
        <f t="shared" si="4"/>
        <v>4</v>
      </c>
      <c r="N15" s="60">
        <f>VLOOKUP($A15,'Return Data'!$B$7:$R$2292,14,0)</f>
        <v>22.523</v>
      </c>
      <c r="O15" s="61">
        <f t="shared" si="5"/>
        <v>3</v>
      </c>
      <c r="P15" s="60">
        <f>VLOOKUP($A15,'Return Data'!$B$7:$R$2292,15,0)</f>
        <v>12.904500000000001</v>
      </c>
      <c r="Q15" s="61">
        <f t="shared" si="6"/>
        <v>8</v>
      </c>
      <c r="R15" s="60">
        <f>VLOOKUP($A15,'Return Data'!$B$7:$R$2292,16,0)</f>
        <v>11.4803</v>
      </c>
      <c r="S15" s="62">
        <f t="shared" si="7"/>
        <v>25</v>
      </c>
    </row>
    <row r="16" spans="1:20" x14ac:dyDescent="0.3">
      <c r="A16" t="s">
        <v>2007</v>
      </c>
      <c r="B16" s="59">
        <f>VLOOKUP($A16,'Return Data'!$B$7:$R$2292,3,0)</f>
        <v>44988</v>
      </c>
      <c r="C16" s="60">
        <f>VLOOKUP($A16,'Return Data'!$B$7:$R$2292,4,0)</f>
        <v>16.4542</v>
      </c>
      <c r="D16" s="60">
        <f>VLOOKUP($A16,'Return Data'!$B$7:$R$2292,10,0)</f>
        <v>-4.3682999999999996</v>
      </c>
      <c r="E16" s="61">
        <f t="shared" si="0"/>
        <v>5</v>
      </c>
      <c r="F16" s="60">
        <f>VLOOKUP($A16,'Return Data'!$B$7:$R$2292,11,0)</f>
        <v>-0.91110000000000002</v>
      </c>
      <c r="G16" s="61">
        <f t="shared" si="1"/>
        <v>13</v>
      </c>
      <c r="H16" s="60">
        <f>VLOOKUP($A16,'Return Data'!$B$7:$R$2292,12,0)</f>
        <v>8.2341999999999995</v>
      </c>
      <c r="I16" s="61">
        <f t="shared" si="2"/>
        <v>15</v>
      </c>
      <c r="J16" s="60">
        <f>VLOOKUP($A16,'Return Data'!$B$7:$R$2292,13,0)</f>
        <v>5.3109000000000002</v>
      </c>
      <c r="K16" s="61">
        <f t="shared" si="3"/>
        <v>18</v>
      </c>
      <c r="L16" s="60">
        <f>VLOOKUP($A16,'Return Data'!$B$7:$R$2292,17,0)</f>
        <v>9.1667000000000005</v>
      </c>
      <c r="M16" s="61">
        <f t="shared" si="4"/>
        <v>21</v>
      </c>
      <c r="N16" s="60">
        <f>VLOOKUP($A16,'Return Data'!$B$7:$R$2292,14,0)</f>
        <v>16.078600000000002</v>
      </c>
      <c r="O16" s="61">
        <f t="shared" si="5"/>
        <v>21</v>
      </c>
      <c r="P16" s="60"/>
      <c r="Q16" s="61"/>
      <c r="R16" s="60">
        <f>VLOOKUP($A16,'Return Data'!$B$7:$R$2292,16,0)</f>
        <v>13.494</v>
      </c>
      <c r="S16" s="62">
        <f t="shared" si="7"/>
        <v>18</v>
      </c>
    </row>
    <row r="17" spans="1:19" x14ac:dyDescent="0.3">
      <c r="A17" s="58" t="s">
        <v>850</v>
      </c>
      <c r="B17" s="59">
        <f>VLOOKUP($A17,'Return Data'!$B$7:$R$2292,3,0)</f>
        <v>44988</v>
      </c>
      <c r="C17" s="60">
        <f>VLOOKUP($A17,'Return Data'!$B$7:$R$2292,4,0)</f>
        <v>630.01</v>
      </c>
      <c r="D17" s="60">
        <f>VLOOKUP($A17,'Return Data'!$B$7:$R$2292,10,0)</f>
        <v>-4.1066000000000003</v>
      </c>
      <c r="E17" s="61">
        <f t="shared" si="0"/>
        <v>3</v>
      </c>
      <c r="F17" s="60">
        <f>VLOOKUP($A17,'Return Data'!$B$7:$R$2292,11,0)</f>
        <v>2.6358999999999999</v>
      </c>
      <c r="G17" s="61">
        <f t="shared" si="1"/>
        <v>3</v>
      </c>
      <c r="H17" s="60">
        <f>VLOOKUP($A17,'Return Data'!$B$7:$R$2292,12,0)</f>
        <v>11.2974</v>
      </c>
      <c r="I17" s="61">
        <f t="shared" si="2"/>
        <v>7</v>
      </c>
      <c r="J17" s="60">
        <f>VLOOKUP($A17,'Return Data'!$B$7:$R$2292,13,0)</f>
        <v>15.7128</v>
      </c>
      <c r="K17" s="61">
        <f t="shared" si="3"/>
        <v>2</v>
      </c>
      <c r="L17" s="60">
        <f>VLOOKUP($A17,'Return Data'!$B$7:$R$2292,17,0)</f>
        <v>16.897300000000001</v>
      </c>
      <c r="M17" s="61">
        <f t="shared" si="4"/>
        <v>2</v>
      </c>
      <c r="N17" s="60">
        <f>VLOOKUP($A17,'Return Data'!$B$7:$R$2292,14,0)</f>
        <v>23.174499999999998</v>
      </c>
      <c r="O17" s="61">
        <f t="shared" si="5"/>
        <v>2</v>
      </c>
      <c r="P17" s="60">
        <f>VLOOKUP($A17,'Return Data'!$B$7:$R$2292,15,0)</f>
        <v>13.429</v>
      </c>
      <c r="Q17" s="61">
        <f t="shared" si="6"/>
        <v>6</v>
      </c>
      <c r="R17" s="60">
        <f>VLOOKUP($A17,'Return Data'!$B$7:$R$2292,16,0)</f>
        <v>14.8316</v>
      </c>
      <c r="S17" s="62">
        <f t="shared" si="7"/>
        <v>15</v>
      </c>
    </row>
    <row r="18" spans="1:19" x14ac:dyDescent="0.3">
      <c r="A18" s="58" t="s">
        <v>851</v>
      </c>
      <c r="B18" s="59">
        <f>VLOOKUP($A18,'Return Data'!$B$7:$R$2292,3,0)</f>
        <v>44988</v>
      </c>
      <c r="C18" s="60">
        <f>VLOOKUP($A18,'Return Data'!$B$7:$R$2292,4,0)</f>
        <v>82.081000000000003</v>
      </c>
      <c r="D18" s="60">
        <f>VLOOKUP($A18,'Return Data'!$B$7:$R$2292,10,0)</f>
        <v>-4.4481000000000002</v>
      </c>
      <c r="E18" s="61">
        <f t="shared" si="0"/>
        <v>6</v>
      </c>
      <c r="F18" s="60">
        <f>VLOOKUP($A18,'Return Data'!$B$7:$R$2292,11,0)</f>
        <v>3.1375999999999999</v>
      </c>
      <c r="G18" s="61">
        <f t="shared" si="1"/>
        <v>2</v>
      </c>
      <c r="H18" s="60">
        <f>VLOOKUP($A18,'Return Data'!$B$7:$R$2292,12,0)</f>
        <v>13.402900000000001</v>
      </c>
      <c r="I18" s="61">
        <f t="shared" si="2"/>
        <v>3</v>
      </c>
      <c r="J18" s="60">
        <f>VLOOKUP($A18,'Return Data'!$B$7:$R$2292,13,0)</f>
        <v>13.512700000000001</v>
      </c>
      <c r="K18" s="61">
        <f t="shared" si="3"/>
        <v>4</v>
      </c>
      <c r="L18" s="60">
        <f>VLOOKUP($A18,'Return Data'!$B$7:$R$2292,17,0)</f>
        <v>12.5036</v>
      </c>
      <c r="M18" s="61">
        <f t="shared" si="4"/>
        <v>9</v>
      </c>
      <c r="N18" s="60">
        <f>VLOOKUP($A18,'Return Data'!$B$7:$R$2292,14,0)</f>
        <v>18.6584</v>
      </c>
      <c r="O18" s="61">
        <f t="shared" si="5"/>
        <v>11</v>
      </c>
      <c r="P18" s="60">
        <f>VLOOKUP($A18,'Return Data'!$B$7:$R$2292,15,0)</f>
        <v>11.24</v>
      </c>
      <c r="Q18" s="61">
        <f t="shared" si="6"/>
        <v>13</v>
      </c>
      <c r="R18" s="60">
        <f>VLOOKUP($A18,'Return Data'!$B$7:$R$2292,16,0)</f>
        <v>13.417400000000001</v>
      </c>
      <c r="S18" s="62">
        <f t="shared" si="7"/>
        <v>19</v>
      </c>
    </row>
    <row r="19" spans="1:19" x14ac:dyDescent="0.3">
      <c r="A19" s="58" t="s">
        <v>854</v>
      </c>
      <c r="B19" s="59">
        <f>VLOOKUP($A19,'Return Data'!$B$7:$R$2292,3,0)</f>
        <v>44988</v>
      </c>
      <c r="C19" s="60">
        <f>VLOOKUP($A19,'Return Data'!$B$7:$R$2292,4,0)</f>
        <v>58.79</v>
      </c>
      <c r="D19" s="60">
        <f>VLOOKUP($A19,'Return Data'!$B$7:$R$2292,10,0)</f>
        <v>-6.9926000000000004</v>
      </c>
      <c r="E19" s="61">
        <f t="shared" si="0"/>
        <v>22</v>
      </c>
      <c r="F19" s="60">
        <f>VLOOKUP($A19,'Return Data'!$B$7:$R$2292,11,0)</f>
        <v>-1.2264999999999999</v>
      </c>
      <c r="G19" s="61">
        <f t="shared" si="1"/>
        <v>15</v>
      </c>
      <c r="H19" s="60">
        <f>VLOOKUP($A19,'Return Data'!$B$7:$R$2292,12,0)</f>
        <v>7.3789999999999996</v>
      </c>
      <c r="I19" s="61">
        <f t="shared" si="2"/>
        <v>17</v>
      </c>
      <c r="J19" s="60">
        <f>VLOOKUP($A19,'Return Data'!$B$7:$R$2292,13,0)</f>
        <v>7.5557999999999996</v>
      </c>
      <c r="K19" s="61">
        <f t="shared" si="3"/>
        <v>14</v>
      </c>
      <c r="L19" s="60">
        <f>VLOOKUP($A19,'Return Data'!$B$7:$R$2292,17,0)</f>
        <v>7.5559000000000003</v>
      </c>
      <c r="M19" s="61">
        <f t="shared" si="4"/>
        <v>23</v>
      </c>
      <c r="N19" s="60">
        <f>VLOOKUP($A19,'Return Data'!$B$7:$R$2292,14,0)</f>
        <v>14.1744</v>
      </c>
      <c r="O19" s="61">
        <f t="shared" si="5"/>
        <v>24</v>
      </c>
      <c r="P19" s="60">
        <f>VLOOKUP($A19,'Return Data'!$B$7:$R$2292,15,0)</f>
        <v>10.942299999999999</v>
      </c>
      <c r="Q19" s="61">
        <f t="shared" si="6"/>
        <v>14</v>
      </c>
      <c r="R19" s="60">
        <f>VLOOKUP($A19,'Return Data'!$B$7:$R$2292,16,0)</f>
        <v>15.344900000000001</v>
      </c>
      <c r="S19" s="62">
        <f t="shared" si="7"/>
        <v>12</v>
      </c>
    </row>
    <row r="20" spans="1:19" x14ac:dyDescent="0.3">
      <c r="A20" s="58" t="s">
        <v>856</v>
      </c>
      <c r="B20" s="59">
        <f>VLOOKUP($A20,'Return Data'!$B$7:$R$2292,3,0)</f>
        <v>44988</v>
      </c>
      <c r="C20" s="60">
        <f>VLOOKUP($A20,'Return Data'!$B$7:$R$2292,4,0)</f>
        <v>230.44900000000001</v>
      </c>
      <c r="D20" s="60">
        <f>VLOOKUP($A20,'Return Data'!$B$7:$R$2292,10,0)</f>
        <v>-3.0105</v>
      </c>
      <c r="E20" s="61">
        <f t="shared" si="0"/>
        <v>2</v>
      </c>
      <c r="F20" s="60">
        <f>VLOOKUP($A20,'Return Data'!$B$7:$R$2292,11,0)</f>
        <v>1.4219999999999999</v>
      </c>
      <c r="G20" s="61">
        <f t="shared" si="1"/>
        <v>6</v>
      </c>
      <c r="H20" s="60">
        <f>VLOOKUP($A20,'Return Data'!$B$7:$R$2292,12,0)</f>
        <v>12.2805</v>
      </c>
      <c r="I20" s="61">
        <f t="shared" si="2"/>
        <v>5</v>
      </c>
      <c r="J20" s="60">
        <f>VLOOKUP($A20,'Return Data'!$B$7:$R$2292,13,0)</f>
        <v>13.1121</v>
      </c>
      <c r="K20" s="61">
        <f t="shared" si="3"/>
        <v>6</v>
      </c>
      <c r="L20" s="60">
        <f>VLOOKUP($A20,'Return Data'!$B$7:$R$2292,17,0)</f>
        <v>12.4862</v>
      </c>
      <c r="M20" s="61">
        <f t="shared" si="4"/>
        <v>10</v>
      </c>
      <c r="N20" s="60">
        <f>VLOOKUP($A20,'Return Data'!$B$7:$R$2292,14,0)</f>
        <v>19.249700000000001</v>
      </c>
      <c r="O20" s="61">
        <f t="shared" si="5"/>
        <v>8</v>
      </c>
      <c r="P20" s="60">
        <f>VLOOKUP($A20,'Return Data'!$B$7:$R$2292,15,0)</f>
        <v>13.7545</v>
      </c>
      <c r="Q20" s="61">
        <f t="shared" si="6"/>
        <v>3</v>
      </c>
      <c r="R20" s="60">
        <f>VLOOKUP($A20,'Return Data'!$B$7:$R$2292,16,0)</f>
        <v>16.036100000000001</v>
      </c>
      <c r="S20" s="62">
        <f t="shared" si="7"/>
        <v>9</v>
      </c>
    </row>
    <row r="21" spans="1:19" x14ac:dyDescent="0.3">
      <c r="A21" s="58" t="s">
        <v>859</v>
      </c>
      <c r="B21" s="59">
        <f>VLOOKUP($A21,'Return Data'!$B$7:$R$2292,3,0)</f>
        <v>44988</v>
      </c>
      <c r="C21" s="60">
        <f>VLOOKUP($A21,'Return Data'!$B$7:$R$2292,4,0)</f>
        <v>25.8734</v>
      </c>
      <c r="D21" s="60">
        <f>VLOOKUP($A21,'Return Data'!$B$7:$R$2292,10,0)</f>
        <v>-7.2199</v>
      </c>
      <c r="E21" s="61">
        <f t="shared" si="0"/>
        <v>25</v>
      </c>
      <c r="F21" s="60">
        <f>VLOOKUP($A21,'Return Data'!$B$7:$R$2292,11,0)</f>
        <v>-5.8480999999999996</v>
      </c>
      <c r="G21" s="61">
        <f t="shared" si="1"/>
        <v>24</v>
      </c>
      <c r="H21" s="60">
        <f>VLOOKUP($A21,'Return Data'!$B$7:$R$2292,12,0)</f>
        <v>2.4823</v>
      </c>
      <c r="I21" s="61">
        <f t="shared" si="2"/>
        <v>25</v>
      </c>
      <c r="J21" s="60">
        <f>VLOOKUP($A21,'Return Data'!$B$7:$R$2292,13,0)</f>
        <v>1.7744</v>
      </c>
      <c r="K21" s="61">
        <f t="shared" si="3"/>
        <v>23</v>
      </c>
      <c r="L21" s="60">
        <f>VLOOKUP($A21,'Return Data'!$B$7:$R$2292,17,0)</f>
        <v>9.5449000000000002</v>
      </c>
      <c r="M21" s="61">
        <f t="shared" si="4"/>
        <v>19</v>
      </c>
      <c r="N21" s="60">
        <f>VLOOKUP($A21,'Return Data'!$B$7:$R$2292,14,0)</f>
        <v>14.616099999999999</v>
      </c>
      <c r="O21" s="61">
        <f t="shared" si="5"/>
        <v>23</v>
      </c>
      <c r="P21" s="60">
        <f>VLOOKUP($A21,'Return Data'!$B$7:$R$2292,15,0)</f>
        <v>10.9133</v>
      </c>
      <c r="Q21" s="61">
        <f t="shared" si="6"/>
        <v>15</v>
      </c>
      <c r="R21" s="60">
        <f>VLOOKUP($A21,'Return Data'!$B$7:$R$2292,16,0)</f>
        <v>12.581200000000001</v>
      </c>
      <c r="S21" s="62">
        <f t="shared" si="7"/>
        <v>23</v>
      </c>
    </row>
    <row r="22" spans="1:19" x14ac:dyDescent="0.3">
      <c r="A22" s="58" t="s">
        <v>2058</v>
      </c>
      <c r="B22" s="59">
        <f>VLOOKUP($A22,'Return Data'!$B$7:$R$2292,3,0)</f>
        <v>44988</v>
      </c>
      <c r="C22" s="60">
        <f>VLOOKUP($A22,'Return Data'!$B$7:$R$2292,4,0)</f>
        <v>17.6371</v>
      </c>
      <c r="D22" s="60">
        <f>VLOOKUP($A22,'Return Data'!$B$7:$R$2292,10,0)</f>
        <v>-7.0282999999999998</v>
      </c>
      <c r="E22" s="61">
        <f t="shared" si="0"/>
        <v>23</v>
      </c>
      <c r="F22" s="60">
        <f>VLOOKUP($A22,'Return Data'!$B$7:$R$2292,11,0)</f>
        <v>-2.7406999999999999</v>
      </c>
      <c r="G22" s="61">
        <f t="shared" si="1"/>
        <v>19</v>
      </c>
      <c r="H22" s="60">
        <f>VLOOKUP($A22,'Return Data'!$B$7:$R$2292,12,0)</f>
        <v>4.9602000000000004</v>
      </c>
      <c r="I22" s="61">
        <f t="shared" si="2"/>
        <v>21</v>
      </c>
      <c r="J22" s="60">
        <f>VLOOKUP($A22,'Return Data'!$B$7:$R$2292,13,0)</f>
        <v>5.4250999999999996</v>
      </c>
      <c r="K22" s="61">
        <f t="shared" si="3"/>
        <v>17</v>
      </c>
      <c r="L22" s="60">
        <f>VLOOKUP($A22,'Return Data'!$B$7:$R$2292,17,0)</f>
        <v>12.8279</v>
      </c>
      <c r="M22" s="61">
        <f t="shared" si="4"/>
        <v>7</v>
      </c>
      <c r="N22" s="60">
        <f>VLOOKUP($A22,'Return Data'!$B$7:$R$2292,14,0)</f>
        <v>21.742599999999999</v>
      </c>
      <c r="O22" s="61">
        <f t="shared" ref="O22:O32" si="8">RANK(N22,N$8:N$32,0)</f>
        <v>4</v>
      </c>
      <c r="P22" s="60"/>
      <c r="Q22" s="61"/>
      <c r="R22" s="60">
        <f>VLOOKUP($A22,'Return Data'!$B$7:$R$2292,16,0)</f>
        <v>19.5657</v>
      </c>
      <c r="S22" s="62">
        <f t="shared" si="7"/>
        <v>3</v>
      </c>
    </row>
    <row r="23" spans="1:19" x14ac:dyDescent="0.3">
      <c r="A23" s="58" t="s">
        <v>861</v>
      </c>
      <c r="B23" s="59">
        <f>VLOOKUP($A23,'Return Data'!$B$7:$R$2292,3,0)</f>
        <v>44988</v>
      </c>
      <c r="C23" s="60">
        <f>VLOOKUP($A23,'Return Data'!$B$7:$R$2292,4,0)</f>
        <v>103.66</v>
      </c>
      <c r="D23" s="60">
        <f>VLOOKUP($A23,'Return Data'!$B$7:$R$2292,10,0)</f>
        <v>-5.7927999999999997</v>
      </c>
      <c r="E23" s="61">
        <f t="shared" si="0"/>
        <v>16</v>
      </c>
      <c r="F23" s="60">
        <f>VLOOKUP($A23,'Return Data'!$B$7:$R$2292,11,0)</f>
        <v>-1.7273000000000001</v>
      </c>
      <c r="G23" s="61">
        <f t="shared" si="1"/>
        <v>17</v>
      </c>
      <c r="H23" s="60">
        <f>VLOOKUP($A23,'Return Data'!$B$7:$R$2292,12,0)</f>
        <v>5.3573000000000004</v>
      </c>
      <c r="I23" s="61">
        <f t="shared" si="2"/>
        <v>20</v>
      </c>
      <c r="J23" s="60">
        <f>VLOOKUP($A23,'Return Data'!$B$7:$R$2292,13,0)</f>
        <v>4.4885999999999999</v>
      </c>
      <c r="K23" s="61">
        <f t="shared" si="3"/>
        <v>22</v>
      </c>
      <c r="L23" s="60">
        <f>VLOOKUP($A23,'Return Data'!$B$7:$R$2292,17,0)</f>
        <v>9.0747999999999998</v>
      </c>
      <c r="M23" s="61">
        <f t="shared" si="4"/>
        <v>22</v>
      </c>
      <c r="N23" s="60">
        <f>VLOOKUP($A23,'Return Data'!$B$7:$R$2292,14,0)</f>
        <v>19.7361</v>
      </c>
      <c r="O23" s="61">
        <f t="shared" si="8"/>
        <v>7</v>
      </c>
      <c r="P23" s="60">
        <f>VLOOKUP($A23,'Return Data'!$B$7:$R$2292,15,0)</f>
        <v>14.744</v>
      </c>
      <c r="Q23" s="61">
        <f t="shared" si="6"/>
        <v>1</v>
      </c>
      <c r="R23" s="60">
        <f>VLOOKUP($A23,'Return Data'!$B$7:$R$2292,16,0)</f>
        <v>21.734100000000002</v>
      </c>
      <c r="S23" s="62">
        <f t="shared" si="7"/>
        <v>1</v>
      </c>
    </row>
    <row r="24" spans="1:19" x14ac:dyDescent="0.3">
      <c r="A24" s="58" t="s">
        <v>863</v>
      </c>
      <c r="B24" s="59">
        <f>VLOOKUP($A24,'Return Data'!$B$7:$R$2292,3,0)</f>
        <v>44988</v>
      </c>
      <c r="C24" s="60">
        <f>VLOOKUP($A24,'Return Data'!$B$7:$R$2292,4,0)</f>
        <v>17.991</v>
      </c>
      <c r="D24" s="60">
        <f>VLOOKUP($A24,'Return Data'!$B$7:$R$2292,10,0)</f>
        <v>-2.5148000000000001</v>
      </c>
      <c r="E24" s="61">
        <f t="shared" si="0"/>
        <v>1</v>
      </c>
      <c r="F24" s="60">
        <f>VLOOKUP($A24,'Return Data'!$B$7:$R$2292,11,0)</f>
        <v>4.9055999999999997</v>
      </c>
      <c r="G24" s="61">
        <f t="shared" si="1"/>
        <v>1</v>
      </c>
      <c r="H24" s="60">
        <f>VLOOKUP($A24,'Return Data'!$B$7:$R$2292,12,0)</f>
        <v>16.4526</v>
      </c>
      <c r="I24" s="61">
        <f t="shared" si="2"/>
        <v>1</v>
      </c>
      <c r="J24" s="60">
        <f>VLOOKUP($A24,'Return Data'!$B$7:$R$2292,13,0)</f>
        <v>13.187200000000001</v>
      </c>
      <c r="K24" s="61">
        <f t="shared" si="3"/>
        <v>5</v>
      </c>
      <c r="L24" s="60">
        <f>VLOOKUP($A24,'Return Data'!$B$7:$R$2292,17,0)</f>
        <v>13.529400000000001</v>
      </c>
      <c r="M24" s="61">
        <f t="shared" si="4"/>
        <v>5</v>
      </c>
      <c r="N24" s="60">
        <f>VLOOKUP($A24,'Return Data'!$B$7:$R$2292,14,0)</f>
        <v>18.4998</v>
      </c>
      <c r="O24" s="61">
        <f t="shared" si="8"/>
        <v>13</v>
      </c>
      <c r="P24" s="60"/>
      <c r="Q24" s="61"/>
      <c r="R24" s="60">
        <f>VLOOKUP($A24,'Return Data'!$B$7:$R$2292,16,0)</f>
        <v>18.988</v>
      </c>
      <c r="S24" s="62">
        <f t="shared" si="7"/>
        <v>4</v>
      </c>
    </row>
    <row r="25" spans="1:19" x14ac:dyDescent="0.3">
      <c r="A25" s="58" t="s">
        <v>1795</v>
      </c>
      <c r="B25" s="59">
        <f>VLOOKUP($A25,'Return Data'!$B$7:$R$2292,3,0)</f>
        <v>44988</v>
      </c>
      <c r="C25" s="60">
        <f>VLOOKUP($A25,'Return Data'!$B$7:$R$2292,4,0)</f>
        <v>27.687200000000001</v>
      </c>
      <c r="D25" s="60">
        <f>VLOOKUP($A25,'Return Data'!$B$7:$R$2292,10,0)</f>
        <v>-5.8872999999999998</v>
      </c>
      <c r="E25" s="61">
        <f t="shared" si="0"/>
        <v>17</v>
      </c>
      <c r="F25" s="60">
        <f>VLOOKUP($A25,'Return Data'!$B$7:$R$2292,11,0)</f>
        <v>-0.49309999999999998</v>
      </c>
      <c r="G25" s="61">
        <f t="shared" si="1"/>
        <v>12</v>
      </c>
      <c r="H25" s="60">
        <f>VLOOKUP($A25,'Return Data'!$B$7:$R$2292,12,0)</f>
        <v>7.4875999999999996</v>
      </c>
      <c r="I25" s="61">
        <f t="shared" si="2"/>
        <v>16</v>
      </c>
      <c r="J25" s="60">
        <f>VLOOKUP($A25,'Return Data'!$B$7:$R$2292,13,0)</f>
        <v>7.0186000000000002</v>
      </c>
      <c r="K25" s="61">
        <f t="shared" si="3"/>
        <v>15</v>
      </c>
      <c r="L25" s="60">
        <f>VLOOKUP($A25,'Return Data'!$B$7:$R$2292,17,0)</f>
        <v>13.3925</v>
      </c>
      <c r="M25" s="61">
        <f t="shared" si="4"/>
        <v>6</v>
      </c>
      <c r="N25" s="60">
        <f>VLOOKUP($A25,'Return Data'!$B$7:$R$2292,14,0)</f>
        <v>18.210100000000001</v>
      </c>
      <c r="O25" s="61">
        <f t="shared" si="8"/>
        <v>15</v>
      </c>
      <c r="P25" s="60">
        <f>VLOOKUP($A25,'Return Data'!$B$7:$R$2292,15,0)</f>
        <v>12.5329</v>
      </c>
      <c r="Q25" s="61">
        <f t="shared" si="6"/>
        <v>9</v>
      </c>
      <c r="R25" s="60">
        <f>VLOOKUP($A25,'Return Data'!$B$7:$R$2292,16,0)</f>
        <v>15.101000000000001</v>
      </c>
      <c r="S25" s="62">
        <f t="shared" si="7"/>
        <v>13</v>
      </c>
    </row>
    <row r="26" spans="1:19" x14ac:dyDescent="0.3">
      <c r="A26" s="58" t="s">
        <v>866</v>
      </c>
      <c r="B26" s="59">
        <f>VLOOKUP($A26,'Return Data'!$B$7:$R$2292,3,0)</f>
        <v>44988</v>
      </c>
      <c r="C26" s="60">
        <f>VLOOKUP($A26,'Return Data'!$B$7:$R$2292,4,0)</f>
        <v>882.13160000000005</v>
      </c>
      <c r="D26" s="60">
        <f>VLOOKUP($A26,'Return Data'!$B$7:$R$2292,10,0)</f>
        <v>-4.3342000000000001</v>
      </c>
      <c r="E26" s="61">
        <f t="shared" si="0"/>
        <v>4</v>
      </c>
      <c r="F26" s="60">
        <f>VLOOKUP($A26,'Return Data'!$B$7:$R$2292,11,0)</f>
        <v>-0.3997</v>
      </c>
      <c r="G26" s="61">
        <f t="shared" si="1"/>
        <v>11</v>
      </c>
      <c r="H26" s="60">
        <f>VLOOKUP($A26,'Return Data'!$B$7:$R$2292,12,0)</f>
        <v>8.2715999999999994</v>
      </c>
      <c r="I26" s="61">
        <f t="shared" si="2"/>
        <v>14</v>
      </c>
      <c r="J26" s="60">
        <f>VLOOKUP($A26,'Return Data'!$B$7:$R$2292,13,0)</f>
        <v>7.7054999999999998</v>
      </c>
      <c r="K26" s="61">
        <f t="shared" si="3"/>
        <v>13</v>
      </c>
      <c r="L26" s="60">
        <f>VLOOKUP($A26,'Return Data'!$B$7:$R$2292,17,0)</f>
        <v>9.7786000000000008</v>
      </c>
      <c r="M26" s="61">
        <f t="shared" si="4"/>
        <v>17</v>
      </c>
      <c r="N26" s="60">
        <f>VLOOKUP($A26,'Return Data'!$B$7:$R$2292,14,0)</f>
        <v>17.427</v>
      </c>
      <c r="O26" s="61">
        <f t="shared" si="8"/>
        <v>17</v>
      </c>
      <c r="P26" s="60">
        <f>VLOOKUP($A26,'Return Data'!$B$7:$R$2292,15,0)</f>
        <v>8.1693999999999996</v>
      </c>
      <c r="Q26" s="61">
        <f t="shared" si="6"/>
        <v>19</v>
      </c>
      <c r="R26" s="60">
        <f>VLOOKUP($A26,'Return Data'!$B$7:$R$2292,16,0)</f>
        <v>12.2607</v>
      </c>
      <c r="S26" s="62">
        <f t="shared" si="7"/>
        <v>24</v>
      </c>
    </row>
    <row r="27" spans="1:19" x14ac:dyDescent="0.3">
      <c r="A27" s="58" t="s">
        <v>870</v>
      </c>
      <c r="B27" s="59">
        <f>VLOOKUP($A27,'Return Data'!$B$7:$R$2292,3,0)</f>
        <v>44988</v>
      </c>
      <c r="C27" s="60">
        <f>VLOOKUP($A27,'Return Data'!$B$7:$R$2292,4,0)</f>
        <v>75.412599999999998</v>
      </c>
      <c r="D27" s="60">
        <f>VLOOKUP($A27,'Return Data'!$B$7:$R$2292,10,0)</f>
        <v>-7.1247999999999996</v>
      </c>
      <c r="E27" s="61">
        <f t="shared" si="0"/>
        <v>24</v>
      </c>
      <c r="F27" s="60">
        <f>VLOOKUP($A27,'Return Data'!$B$7:$R$2292,11,0)</f>
        <v>0.79310000000000003</v>
      </c>
      <c r="G27" s="61">
        <f t="shared" si="1"/>
        <v>8</v>
      </c>
      <c r="H27" s="60">
        <f>VLOOKUP($A27,'Return Data'!$B$7:$R$2292,12,0)</f>
        <v>10.718400000000001</v>
      </c>
      <c r="I27" s="61">
        <f t="shared" si="2"/>
        <v>9</v>
      </c>
      <c r="J27" s="60">
        <f>VLOOKUP($A27,'Return Data'!$B$7:$R$2292,13,0)</f>
        <v>15.1951</v>
      </c>
      <c r="K27" s="61">
        <f t="shared" si="3"/>
        <v>3</v>
      </c>
      <c r="L27" s="60">
        <f>VLOOKUP($A27,'Return Data'!$B$7:$R$2292,17,0)</f>
        <v>19.999500000000001</v>
      </c>
      <c r="M27" s="61">
        <f t="shared" si="4"/>
        <v>1</v>
      </c>
      <c r="N27" s="60">
        <f>VLOOKUP($A27,'Return Data'!$B$7:$R$2292,14,0)</f>
        <v>25.954599999999999</v>
      </c>
      <c r="O27" s="61">
        <f t="shared" si="8"/>
        <v>1</v>
      </c>
      <c r="P27" s="60">
        <f>VLOOKUP($A27,'Return Data'!$B$7:$R$2292,15,0)</f>
        <v>14.483000000000001</v>
      </c>
      <c r="Q27" s="61">
        <f t="shared" si="6"/>
        <v>2</v>
      </c>
      <c r="R27" s="60">
        <f>VLOOKUP($A27,'Return Data'!$B$7:$R$2292,16,0)</f>
        <v>17.601500000000001</v>
      </c>
      <c r="S27" s="62">
        <f t="shared" si="7"/>
        <v>6</v>
      </c>
    </row>
    <row r="28" spans="1:19" x14ac:dyDescent="0.3">
      <c r="A28" s="58" t="s">
        <v>1697</v>
      </c>
      <c r="B28" s="59">
        <f>VLOOKUP($A28,'Return Data'!$B$7:$R$2292,3,0)</f>
        <v>44988</v>
      </c>
      <c r="C28" s="60">
        <f>VLOOKUP($A28,'Return Data'!$B$7:$R$2292,4,0)</f>
        <v>412.80959999999999</v>
      </c>
      <c r="D28" s="60">
        <f>VLOOKUP($A28,'Return Data'!$B$7:$R$2292,10,0)</f>
        <v>-5.1467999999999998</v>
      </c>
      <c r="E28" s="61">
        <f t="shared" si="0"/>
        <v>10</v>
      </c>
      <c r="F28" s="60">
        <f>VLOOKUP($A28,'Return Data'!$B$7:$R$2292,11,0)</f>
        <v>1.4593</v>
      </c>
      <c r="G28" s="61">
        <f t="shared" si="1"/>
        <v>5</v>
      </c>
      <c r="H28" s="60">
        <f>VLOOKUP($A28,'Return Data'!$B$7:$R$2292,12,0)</f>
        <v>12.520899999999999</v>
      </c>
      <c r="I28" s="61">
        <f t="shared" si="2"/>
        <v>4</v>
      </c>
      <c r="J28" s="60">
        <f>VLOOKUP($A28,'Return Data'!$B$7:$R$2292,13,0)</f>
        <v>12.5024</v>
      </c>
      <c r="K28" s="61">
        <f t="shared" si="3"/>
        <v>8</v>
      </c>
      <c r="L28" s="60">
        <f>VLOOKUP($A28,'Return Data'!$B$7:$R$2292,17,0)</f>
        <v>15.285399999999999</v>
      </c>
      <c r="M28" s="61">
        <f t="shared" si="4"/>
        <v>3</v>
      </c>
      <c r="N28" s="60">
        <f>VLOOKUP($A28,'Return Data'!$B$7:$R$2292,14,0)</f>
        <v>20.206199999999999</v>
      </c>
      <c r="O28" s="61">
        <f t="shared" si="8"/>
        <v>6</v>
      </c>
      <c r="P28" s="60">
        <f>VLOOKUP($A28,'Return Data'!$B$7:$R$2292,15,0)</f>
        <v>13.466699999999999</v>
      </c>
      <c r="Q28" s="61">
        <f t="shared" si="6"/>
        <v>4</v>
      </c>
      <c r="R28" s="60">
        <f>VLOOKUP($A28,'Return Data'!$B$7:$R$2292,16,0)</f>
        <v>16.329000000000001</v>
      </c>
      <c r="S28" s="62">
        <f t="shared" si="7"/>
        <v>8</v>
      </c>
    </row>
    <row r="29" spans="1:19" x14ac:dyDescent="0.3">
      <c r="A29" s="58" t="s">
        <v>872</v>
      </c>
      <c r="B29" s="59">
        <f>VLOOKUP($A29,'Return Data'!$B$7:$R$2292,3,0)</f>
        <v>44988</v>
      </c>
      <c r="C29" s="60">
        <f>VLOOKUP($A29,'Return Data'!$B$7:$R$2292,4,0)</f>
        <v>59.191200000000002</v>
      </c>
      <c r="D29" s="60">
        <f>VLOOKUP($A29,'Return Data'!$B$7:$R$2292,10,0)</f>
        <v>-5.5433000000000003</v>
      </c>
      <c r="E29" s="61">
        <f t="shared" si="0"/>
        <v>14</v>
      </c>
      <c r="F29" s="60">
        <f>VLOOKUP($A29,'Return Data'!$B$7:$R$2292,11,0)</f>
        <v>-2.4047999999999998</v>
      </c>
      <c r="G29" s="61">
        <f t="shared" si="1"/>
        <v>18</v>
      </c>
      <c r="H29" s="60">
        <f>VLOOKUP($A29,'Return Data'!$B$7:$R$2292,12,0)</f>
        <v>8.4407999999999994</v>
      </c>
      <c r="I29" s="61">
        <f t="shared" si="2"/>
        <v>13</v>
      </c>
      <c r="J29" s="60">
        <f>VLOOKUP($A29,'Return Data'!$B$7:$R$2292,13,0)</f>
        <v>5.2313999999999998</v>
      </c>
      <c r="K29" s="61">
        <f t="shared" si="3"/>
        <v>20</v>
      </c>
      <c r="L29" s="60">
        <f>VLOOKUP($A29,'Return Data'!$B$7:$R$2292,17,0)</f>
        <v>10.184100000000001</v>
      </c>
      <c r="M29" s="61">
        <f t="shared" si="4"/>
        <v>15</v>
      </c>
      <c r="N29" s="60">
        <f>VLOOKUP($A29,'Return Data'!$B$7:$R$2292,14,0)</f>
        <v>15.694800000000001</v>
      </c>
      <c r="O29" s="61">
        <f t="shared" si="8"/>
        <v>22</v>
      </c>
      <c r="P29" s="60">
        <f>VLOOKUP($A29,'Return Data'!$B$7:$R$2292,15,0)</f>
        <v>11.9764</v>
      </c>
      <c r="Q29" s="61">
        <f t="shared" si="6"/>
        <v>11</v>
      </c>
      <c r="R29" s="60">
        <f>VLOOKUP($A29,'Return Data'!$B$7:$R$2292,16,0)</f>
        <v>14.2034</v>
      </c>
      <c r="S29" s="62">
        <f t="shared" si="7"/>
        <v>17</v>
      </c>
    </row>
    <row r="30" spans="1:19" x14ac:dyDescent="0.3">
      <c r="A30" s="58" t="s">
        <v>874</v>
      </c>
      <c r="B30" s="59">
        <f>VLOOKUP($A30,'Return Data'!$B$7:$R$2292,3,0)</f>
        <v>44988</v>
      </c>
      <c r="C30" s="60">
        <f>VLOOKUP($A30,'Return Data'!$B$7:$R$2292,4,0)</f>
        <v>389.91030000000001</v>
      </c>
      <c r="D30" s="60">
        <f>VLOOKUP($A30,'Return Data'!$B$7:$R$2292,10,0)</f>
        <v>-5.2775999999999996</v>
      </c>
      <c r="E30" s="61">
        <f t="shared" si="0"/>
        <v>12</v>
      </c>
      <c r="F30" s="60">
        <f>VLOOKUP($A30,'Return Data'!$B$7:$R$2292,11,0)</f>
        <v>2.1027999999999998</v>
      </c>
      <c r="G30" s="61">
        <f t="shared" si="1"/>
        <v>4</v>
      </c>
      <c r="H30" s="60">
        <f>VLOOKUP($A30,'Return Data'!$B$7:$R$2292,12,0)</f>
        <v>14.2402</v>
      </c>
      <c r="I30" s="61">
        <f t="shared" si="2"/>
        <v>2</v>
      </c>
      <c r="J30" s="60">
        <f>VLOOKUP($A30,'Return Data'!$B$7:$R$2292,13,0)</f>
        <v>16.714500000000001</v>
      </c>
      <c r="K30" s="61">
        <f t="shared" si="3"/>
        <v>1</v>
      </c>
      <c r="L30" s="60">
        <f>VLOOKUP($A30,'Return Data'!$B$7:$R$2292,17,0)</f>
        <v>11.5359</v>
      </c>
      <c r="M30" s="61">
        <f t="shared" si="4"/>
        <v>11</v>
      </c>
      <c r="N30" s="60">
        <f>VLOOKUP($A30,'Return Data'!$B$7:$R$2292,14,0)</f>
        <v>19.052800000000001</v>
      </c>
      <c r="O30" s="61">
        <f t="shared" si="8"/>
        <v>9</v>
      </c>
      <c r="P30" s="60">
        <f>VLOOKUP($A30,'Return Data'!$B$7:$R$2292,15,0)</f>
        <v>13.4345</v>
      </c>
      <c r="Q30" s="61">
        <f t="shared" si="6"/>
        <v>5</v>
      </c>
      <c r="R30" s="60">
        <f>VLOOKUP($A30,'Return Data'!$B$7:$R$2292,16,0)</f>
        <v>15.658200000000001</v>
      </c>
      <c r="S30" s="62">
        <f t="shared" si="7"/>
        <v>10</v>
      </c>
    </row>
    <row r="31" spans="1:19" x14ac:dyDescent="0.3">
      <c r="A31" s="58" t="s">
        <v>875</v>
      </c>
      <c r="B31" s="59">
        <f>VLOOKUP($A31,'Return Data'!$B$7:$R$2292,3,0)</f>
        <v>44988</v>
      </c>
      <c r="C31" s="60">
        <f>VLOOKUP($A31,'Return Data'!$B$7:$R$2292,4,0)</f>
        <v>16.8</v>
      </c>
      <c r="D31" s="60">
        <f>VLOOKUP($A31,'Return Data'!$B$7:$R$2292,10,0)</f>
        <v>-6.5628000000000002</v>
      </c>
      <c r="E31" s="61">
        <f t="shared" si="0"/>
        <v>20</v>
      </c>
      <c r="F31" s="60">
        <f>VLOOKUP($A31,'Return Data'!$B$7:$R$2292,11,0)</f>
        <v>-2.9462999999999999</v>
      </c>
      <c r="G31" s="61">
        <f t="shared" si="1"/>
        <v>20</v>
      </c>
      <c r="H31" s="60">
        <f>VLOOKUP($A31,'Return Data'!$B$7:$R$2292,12,0)</f>
        <v>6.1947000000000001</v>
      </c>
      <c r="I31" s="61">
        <f t="shared" si="2"/>
        <v>18</v>
      </c>
      <c r="J31" s="60">
        <f>VLOOKUP($A31,'Return Data'!$B$7:$R$2292,13,0)</f>
        <v>6.5990000000000002</v>
      </c>
      <c r="K31" s="61">
        <f t="shared" si="3"/>
        <v>16</v>
      </c>
      <c r="L31" s="60">
        <f>VLOOKUP($A31,'Return Data'!$B$7:$R$2292,17,0)</f>
        <v>11.062200000000001</v>
      </c>
      <c r="M31" s="61">
        <f t="shared" si="4"/>
        <v>13</v>
      </c>
      <c r="N31" s="60">
        <f>VLOOKUP($A31,'Return Data'!$B$7:$R$2292,14,0)</f>
        <v>18.328800000000001</v>
      </c>
      <c r="O31" s="61">
        <f t="shared" si="8"/>
        <v>14</v>
      </c>
      <c r="P31" s="60"/>
      <c r="Q31" s="61"/>
      <c r="R31" s="60">
        <f>VLOOKUP($A31,'Return Data'!$B$7:$R$2292,16,0)</f>
        <v>17.359000000000002</v>
      </c>
      <c r="S31" s="62">
        <f t="shared" si="7"/>
        <v>7</v>
      </c>
    </row>
    <row r="32" spans="1:19" x14ac:dyDescent="0.3">
      <c r="A32" s="58" t="s">
        <v>877</v>
      </c>
      <c r="B32" s="59">
        <f>VLOOKUP($A32,'Return Data'!$B$7:$R$2292,3,0)</f>
        <v>44988</v>
      </c>
      <c r="C32" s="60">
        <f>VLOOKUP($A32,'Return Data'!$B$7:$R$2292,4,0)</f>
        <v>105.5883</v>
      </c>
      <c r="D32" s="60">
        <f>VLOOKUP($A32,'Return Data'!$B$7:$R$2292,10,0)</f>
        <v>-4.6755000000000004</v>
      </c>
      <c r="E32" s="61">
        <f t="shared" si="0"/>
        <v>8</v>
      </c>
      <c r="F32" s="60">
        <f>VLOOKUP($A32,'Return Data'!$B$7:$R$2292,11,0)</f>
        <v>-0.16639999999999999</v>
      </c>
      <c r="G32" s="61">
        <f t="shared" si="1"/>
        <v>10</v>
      </c>
      <c r="H32" s="60">
        <f>VLOOKUP($A32,'Return Data'!$B$7:$R$2292,12,0)</f>
        <v>10.0868</v>
      </c>
      <c r="I32" s="61">
        <f t="shared" si="2"/>
        <v>11</v>
      </c>
      <c r="J32" s="60">
        <f>VLOOKUP($A32,'Return Data'!$B$7:$R$2292,13,0)</f>
        <v>10.262600000000001</v>
      </c>
      <c r="K32" s="61">
        <f t="shared" si="3"/>
        <v>10</v>
      </c>
      <c r="L32" s="60">
        <f>VLOOKUP($A32,'Return Data'!$B$7:$R$2292,17,0)</f>
        <v>11.3636</v>
      </c>
      <c r="M32" s="61">
        <f t="shared" si="4"/>
        <v>12</v>
      </c>
      <c r="N32" s="60">
        <f>VLOOKUP($A32,'Return Data'!$B$7:$R$2292,14,0)</f>
        <v>20.9544</v>
      </c>
      <c r="O32" s="61">
        <f t="shared" si="8"/>
        <v>5</v>
      </c>
      <c r="P32" s="60">
        <f>VLOOKUP($A32,'Return Data'!$B$7:$R$2292,15,0)</f>
        <v>10.0283</v>
      </c>
      <c r="Q32" s="61">
        <f>RANK(P32,P$8:P$32,0)</f>
        <v>16</v>
      </c>
      <c r="R32" s="60">
        <f>VLOOKUP($A32,'Return Data'!$B$7:$R$2292,16,0)</f>
        <v>12.643700000000001</v>
      </c>
      <c r="S32" s="62">
        <f t="shared" si="7"/>
        <v>22</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-5.4040839999999992</v>
      </c>
      <c r="E34" s="69"/>
      <c r="F34" s="70">
        <f>AVERAGE(F8:F32)</f>
        <v>-0.84455199999999986</v>
      </c>
      <c r="G34" s="69"/>
      <c r="H34" s="70">
        <f>AVERAGE(H8:H32)</f>
        <v>8.7433879999999995</v>
      </c>
      <c r="I34" s="69"/>
      <c r="J34" s="70">
        <f>AVERAGE(J8:J32)</f>
        <v>8.2213720000000006</v>
      </c>
      <c r="K34" s="69"/>
      <c r="L34" s="70">
        <f>AVERAGE(L8:L32)</f>
        <v>11.320312000000007</v>
      </c>
      <c r="M34" s="69"/>
      <c r="N34" s="70">
        <f>AVERAGE(N8:N32)</f>
        <v>18.535476000000003</v>
      </c>
      <c r="O34" s="69"/>
      <c r="P34" s="70">
        <f>AVERAGE(P8:P32)</f>
        <v>11.795535000000001</v>
      </c>
      <c r="Q34" s="69"/>
      <c r="R34" s="70">
        <f>AVERAGE(R8:R32)</f>
        <v>15.487752</v>
      </c>
      <c r="S34" s="71"/>
    </row>
    <row r="35" spans="1:19" x14ac:dyDescent="0.3">
      <c r="A35" s="68" t="s">
        <v>28</v>
      </c>
      <c r="B35" s="69"/>
      <c r="C35" s="69"/>
      <c r="D35" s="70">
        <f>MIN(D8:D32)</f>
        <v>-7.2199</v>
      </c>
      <c r="E35" s="69"/>
      <c r="F35" s="70">
        <f>MIN(F8:F32)</f>
        <v>-6.4988999999999999</v>
      </c>
      <c r="G35" s="69"/>
      <c r="H35" s="70">
        <f>MIN(H8:H32)</f>
        <v>2.4823</v>
      </c>
      <c r="I35" s="69"/>
      <c r="J35" s="70">
        <f>MIN(J8:J32)</f>
        <v>-5.1079999999999997</v>
      </c>
      <c r="K35" s="69"/>
      <c r="L35" s="70">
        <f>MIN(L8:L32)</f>
        <v>2.9802</v>
      </c>
      <c r="M35" s="69"/>
      <c r="N35" s="70">
        <f>MIN(N8:N32)</f>
        <v>12.323700000000001</v>
      </c>
      <c r="O35" s="69"/>
      <c r="P35" s="70">
        <f>MIN(P8:P32)</f>
        <v>8.0487000000000002</v>
      </c>
      <c r="Q35" s="69"/>
      <c r="R35" s="70">
        <f>MIN(R8:R32)</f>
        <v>11.4803</v>
      </c>
      <c r="S35" s="71"/>
    </row>
    <row r="36" spans="1:19" ht="15" thickBot="1" x14ac:dyDescent="0.35">
      <c r="A36" s="72" t="s">
        <v>29</v>
      </c>
      <c r="B36" s="73"/>
      <c r="C36" s="73"/>
      <c r="D36" s="74">
        <f>MAX(D8:D32)</f>
        <v>-2.5148000000000001</v>
      </c>
      <c r="E36" s="73"/>
      <c r="F36" s="74">
        <f>MAX(F8:F32)</f>
        <v>4.9055999999999997</v>
      </c>
      <c r="G36" s="73"/>
      <c r="H36" s="74">
        <f>MAX(H8:H32)</f>
        <v>16.4526</v>
      </c>
      <c r="I36" s="73"/>
      <c r="J36" s="74">
        <f>MAX(J8:J32)</f>
        <v>16.714500000000001</v>
      </c>
      <c r="K36" s="73"/>
      <c r="L36" s="74">
        <f>MAX(L8:L32)</f>
        <v>19.999500000000001</v>
      </c>
      <c r="M36" s="73"/>
      <c r="N36" s="74">
        <f>MAX(N8:N32)</f>
        <v>25.954599999999999</v>
      </c>
      <c r="O36" s="73"/>
      <c r="P36" s="74">
        <f>MAX(P8:P32)</f>
        <v>14.744</v>
      </c>
      <c r="Q36" s="73"/>
      <c r="R36" s="74">
        <f>MAX(R8:R32)</f>
        <v>21.734100000000002</v>
      </c>
      <c r="S36" s="75"/>
    </row>
    <row r="37" spans="1:19" x14ac:dyDescent="0.3">
      <c r="A37" s="99" t="s">
        <v>428</v>
      </c>
    </row>
    <row r="38" spans="1:19" x14ac:dyDescent="0.3">
      <c r="A38" s="14" t="s">
        <v>340</v>
      </c>
    </row>
  </sheetData>
  <sheetProtection algorithmName="SHA-512" hashValue="hiDqhGZDsFfSwnB7foiFEy8q2XS7IE50DcQekreAJQPIDHplJ9bkmhzKSABK0PBvvTAKF/G5IkrQPUJLkv7bhA==" saltValue="ed/G5/py92ymVmpi/jeL5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1694</v>
      </c>
      <c r="B8" s="59">
        <f>VLOOKUP($A8,'Return Data'!$B$7:$R$2292,3,0)</f>
        <v>44988</v>
      </c>
      <c r="C8" s="60">
        <f>VLOOKUP($A8,'Return Data'!$B$7:$R$2292,4,0)</f>
        <v>705.66676176563601</v>
      </c>
      <c r="D8" s="60">
        <f>VLOOKUP($A8,'Return Data'!$B$7:$R$2292,10,0)</f>
        <v>-7.0396000000000001</v>
      </c>
      <c r="E8" s="61">
        <f t="shared" ref="E8:E32" si="0">RANK(D8,D$8:D$32,0)</f>
        <v>21</v>
      </c>
      <c r="F8" s="60">
        <f>VLOOKUP($A8,'Return Data'!$B$7:$R$2292,11,0)</f>
        <v>-4.577</v>
      </c>
      <c r="G8" s="61">
        <f t="shared" ref="G8:G32" si="1">RANK(F8,F$8:F$32,0)</f>
        <v>23</v>
      </c>
      <c r="H8" s="60">
        <f>VLOOKUP($A8,'Return Data'!$B$7:$R$2292,12,0)</f>
        <v>2.9403999999999999</v>
      </c>
      <c r="I8" s="61">
        <f t="shared" ref="I8:I32" si="2">RANK(H8,H$8:H$32,0)</f>
        <v>23</v>
      </c>
      <c r="J8" s="60">
        <f>VLOOKUP($A8,'Return Data'!$B$7:$R$2292,13,0)</f>
        <v>-5.9138000000000002</v>
      </c>
      <c r="K8" s="61">
        <f t="shared" ref="K8:K32" si="3">RANK(J8,J$8:J$32,0)</f>
        <v>25</v>
      </c>
      <c r="L8" s="60">
        <f>VLOOKUP($A8,'Return Data'!$B$7:$R$2292,17,0)</f>
        <v>2.1002999999999998</v>
      </c>
      <c r="M8" s="61">
        <f t="shared" ref="M8:M32" si="4">RANK(L8,L$8:L$32,0)</f>
        <v>25</v>
      </c>
      <c r="N8" s="60">
        <f>VLOOKUP($A8,'Return Data'!$B$7:$R$2292,14,0)</f>
        <v>11.3383</v>
      </c>
      <c r="O8" s="61">
        <f t="shared" ref="O8:O32" si="5">RANK(N8,N$8:N$32,0)</f>
        <v>25</v>
      </c>
      <c r="P8" s="60">
        <f>VLOOKUP($A8,'Return Data'!$B$7:$R$2292,15,0)</f>
        <v>7.0587999999999997</v>
      </c>
      <c r="Q8" s="61">
        <f>RANK(P8,P$8:P$32,0)</f>
        <v>20</v>
      </c>
      <c r="R8" s="60">
        <f>VLOOKUP($A8,'Return Data'!$B$7:$R$2292,16,0)</f>
        <v>16.651299999999999</v>
      </c>
      <c r="S8" s="62">
        <f t="shared" ref="S8:S32" si="6">RANK(R8,R$8:R$32,0)</f>
        <v>8</v>
      </c>
    </row>
    <row r="9" spans="1:20" x14ac:dyDescent="0.3">
      <c r="A9" s="58" t="s">
        <v>840</v>
      </c>
      <c r="B9" s="59">
        <f>VLOOKUP($A9,'Return Data'!$B$7:$R$2292,3,0)</f>
        <v>44988</v>
      </c>
      <c r="C9" s="60">
        <f>VLOOKUP($A9,'Return Data'!$B$7:$R$2292,4,0)</f>
        <v>19.05</v>
      </c>
      <c r="D9" s="60">
        <f>VLOOKUP($A9,'Return Data'!$B$7:$R$2292,10,0)</f>
        <v>-5.5995999999999997</v>
      </c>
      <c r="E9" s="61">
        <f t="shared" si="0"/>
        <v>13</v>
      </c>
      <c r="F9" s="60">
        <f>VLOOKUP($A9,'Return Data'!$B$7:$R$2292,11,0)</f>
        <v>-7.1185</v>
      </c>
      <c r="G9" s="61">
        <f t="shared" si="1"/>
        <v>25</v>
      </c>
      <c r="H9" s="60">
        <f>VLOOKUP($A9,'Return Data'!$B$7:$R$2292,12,0)</f>
        <v>2.1448</v>
      </c>
      <c r="I9" s="61">
        <f t="shared" si="2"/>
        <v>24</v>
      </c>
      <c r="J9" s="60">
        <f>VLOOKUP($A9,'Return Data'!$B$7:$R$2292,13,0)</f>
        <v>-2.2073999999999998</v>
      </c>
      <c r="K9" s="61">
        <f t="shared" si="3"/>
        <v>24</v>
      </c>
      <c r="L9" s="60">
        <f>VLOOKUP($A9,'Return Data'!$B$7:$R$2292,17,0)</f>
        <v>8.1069999999999993</v>
      </c>
      <c r="M9" s="61">
        <f t="shared" si="4"/>
        <v>19</v>
      </c>
      <c r="N9" s="60">
        <f>VLOOKUP($A9,'Return Data'!$B$7:$R$2292,14,0)</f>
        <v>16.817799999999998</v>
      </c>
      <c r="O9" s="61">
        <f t="shared" si="5"/>
        <v>14</v>
      </c>
      <c r="P9" s="60"/>
      <c r="Q9" s="61"/>
      <c r="R9" s="60">
        <f>VLOOKUP($A9,'Return Data'!$B$7:$R$2292,16,0)</f>
        <v>15.9129</v>
      </c>
      <c r="S9" s="62">
        <f t="shared" si="6"/>
        <v>11</v>
      </c>
    </row>
    <row r="10" spans="1:20" x14ac:dyDescent="0.3">
      <c r="A10" s="58" t="s">
        <v>1952</v>
      </c>
      <c r="B10" s="59">
        <f>VLOOKUP($A10,'Return Data'!$B$7:$R$2292,3,0)</f>
        <v>44988</v>
      </c>
      <c r="C10" s="60">
        <f>VLOOKUP($A10,'Return Data'!$B$7:$R$2292,4,0)</f>
        <v>55.52</v>
      </c>
      <c r="D10" s="60">
        <f>VLOOKUP($A10,'Return Data'!$B$7:$R$2292,10,0)</f>
        <v>-5.4173999999999998</v>
      </c>
      <c r="E10" s="61">
        <f t="shared" si="0"/>
        <v>11</v>
      </c>
      <c r="F10" s="60">
        <f>VLOOKUP($A10,'Return Data'!$B$7:$R$2292,11,0)</f>
        <v>-1.5952</v>
      </c>
      <c r="G10" s="61">
        <f t="shared" si="1"/>
        <v>13</v>
      </c>
      <c r="H10" s="60">
        <f>VLOOKUP($A10,'Return Data'!$B$7:$R$2292,12,0)</f>
        <v>10.8184</v>
      </c>
      <c r="I10" s="61">
        <f t="shared" si="2"/>
        <v>6</v>
      </c>
      <c r="J10" s="60">
        <f>VLOOKUP($A10,'Return Data'!$B$7:$R$2292,13,0)</f>
        <v>6.9337</v>
      </c>
      <c r="K10" s="61">
        <f t="shared" si="3"/>
        <v>12</v>
      </c>
      <c r="L10" s="60">
        <f>VLOOKUP($A10,'Return Data'!$B$7:$R$2292,17,0)</f>
        <v>11.522500000000001</v>
      </c>
      <c r="M10" s="61">
        <f t="shared" si="4"/>
        <v>6</v>
      </c>
      <c r="N10" s="60">
        <f>VLOOKUP($A10,'Return Data'!$B$7:$R$2292,14,0)</f>
        <v>15.8583</v>
      </c>
      <c r="O10" s="61">
        <f t="shared" si="5"/>
        <v>19</v>
      </c>
      <c r="P10" s="60">
        <f>VLOOKUP($A10,'Return Data'!$B$7:$R$2292,15,0)</f>
        <v>8.3354999999999997</v>
      </c>
      <c r="Q10" s="61">
        <f t="shared" ref="Q10:Q15" si="7">RANK(P10,P$8:P$32,0)</f>
        <v>18</v>
      </c>
      <c r="R10" s="60">
        <f>VLOOKUP($A10,'Return Data'!$B$7:$R$2292,16,0)</f>
        <v>12.6669</v>
      </c>
      <c r="S10" s="62">
        <f t="shared" si="6"/>
        <v>16</v>
      </c>
    </row>
    <row r="11" spans="1:20" x14ac:dyDescent="0.3">
      <c r="A11" s="58" t="s">
        <v>842</v>
      </c>
      <c r="B11" s="59">
        <f>VLOOKUP($A11,'Return Data'!$B$7:$R$2292,3,0)</f>
        <v>44988</v>
      </c>
      <c r="C11" s="60">
        <f>VLOOKUP($A11,'Return Data'!$B$7:$R$2292,4,0)</f>
        <v>157.35</v>
      </c>
      <c r="D11" s="60">
        <f>VLOOKUP($A11,'Return Data'!$B$7:$R$2292,10,0)</f>
        <v>-6.4451000000000001</v>
      </c>
      <c r="E11" s="61">
        <f t="shared" si="0"/>
        <v>19</v>
      </c>
      <c r="F11" s="60">
        <f>VLOOKUP($A11,'Return Data'!$B$7:$R$2292,11,0)</f>
        <v>-3.9436</v>
      </c>
      <c r="G11" s="61">
        <f t="shared" si="1"/>
        <v>21</v>
      </c>
      <c r="H11" s="60">
        <f>VLOOKUP($A11,'Return Data'!$B$7:$R$2292,12,0)</f>
        <v>4.9279999999999999</v>
      </c>
      <c r="I11" s="61">
        <f t="shared" si="2"/>
        <v>19</v>
      </c>
      <c r="J11" s="60">
        <f>VLOOKUP($A11,'Return Data'!$B$7:$R$2292,13,0)</f>
        <v>4.0537000000000001</v>
      </c>
      <c r="K11" s="61">
        <f t="shared" si="3"/>
        <v>17</v>
      </c>
      <c r="L11" s="60">
        <f>VLOOKUP($A11,'Return Data'!$B$7:$R$2292,17,0)</f>
        <v>8.2056000000000004</v>
      </c>
      <c r="M11" s="61">
        <f t="shared" si="4"/>
        <v>18</v>
      </c>
      <c r="N11" s="60">
        <f>VLOOKUP($A11,'Return Data'!$B$7:$R$2292,14,0)</f>
        <v>16.3308</v>
      </c>
      <c r="O11" s="61">
        <f t="shared" si="5"/>
        <v>16</v>
      </c>
      <c r="P11" s="60">
        <f>VLOOKUP($A11,'Return Data'!$B$7:$R$2292,15,0)</f>
        <v>10.855499999999999</v>
      </c>
      <c r="Q11" s="61">
        <f t="shared" si="7"/>
        <v>9</v>
      </c>
      <c r="R11" s="60">
        <f>VLOOKUP($A11,'Return Data'!$B$7:$R$2292,16,0)</f>
        <v>16.555599999999998</v>
      </c>
      <c r="S11" s="62">
        <f t="shared" si="6"/>
        <v>9</v>
      </c>
    </row>
    <row r="12" spans="1:20" x14ac:dyDescent="0.3">
      <c r="A12" s="58" t="s">
        <v>844</v>
      </c>
      <c r="B12" s="59">
        <f>VLOOKUP($A12,'Return Data'!$B$7:$R$2292,3,0)</f>
        <v>44988</v>
      </c>
      <c r="C12" s="60">
        <f>VLOOKUP($A12,'Return Data'!$B$7:$R$2292,4,0)</f>
        <v>358.94299999999998</v>
      </c>
      <c r="D12" s="60">
        <f>VLOOKUP($A12,'Return Data'!$B$7:$R$2292,10,0)</f>
        <v>-4.8189000000000002</v>
      </c>
      <c r="E12" s="61">
        <f t="shared" si="0"/>
        <v>7</v>
      </c>
      <c r="F12" s="60">
        <f>VLOOKUP($A12,'Return Data'!$B$7:$R$2292,11,0)</f>
        <v>0.64149999999999996</v>
      </c>
      <c r="G12" s="61">
        <f t="shared" si="1"/>
        <v>7</v>
      </c>
      <c r="H12" s="60">
        <f>VLOOKUP($A12,'Return Data'!$B$7:$R$2292,12,0)</f>
        <v>10.298400000000001</v>
      </c>
      <c r="I12" s="61">
        <f t="shared" si="2"/>
        <v>8</v>
      </c>
      <c r="J12" s="60">
        <f>VLOOKUP($A12,'Return Data'!$B$7:$R$2292,13,0)</f>
        <v>9.7081</v>
      </c>
      <c r="K12" s="61">
        <f t="shared" si="3"/>
        <v>9</v>
      </c>
      <c r="L12" s="60">
        <f>VLOOKUP($A12,'Return Data'!$B$7:$R$2292,17,0)</f>
        <v>8.8956999999999997</v>
      </c>
      <c r="M12" s="61">
        <f t="shared" si="4"/>
        <v>16</v>
      </c>
      <c r="N12" s="60">
        <f>VLOOKUP($A12,'Return Data'!$B$7:$R$2292,14,0)</f>
        <v>16.2453</v>
      </c>
      <c r="O12" s="61">
        <f t="shared" si="5"/>
        <v>17</v>
      </c>
      <c r="P12" s="60">
        <f>VLOOKUP($A12,'Return Data'!$B$7:$R$2292,15,0)</f>
        <v>10.5024</v>
      </c>
      <c r="Q12" s="61">
        <f t="shared" si="7"/>
        <v>11</v>
      </c>
      <c r="R12" s="60">
        <f>VLOOKUP($A12,'Return Data'!$B$7:$R$2292,16,0)</f>
        <v>16.995799999999999</v>
      </c>
      <c r="S12" s="62">
        <f t="shared" si="6"/>
        <v>7</v>
      </c>
    </row>
    <row r="13" spans="1:20" x14ac:dyDescent="0.3">
      <c r="A13" s="58" t="s">
        <v>846</v>
      </c>
      <c r="B13" s="59">
        <f>VLOOKUP($A13,'Return Data'!$B$7:$R$2292,3,0)</f>
        <v>44988</v>
      </c>
      <c r="C13" s="60">
        <f>VLOOKUP($A13,'Return Data'!$B$7:$R$2292,4,0)</f>
        <v>52.494999999999997</v>
      </c>
      <c r="D13" s="60">
        <f>VLOOKUP($A13,'Return Data'!$B$7:$R$2292,10,0)</f>
        <v>-6.0559000000000003</v>
      </c>
      <c r="E13" s="61">
        <f t="shared" si="0"/>
        <v>16</v>
      </c>
      <c r="F13" s="60">
        <f>VLOOKUP($A13,'Return Data'!$B$7:$R$2292,11,0)</f>
        <v>-2.4963000000000002</v>
      </c>
      <c r="G13" s="61">
        <f t="shared" si="1"/>
        <v>17</v>
      </c>
      <c r="H13" s="60">
        <f>VLOOKUP($A13,'Return Data'!$B$7:$R$2292,12,0)</f>
        <v>7.8678999999999997</v>
      </c>
      <c r="I13" s="61">
        <f t="shared" si="2"/>
        <v>13</v>
      </c>
      <c r="J13" s="60">
        <f>VLOOKUP($A13,'Return Data'!$B$7:$R$2292,13,0)</f>
        <v>6.7601000000000004</v>
      </c>
      <c r="K13" s="61">
        <f t="shared" si="3"/>
        <v>13</v>
      </c>
      <c r="L13" s="60">
        <f>VLOOKUP($A13,'Return Data'!$B$7:$R$2292,17,0)</f>
        <v>8.9975000000000005</v>
      </c>
      <c r="M13" s="61">
        <f t="shared" si="4"/>
        <v>15</v>
      </c>
      <c r="N13" s="60">
        <f>VLOOKUP($A13,'Return Data'!$B$7:$R$2292,14,0)</f>
        <v>17.058800000000002</v>
      </c>
      <c r="O13" s="61">
        <f t="shared" si="5"/>
        <v>11</v>
      </c>
      <c r="P13" s="60">
        <f>VLOOKUP($A13,'Return Data'!$B$7:$R$2292,15,0)</f>
        <v>11.601800000000001</v>
      </c>
      <c r="Q13" s="61">
        <f t="shared" si="7"/>
        <v>8</v>
      </c>
      <c r="R13" s="60">
        <f>VLOOKUP($A13,'Return Data'!$B$7:$R$2292,16,0)</f>
        <v>11.117800000000001</v>
      </c>
      <c r="S13" s="62">
        <f t="shared" si="6"/>
        <v>22</v>
      </c>
    </row>
    <row r="14" spans="1:20" x14ac:dyDescent="0.3">
      <c r="A14" s="58" t="s">
        <v>847</v>
      </c>
      <c r="B14" s="59">
        <f>VLOOKUP($A14,'Return Data'!$B$7:$R$2292,3,0)</f>
        <v>44988</v>
      </c>
      <c r="C14" s="60">
        <f>VLOOKUP($A14,'Return Data'!$B$7:$R$2292,4,0)</f>
        <v>117.96129999999999</v>
      </c>
      <c r="D14" s="60">
        <f>VLOOKUP($A14,'Return Data'!$B$7:$R$2292,10,0)</f>
        <v>-6.2912999999999997</v>
      </c>
      <c r="E14" s="61">
        <f t="shared" si="0"/>
        <v>17</v>
      </c>
      <c r="F14" s="60">
        <f>VLOOKUP($A14,'Return Data'!$B$7:$R$2292,11,0)</f>
        <v>-4.1060999999999996</v>
      </c>
      <c r="G14" s="61">
        <f t="shared" si="1"/>
        <v>22</v>
      </c>
      <c r="H14" s="60">
        <f>VLOOKUP($A14,'Return Data'!$B$7:$R$2292,12,0)</f>
        <v>3.2052999999999998</v>
      </c>
      <c r="I14" s="61">
        <f t="shared" si="2"/>
        <v>22</v>
      </c>
      <c r="J14" s="60">
        <f>VLOOKUP($A14,'Return Data'!$B$7:$R$2292,13,0)</f>
        <v>3.7877000000000001</v>
      </c>
      <c r="K14" s="61">
        <f t="shared" si="3"/>
        <v>19</v>
      </c>
      <c r="L14" s="60">
        <f>VLOOKUP($A14,'Return Data'!$B$7:$R$2292,17,0)</f>
        <v>6.6848999999999998</v>
      </c>
      <c r="M14" s="61">
        <f t="shared" si="4"/>
        <v>23</v>
      </c>
      <c r="N14" s="60">
        <f>VLOOKUP($A14,'Return Data'!$B$7:$R$2292,14,0)</f>
        <v>16.1752</v>
      </c>
      <c r="O14" s="61">
        <f t="shared" si="5"/>
        <v>18</v>
      </c>
      <c r="P14" s="60">
        <f>VLOOKUP($A14,'Return Data'!$B$7:$R$2292,15,0)</f>
        <v>8.3661999999999992</v>
      </c>
      <c r="Q14" s="61">
        <f t="shared" si="7"/>
        <v>17</v>
      </c>
      <c r="R14" s="60">
        <f>VLOOKUP($A14,'Return Data'!$B$7:$R$2292,16,0)</f>
        <v>14.6821</v>
      </c>
      <c r="S14" s="62">
        <f t="shared" si="6"/>
        <v>12</v>
      </c>
    </row>
    <row r="15" spans="1:20" x14ac:dyDescent="0.3">
      <c r="A15" s="58" t="s">
        <v>1806</v>
      </c>
      <c r="B15" s="59">
        <f>VLOOKUP($A15,'Return Data'!$B$7:$R$2292,3,0)</f>
        <v>44988</v>
      </c>
      <c r="C15" s="60">
        <f>VLOOKUP($A15,'Return Data'!$B$7:$R$2292,4,0)</f>
        <v>264.16497069260299</v>
      </c>
      <c r="D15" s="60">
        <f>VLOOKUP($A15,'Return Data'!$B$7:$R$2292,10,0)</f>
        <v>-5.4012000000000002</v>
      </c>
      <c r="E15" s="61">
        <f t="shared" si="0"/>
        <v>10</v>
      </c>
      <c r="F15" s="60">
        <f>VLOOKUP($A15,'Return Data'!$B$7:$R$2292,11,0)</f>
        <v>0.26400000000000001</v>
      </c>
      <c r="G15" s="61">
        <f t="shared" si="1"/>
        <v>8</v>
      </c>
      <c r="H15" s="60">
        <f>VLOOKUP($A15,'Return Data'!$B$7:$R$2292,12,0)</f>
        <v>9.6239000000000008</v>
      </c>
      <c r="I15" s="61">
        <f t="shared" si="2"/>
        <v>9</v>
      </c>
      <c r="J15" s="60">
        <f>VLOOKUP($A15,'Return Data'!$B$7:$R$2292,13,0)</f>
        <v>12.0037</v>
      </c>
      <c r="K15" s="61">
        <f t="shared" si="3"/>
        <v>5</v>
      </c>
      <c r="L15" s="60">
        <f>VLOOKUP($A15,'Return Data'!$B$7:$R$2292,17,0)</f>
        <v>12.953799999999999</v>
      </c>
      <c r="M15" s="61">
        <f t="shared" si="4"/>
        <v>4</v>
      </c>
      <c r="N15" s="60">
        <f>VLOOKUP($A15,'Return Data'!$B$7:$R$2292,14,0)</f>
        <v>21.7578</v>
      </c>
      <c r="O15" s="61">
        <f t="shared" si="5"/>
        <v>3</v>
      </c>
      <c r="P15" s="60">
        <f>VLOOKUP($A15,'Return Data'!$B$7:$R$2292,15,0)</f>
        <v>12.410299999999999</v>
      </c>
      <c r="Q15" s="61">
        <f t="shared" si="7"/>
        <v>6</v>
      </c>
      <c r="R15" s="60">
        <f>VLOOKUP($A15,'Return Data'!$B$7:$R$2292,16,0)</f>
        <v>11.9277</v>
      </c>
      <c r="S15" s="62">
        <f t="shared" si="6"/>
        <v>18</v>
      </c>
    </row>
    <row r="16" spans="1:20" x14ac:dyDescent="0.3">
      <c r="A16" t="s">
        <v>2008</v>
      </c>
      <c r="B16" s="59">
        <f>VLOOKUP($A16,'Return Data'!$B$7:$R$2292,3,0)</f>
        <v>44988</v>
      </c>
      <c r="C16" s="60">
        <f>VLOOKUP($A16,'Return Data'!$B$7:$R$2292,4,0)</f>
        <v>15.4312</v>
      </c>
      <c r="D16" s="60">
        <f>VLOOKUP($A16,'Return Data'!$B$7:$R$2292,10,0)</f>
        <v>-4.6462000000000003</v>
      </c>
      <c r="E16" s="61">
        <f t="shared" si="0"/>
        <v>5</v>
      </c>
      <c r="F16" s="60">
        <f>VLOOKUP($A16,'Return Data'!$B$7:$R$2292,11,0)</f>
        <v>-1.6112</v>
      </c>
      <c r="G16" s="61">
        <f t="shared" si="1"/>
        <v>14</v>
      </c>
      <c r="H16" s="60">
        <f>VLOOKUP($A16,'Return Data'!$B$7:$R$2292,12,0)</f>
        <v>7.0147000000000004</v>
      </c>
      <c r="I16" s="61">
        <f t="shared" si="2"/>
        <v>15</v>
      </c>
      <c r="J16" s="60">
        <f>VLOOKUP($A16,'Return Data'!$B$7:$R$2292,13,0)</f>
        <v>3.6827000000000001</v>
      </c>
      <c r="K16" s="61">
        <f t="shared" si="3"/>
        <v>20</v>
      </c>
      <c r="L16" s="60">
        <f>VLOOKUP($A16,'Return Data'!$B$7:$R$2292,17,0)</f>
        <v>7.4032</v>
      </c>
      <c r="M16" s="61">
        <f t="shared" si="4"/>
        <v>22</v>
      </c>
      <c r="N16" s="60">
        <f>VLOOKUP($A16,'Return Data'!$B$7:$R$2292,14,0)</f>
        <v>14.186400000000001</v>
      </c>
      <c r="O16" s="61">
        <f t="shared" si="5"/>
        <v>22</v>
      </c>
      <c r="P16" s="60"/>
      <c r="Q16" s="61"/>
      <c r="R16" s="60">
        <f>VLOOKUP($A16,'Return Data'!$B$7:$R$2292,16,0)</f>
        <v>11.657299999999999</v>
      </c>
      <c r="S16" s="62">
        <f t="shared" si="6"/>
        <v>21</v>
      </c>
    </row>
    <row r="17" spans="1:19" x14ac:dyDescent="0.3">
      <c r="A17" s="58" t="s">
        <v>849</v>
      </c>
      <c r="B17" s="59">
        <f>VLOOKUP($A17,'Return Data'!$B$7:$R$2292,3,0)</f>
        <v>44988</v>
      </c>
      <c r="C17" s="60">
        <f>VLOOKUP($A17,'Return Data'!$B$7:$R$2292,4,0)</f>
        <v>575.65</v>
      </c>
      <c r="D17" s="60">
        <f>VLOOKUP($A17,'Return Data'!$B$7:$R$2292,10,0)</f>
        <v>-4.3246000000000002</v>
      </c>
      <c r="E17" s="61">
        <f t="shared" si="0"/>
        <v>3</v>
      </c>
      <c r="F17" s="60">
        <f>VLOOKUP($A17,'Return Data'!$B$7:$R$2292,11,0)</f>
        <v>2.1616</v>
      </c>
      <c r="G17" s="61">
        <f t="shared" si="1"/>
        <v>3</v>
      </c>
      <c r="H17" s="60">
        <f>VLOOKUP($A17,'Return Data'!$B$7:$R$2292,12,0)</f>
        <v>10.5467</v>
      </c>
      <c r="I17" s="61">
        <f t="shared" si="2"/>
        <v>7</v>
      </c>
      <c r="J17" s="60">
        <f>VLOOKUP($A17,'Return Data'!$B$7:$R$2292,13,0)</f>
        <v>14.7033</v>
      </c>
      <c r="K17" s="61">
        <f t="shared" si="3"/>
        <v>2</v>
      </c>
      <c r="L17" s="60">
        <f>VLOOKUP($A17,'Return Data'!$B$7:$R$2292,17,0)</f>
        <v>15.9406</v>
      </c>
      <c r="M17" s="61">
        <f t="shared" si="4"/>
        <v>2</v>
      </c>
      <c r="N17" s="60">
        <f>VLOOKUP($A17,'Return Data'!$B$7:$R$2292,14,0)</f>
        <v>22.189699999999998</v>
      </c>
      <c r="O17" s="61">
        <f t="shared" si="5"/>
        <v>2</v>
      </c>
      <c r="P17" s="60">
        <f>VLOOKUP($A17,'Return Data'!$B$7:$R$2292,15,0)</f>
        <v>12.463100000000001</v>
      </c>
      <c r="Q17" s="61">
        <f>RANK(P17,P$8:P$32,0)</f>
        <v>4</v>
      </c>
      <c r="R17" s="60">
        <f>VLOOKUP($A17,'Return Data'!$B$7:$R$2292,16,0)</f>
        <v>17.8584</v>
      </c>
      <c r="S17" s="62">
        <f t="shared" si="6"/>
        <v>2</v>
      </c>
    </row>
    <row r="18" spans="1:19" x14ac:dyDescent="0.3">
      <c r="A18" s="58" t="s">
        <v>852</v>
      </c>
      <c r="B18" s="59">
        <f>VLOOKUP($A18,'Return Data'!$B$7:$R$2292,3,0)</f>
        <v>44988</v>
      </c>
      <c r="C18" s="60">
        <f>VLOOKUP($A18,'Return Data'!$B$7:$R$2292,4,0)</f>
        <v>72.394000000000005</v>
      </c>
      <c r="D18" s="60">
        <f>VLOOKUP($A18,'Return Data'!$B$7:$R$2292,10,0)</f>
        <v>-4.7335000000000003</v>
      </c>
      <c r="E18" s="61">
        <f t="shared" si="0"/>
        <v>6</v>
      </c>
      <c r="F18" s="60">
        <f>VLOOKUP($A18,'Return Data'!$B$7:$R$2292,11,0)</f>
        <v>2.5236999999999998</v>
      </c>
      <c r="G18" s="61">
        <f t="shared" si="1"/>
        <v>2</v>
      </c>
      <c r="H18" s="60">
        <f>VLOOKUP($A18,'Return Data'!$B$7:$R$2292,12,0)</f>
        <v>12.3956</v>
      </c>
      <c r="I18" s="61">
        <f t="shared" si="2"/>
        <v>3</v>
      </c>
      <c r="J18" s="60">
        <f>VLOOKUP($A18,'Return Data'!$B$7:$R$2292,13,0)</f>
        <v>12.1692</v>
      </c>
      <c r="K18" s="61">
        <f t="shared" si="3"/>
        <v>4</v>
      </c>
      <c r="L18" s="60">
        <f>VLOOKUP($A18,'Return Data'!$B$7:$R$2292,17,0)</f>
        <v>11.1577</v>
      </c>
      <c r="M18" s="61">
        <f t="shared" si="4"/>
        <v>7</v>
      </c>
      <c r="N18" s="60">
        <f>VLOOKUP($A18,'Return Data'!$B$7:$R$2292,14,0)</f>
        <v>17.243200000000002</v>
      </c>
      <c r="O18" s="61">
        <f t="shared" si="5"/>
        <v>10</v>
      </c>
      <c r="P18" s="60">
        <f>VLOOKUP($A18,'Return Data'!$B$7:$R$2292,15,0)</f>
        <v>9.8841000000000001</v>
      </c>
      <c r="Q18" s="61">
        <f>RANK(P18,P$8:P$32,0)</f>
        <v>13</v>
      </c>
      <c r="R18" s="60">
        <f>VLOOKUP($A18,'Return Data'!$B$7:$R$2292,16,0)</f>
        <v>11.921900000000001</v>
      </c>
      <c r="S18" s="62">
        <f t="shared" si="6"/>
        <v>19</v>
      </c>
    </row>
    <row r="19" spans="1:19" x14ac:dyDescent="0.3">
      <c r="A19" s="58" t="s">
        <v>853</v>
      </c>
      <c r="B19" s="59">
        <f>VLOOKUP($A19,'Return Data'!$B$7:$R$2292,3,0)</f>
        <v>44988</v>
      </c>
      <c r="C19" s="60">
        <f>VLOOKUP($A19,'Return Data'!$B$7:$R$2292,4,0)</f>
        <v>51.06</v>
      </c>
      <c r="D19" s="60">
        <f>VLOOKUP($A19,'Return Data'!$B$7:$R$2292,10,0)</f>
        <v>-7.2816000000000001</v>
      </c>
      <c r="E19" s="61">
        <f t="shared" si="0"/>
        <v>22</v>
      </c>
      <c r="F19" s="60">
        <f>VLOOKUP($A19,'Return Data'!$B$7:$R$2292,11,0)</f>
        <v>-1.8643000000000001</v>
      </c>
      <c r="G19" s="61">
        <f t="shared" si="1"/>
        <v>15</v>
      </c>
      <c r="H19" s="60">
        <f>VLOOKUP($A19,'Return Data'!$B$7:$R$2292,12,0)</f>
        <v>6.3528000000000002</v>
      </c>
      <c r="I19" s="61">
        <f t="shared" si="2"/>
        <v>16</v>
      </c>
      <c r="J19" s="60">
        <f>VLOOKUP($A19,'Return Data'!$B$7:$R$2292,13,0)</f>
        <v>6.1759000000000004</v>
      </c>
      <c r="K19" s="61">
        <f t="shared" si="3"/>
        <v>14</v>
      </c>
      <c r="L19" s="60">
        <f>VLOOKUP($A19,'Return Data'!$B$7:$R$2292,17,0)</f>
        <v>6.1557000000000004</v>
      </c>
      <c r="M19" s="61">
        <f t="shared" si="4"/>
        <v>24</v>
      </c>
      <c r="N19" s="60">
        <f>VLOOKUP($A19,'Return Data'!$B$7:$R$2292,14,0)</f>
        <v>12.69</v>
      </c>
      <c r="O19" s="61">
        <f t="shared" si="5"/>
        <v>24</v>
      </c>
      <c r="P19" s="60">
        <f>VLOOKUP($A19,'Return Data'!$B$7:$R$2292,15,0)</f>
        <v>9.5409000000000006</v>
      </c>
      <c r="Q19" s="61">
        <f>RANK(P19,P$8:P$32,0)</f>
        <v>14</v>
      </c>
      <c r="R19" s="60">
        <f>VLOOKUP($A19,'Return Data'!$B$7:$R$2292,16,0)</f>
        <v>11.035399999999999</v>
      </c>
      <c r="S19" s="62">
        <f t="shared" si="6"/>
        <v>25</v>
      </c>
    </row>
    <row r="20" spans="1:19" x14ac:dyDescent="0.3">
      <c r="A20" s="58" t="s">
        <v>855</v>
      </c>
      <c r="B20" s="59">
        <f>VLOOKUP($A20,'Return Data'!$B$7:$R$2292,3,0)</f>
        <v>44988</v>
      </c>
      <c r="C20" s="60">
        <f>VLOOKUP($A20,'Return Data'!$B$7:$R$2292,4,0)</f>
        <v>206.10599999999999</v>
      </c>
      <c r="D20" s="60">
        <f>VLOOKUP($A20,'Return Data'!$B$7:$R$2292,10,0)</f>
        <v>-3.3010999999999999</v>
      </c>
      <c r="E20" s="61">
        <f t="shared" si="0"/>
        <v>2</v>
      </c>
      <c r="F20" s="60">
        <f>VLOOKUP($A20,'Return Data'!$B$7:$R$2292,11,0)</f>
        <v>0.81489999999999996</v>
      </c>
      <c r="G20" s="61">
        <f t="shared" si="1"/>
        <v>6</v>
      </c>
      <c r="H20" s="60">
        <f>VLOOKUP($A20,'Return Data'!$B$7:$R$2292,12,0)</f>
        <v>11.270300000000001</v>
      </c>
      <c r="I20" s="61">
        <f t="shared" si="2"/>
        <v>5</v>
      </c>
      <c r="J20" s="60">
        <f>VLOOKUP($A20,'Return Data'!$B$7:$R$2292,13,0)</f>
        <v>11.745100000000001</v>
      </c>
      <c r="K20" s="61">
        <f t="shared" si="3"/>
        <v>6</v>
      </c>
      <c r="L20" s="60">
        <f>VLOOKUP($A20,'Return Data'!$B$7:$R$2292,17,0)</f>
        <v>11.122</v>
      </c>
      <c r="M20" s="61">
        <f t="shared" si="4"/>
        <v>9</v>
      </c>
      <c r="N20" s="60">
        <f>VLOOKUP($A20,'Return Data'!$B$7:$R$2292,14,0)</f>
        <v>17.812899999999999</v>
      </c>
      <c r="O20" s="61">
        <f t="shared" si="5"/>
        <v>9</v>
      </c>
      <c r="P20" s="60">
        <f>VLOOKUP($A20,'Return Data'!$B$7:$R$2292,15,0)</f>
        <v>12.439500000000001</v>
      </c>
      <c r="Q20" s="61">
        <f>RANK(P20,P$8:P$32,0)</f>
        <v>5</v>
      </c>
      <c r="R20" s="60">
        <f>VLOOKUP($A20,'Return Data'!$B$7:$R$2292,16,0)</f>
        <v>17.779199999999999</v>
      </c>
      <c r="S20" s="62">
        <f t="shared" si="6"/>
        <v>3</v>
      </c>
    </row>
    <row r="21" spans="1:19" x14ac:dyDescent="0.3">
      <c r="A21" s="58" t="s">
        <v>860</v>
      </c>
      <c r="B21" s="59">
        <f>VLOOKUP($A21,'Return Data'!$B$7:$R$2292,3,0)</f>
        <v>44988</v>
      </c>
      <c r="C21" s="60">
        <f>VLOOKUP($A21,'Return Data'!$B$7:$R$2292,4,0)</f>
        <v>23.188400000000001</v>
      </c>
      <c r="D21" s="60">
        <f>VLOOKUP($A21,'Return Data'!$B$7:$R$2292,10,0)</f>
        <v>-7.5186999999999999</v>
      </c>
      <c r="E21" s="61">
        <f t="shared" si="0"/>
        <v>24</v>
      </c>
      <c r="F21" s="60">
        <f>VLOOKUP($A21,'Return Data'!$B$7:$R$2292,11,0)</f>
        <v>-6.5018000000000002</v>
      </c>
      <c r="G21" s="61">
        <f t="shared" si="1"/>
        <v>24</v>
      </c>
      <c r="H21" s="60">
        <f>VLOOKUP($A21,'Return Data'!$B$7:$R$2292,12,0)</f>
        <v>1.3904000000000001</v>
      </c>
      <c r="I21" s="61">
        <f t="shared" si="2"/>
        <v>25</v>
      </c>
      <c r="J21" s="60">
        <f>VLOOKUP($A21,'Return Data'!$B$7:$R$2292,13,0)</f>
        <v>0.29580000000000001</v>
      </c>
      <c r="K21" s="61">
        <f t="shared" si="3"/>
        <v>23</v>
      </c>
      <c r="L21" s="60">
        <f>VLOOKUP($A21,'Return Data'!$B$7:$R$2292,17,0)</f>
        <v>7.8875000000000002</v>
      </c>
      <c r="M21" s="61">
        <f t="shared" si="4"/>
        <v>21</v>
      </c>
      <c r="N21" s="60">
        <f>VLOOKUP($A21,'Return Data'!$B$7:$R$2292,14,0)</f>
        <v>12.833399999999999</v>
      </c>
      <c r="O21" s="61">
        <f t="shared" si="5"/>
        <v>23</v>
      </c>
      <c r="P21" s="60">
        <f>VLOOKUP($A21,'Return Data'!$B$7:$R$2292,15,0)</f>
        <v>9.2761999999999993</v>
      </c>
      <c r="Q21" s="61">
        <f>RANK(P21,P$8:P$32,0)</f>
        <v>16</v>
      </c>
      <c r="R21" s="60">
        <f>VLOOKUP($A21,'Return Data'!$B$7:$R$2292,16,0)</f>
        <v>11.054</v>
      </c>
      <c r="S21" s="62">
        <f t="shared" si="6"/>
        <v>24</v>
      </c>
    </row>
    <row r="22" spans="1:19" x14ac:dyDescent="0.3">
      <c r="A22" s="58" t="s">
        <v>2059</v>
      </c>
      <c r="B22" s="59">
        <f>VLOOKUP($A22,'Return Data'!$B$7:$R$2292,3,0)</f>
        <v>44988</v>
      </c>
      <c r="C22" s="60">
        <f>VLOOKUP($A22,'Return Data'!$B$7:$R$2292,4,0)</f>
        <v>16.612200000000001</v>
      </c>
      <c r="D22" s="60">
        <f>VLOOKUP($A22,'Return Data'!$B$7:$R$2292,10,0)</f>
        <v>-7.4631999999999996</v>
      </c>
      <c r="E22" s="61">
        <f t="shared" si="0"/>
        <v>23</v>
      </c>
      <c r="F22" s="60">
        <f>VLOOKUP($A22,'Return Data'!$B$7:$R$2292,11,0)</f>
        <v>-3.6734</v>
      </c>
      <c r="G22" s="61">
        <f t="shared" si="1"/>
        <v>20</v>
      </c>
      <c r="H22" s="60">
        <f>VLOOKUP($A22,'Return Data'!$B$7:$R$2292,12,0)</f>
        <v>3.43</v>
      </c>
      <c r="I22" s="61">
        <f t="shared" si="2"/>
        <v>21</v>
      </c>
      <c r="J22" s="60">
        <f>VLOOKUP($A22,'Return Data'!$B$7:$R$2292,13,0)</f>
        <v>3.3906999999999998</v>
      </c>
      <c r="K22" s="61">
        <f t="shared" si="3"/>
        <v>22</v>
      </c>
      <c r="L22" s="60">
        <f>VLOOKUP($A22,'Return Data'!$B$7:$R$2292,17,0)</f>
        <v>10.6629</v>
      </c>
      <c r="M22" s="61">
        <f t="shared" si="4"/>
        <v>10</v>
      </c>
      <c r="N22" s="60">
        <f>VLOOKUP($A22,'Return Data'!$B$7:$R$2292,14,0)</f>
        <v>19.473099999999999</v>
      </c>
      <c r="O22" s="61">
        <f t="shared" si="5"/>
        <v>5</v>
      </c>
      <c r="P22" s="60"/>
      <c r="Q22" s="61"/>
      <c r="R22" s="60">
        <f>VLOOKUP($A22,'Return Data'!$B$7:$R$2292,16,0)</f>
        <v>17.3325</v>
      </c>
      <c r="S22" s="62">
        <f t="shared" si="6"/>
        <v>5</v>
      </c>
    </row>
    <row r="23" spans="1:19" x14ac:dyDescent="0.3">
      <c r="A23" s="58" t="s">
        <v>862</v>
      </c>
      <c r="B23" s="59">
        <f>VLOOKUP($A23,'Return Data'!$B$7:$R$2292,3,0)</f>
        <v>44988</v>
      </c>
      <c r="C23" s="60">
        <f>VLOOKUP($A23,'Return Data'!$B$7:$R$2292,4,0)</f>
        <v>94.191000000000003</v>
      </c>
      <c r="D23" s="60">
        <f>VLOOKUP($A23,'Return Data'!$B$7:$R$2292,10,0)</f>
        <v>-6.0242000000000004</v>
      </c>
      <c r="E23" s="61">
        <f t="shared" si="0"/>
        <v>15</v>
      </c>
      <c r="F23" s="60">
        <f>VLOOKUP($A23,'Return Data'!$B$7:$R$2292,11,0)</f>
        <v>-2.2092999999999998</v>
      </c>
      <c r="G23" s="61">
        <f t="shared" si="1"/>
        <v>16</v>
      </c>
      <c r="H23" s="60">
        <f>VLOOKUP($A23,'Return Data'!$B$7:$R$2292,12,0)</f>
        <v>4.5788000000000002</v>
      </c>
      <c r="I23" s="61">
        <f t="shared" si="2"/>
        <v>20</v>
      </c>
      <c r="J23" s="60">
        <f>VLOOKUP($A23,'Return Data'!$B$7:$R$2292,13,0)</f>
        <v>3.4668000000000001</v>
      </c>
      <c r="K23" s="61">
        <f t="shared" si="3"/>
        <v>21</v>
      </c>
      <c r="L23" s="60">
        <f>VLOOKUP($A23,'Return Data'!$B$7:$R$2292,17,0)</f>
        <v>7.9904000000000002</v>
      </c>
      <c r="M23" s="61">
        <f t="shared" si="4"/>
        <v>20</v>
      </c>
      <c r="N23" s="60">
        <f>VLOOKUP($A23,'Return Data'!$B$7:$R$2292,14,0)</f>
        <v>18.536300000000001</v>
      </c>
      <c r="O23" s="61">
        <f t="shared" si="5"/>
        <v>7</v>
      </c>
      <c r="P23" s="60">
        <f>VLOOKUP($A23,'Return Data'!$B$7:$R$2292,15,0)</f>
        <v>13.6379</v>
      </c>
      <c r="Q23" s="61">
        <f>RANK(P23,P$8:P$32,0)</f>
        <v>1</v>
      </c>
      <c r="R23" s="60">
        <f>VLOOKUP($A23,'Return Data'!$B$7:$R$2292,16,0)</f>
        <v>19.385300000000001</v>
      </c>
      <c r="S23" s="62">
        <f t="shared" si="6"/>
        <v>1</v>
      </c>
    </row>
    <row r="24" spans="1:19" x14ac:dyDescent="0.3">
      <c r="A24" s="58" t="s">
        <v>864</v>
      </c>
      <c r="B24" s="59">
        <f>VLOOKUP($A24,'Return Data'!$B$7:$R$2292,3,0)</f>
        <v>44988</v>
      </c>
      <c r="C24" s="60">
        <f>VLOOKUP($A24,'Return Data'!$B$7:$R$2292,4,0)</f>
        <v>17.0107</v>
      </c>
      <c r="D24" s="60">
        <f>VLOOKUP($A24,'Return Data'!$B$7:$R$2292,10,0)</f>
        <v>-2.9058999999999999</v>
      </c>
      <c r="E24" s="61">
        <f t="shared" si="0"/>
        <v>1</v>
      </c>
      <c r="F24" s="60">
        <f>VLOOKUP($A24,'Return Data'!$B$7:$R$2292,11,0)</f>
        <v>4.0582000000000003</v>
      </c>
      <c r="G24" s="61">
        <f t="shared" si="1"/>
        <v>1</v>
      </c>
      <c r="H24" s="60">
        <f>VLOOKUP($A24,'Return Data'!$B$7:$R$2292,12,0)</f>
        <v>15.093500000000001</v>
      </c>
      <c r="I24" s="61">
        <f t="shared" si="2"/>
        <v>1</v>
      </c>
      <c r="J24" s="60">
        <f>VLOOKUP($A24,'Return Data'!$B$7:$R$2292,13,0)</f>
        <v>11.4498</v>
      </c>
      <c r="K24" s="61">
        <f t="shared" si="3"/>
        <v>8</v>
      </c>
      <c r="L24" s="60">
        <f>VLOOKUP($A24,'Return Data'!$B$7:$R$2292,17,0)</f>
        <v>11.733499999999999</v>
      </c>
      <c r="M24" s="61">
        <f t="shared" si="4"/>
        <v>5</v>
      </c>
      <c r="N24" s="60">
        <f>VLOOKUP($A24,'Return Data'!$B$7:$R$2292,14,0)</f>
        <v>16.558199999999999</v>
      </c>
      <c r="O24" s="61">
        <f t="shared" si="5"/>
        <v>15</v>
      </c>
      <c r="P24" s="60"/>
      <c r="Q24" s="61"/>
      <c r="R24" s="60">
        <f>VLOOKUP($A24,'Return Data'!$B$7:$R$2292,16,0)</f>
        <v>17.0307</v>
      </c>
      <c r="S24" s="62">
        <f t="shared" si="6"/>
        <v>6</v>
      </c>
    </row>
    <row r="25" spans="1:19" x14ac:dyDescent="0.3">
      <c r="A25" s="58" t="s">
        <v>1796</v>
      </c>
      <c r="B25" s="59">
        <f>VLOOKUP($A25,'Return Data'!$B$7:$R$2292,3,0)</f>
        <v>44988</v>
      </c>
      <c r="C25" s="60">
        <f>VLOOKUP($A25,'Return Data'!$B$7:$R$2292,4,0)</f>
        <v>24.214099999999998</v>
      </c>
      <c r="D25" s="60">
        <f>VLOOKUP($A25,'Return Data'!$B$7:$R$2292,10,0)</f>
        <v>-6.3446999999999996</v>
      </c>
      <c r="E25" s="61">
        <f t="shared" si="0"/>
        <v>18</v>
      </c>
      <c r="F25" s="60">
        <f>VLOOKUP($A25,'Return Data'!$B$7:$R$2292,11,0)</f>
        <v>-1.4584999999999999</v>
      </c>
      <c r="G25" s="61">
        <f t="shared" si="1"/>
        <v>12</v>
      </c>
      <c r="H25" s="60">
        <f>VLOOKUP($A25,'Return Data'!$B$7:$R$2292,12,0)</f>
        <v>5.9688999999999997</v>
      </c>
      <c r="I25" s="61">
        <f t="shared" si="2"/>
        <v>17</v>
      </c>
      <c r="J25" s="60">
        <f>VLOOKUP($A25,'Return Data'!$B$7:$R$2292,13,0)</f>
        <v>4.9974999999999996</v>
      </c>
      <c r="K25" s="61">
        <f t="shared" si="3"/>
        <v>16</v>
      </c>
      <c r="L25" s="60">
        <f>VLOOKUP($A25,'Return Data'!$B$7:$R$2292,17,0)</f>
        <v>11.1395</v>
      </c>
      <c r="M25" s="61">
        <f t="shared" si="4"/>
        <v>8</v>
      </c>
      <c r="N25" s="60">
        <f>VLOOKUP($A25,'Return Data'!$B$7:$R$2292,14,0)</f>
        <v>15.838800000000001</v>
      </c>
      <c r="O25" s="61">
        <f t="shared" si="5"/>
        <v>20</v>
      </c>
      <c r="P25" s="60">
        <f>VLOOKUP($A25,'Return Data'!$B$7:$R$2292,15,0)</f>
        <v>10.413399999999999</v>
      </c>
      <c r="Q25" s="61">
        <f t="shared" ref="Q25:Q30" si="8">RANK(P25,P$8:P$32,0)</f>
        <v>12</v>
      </c>
      <c r="R25" s="60">
        <f>VLOOKUP($A25,'Return Data'!$B$7:$R$2292,16,0)</f>
        <v>12.99</v>
      </c>
      <c r="S25" s="62">
        <f t="shared" si="6"/>
        <v>14</v>
      </c>
    </row>
    <row r="26" spans="1:19" x14ac:dyDescent="0.3">
      <c r="A26" s="58" t="s">
        <v>865</v>
      </c>
      <c r="B26" s="59">
        <f>VLOOKUP($A26,'Return Data'!$B$7:$R$2292,3,0)</f>
        <v>44988</v>
      </c>
      <c r="C26" s="60">
        <f>VLOOKUP($A26,'Return Data'!$B$7:$R$2292,4,0)</f>
        <v>830.78089999999997</v>
      </c>
      <c r="D26" s="60">
        <f>VLOOKUP($A26,'Return Data'!$B$7:$R$2292,10,0)</f>
        <v>-4.4607999999999999</v>
      </c>
      <c r="E26" s="61">
        <f t="shared" si="0"/>
        <v>4</v>
      </c>
      <c r="F26" s="60">
        <f>VLOOKUP($A26,'Return Data'!$B$7:$R$2292,11,0)</f>
        <v>-0.65669999999999995</v>
      </c>
      <c r="G26" s="61">
        <f t="shared" si="1"/>
        <v>11</v>
      </c>
      <c r="H26" s="60">
        <f>VLOOKUP($A26,'Return Data'!$B$7:$R$2292,12,0)</f>
        <v>7.8688000000000002</v>
      </c>
      <c r="I26" s="61">
        <f t="shared" si="2"/>
        <v>12</v>
      </c>
      <c r="J26" s="60">
        <f>VLOOKUP($A26,'Return Data'!$B$7:$R$2292,13,0)</f>
        <v>7.1485000000000003</v>
      </c>
      <c r="K26" s="61">
        <f t="shared" si="3"/>
        <v>11</v>
      </c>
      <c r="L26" s="60">
        <f>VLOOKUP($A26,'Return Data'!$B$7:$R$2292,17,0)</f>
        <v>9.2386999999999997</v>
      </c>
      <c r="M26" s="61">
        <f t="shared" si="4"/>
        <v>14</v>
      </c>
      <c r="N26" s="60">
        <f>VLOOKUP($A26,'Return Data'!$B$7:$R$2292,14,0)</f>
        <v>16.844100000000001</v>
      </c>
      <c r="O26" s="61">
        <f t="shared" si="5"/>
        <v>13</v>
      </c>
      <c r="P26" s="60">
        <f>VLOOKUP($A26,'Return Data'!$B$7:$R$2292,15,0)</f>
        <v>7.5968</v>
      </c>
      <c r="Q26" s="61">
        <f t="shared" si="8"/>
        <v>19</v>
      </c>
      <c r="R26" s="60">
        <f>VLOOKUP($A26,'Return Data'!$B$7:$R$2292,16,0)</f>
        <v>17.491199999999999</v>
      </c>
      <c r="S26" s="62">
        <f t="shared" si="6"/>
        <v>4</v>
      </c>
    </row>
    <row r="27" spans="1:19" x14ac:dyDescent="0.3">
      <c r="A27" s="58" t="s">
        <v>869</v>
      </c>
      <c r="B27" s="59">
        <f>VLOOKUP($A27,'Return Data'!$B$7:$R$2292,3,0)</f>
        <v>44988</v>
      </c>
      <c r="C27" s="60">
        <f>VLOOKUP($A27,'Return Data'!$B$7:$R$2292,4,0)</f>
        <v>71.154799999999994</v>
      </c>
      <c r="D27" s="60">
        <f>VLOOKUP($A27,'Return Data'!$B$7:$R$2292,10,0)</f>
        <v>-7.6365999999999996</v>
      </c>
      <c r="E27" s="61">
        <f t="shared" si="0"/>
        <v>25</v>
      </c>
      <c r="F27" s="60">
        <f>VLOOKUP($A27,'Return Data'!$B$7:$R$2292,11,0)</f>
        <v>-0.1288</v>
      </c>
      <c r="G27" s="61">
        <f t="shared" si="1"/>
        <v>9</v>
      </c>
      <c r="H27" s="60">
        <f>VLOOKUP($A27,'Return Data'!$B$7:$R$2292,12,0)</f>
        <v>9.2327999999999992</v>
      </c>
      <c r="I27" s="61">
        <f t="shared" si="2"/>
        <v>11</v>
      </c>
      <c r="J27" s="60">
        <f>VLOOKUP($A27,'Return Data'!$B$7:$R$2292,13,0)</f>
        <v>13.153600000000001</v>
      </c>
      <c r="K27" s="61">
        <f t="shared" si="3"/>
        <v>3</v>
      </c>
      <c r="L27" s="60">
        <f>VLOOKUP($A27,'Return Data'!$B$7:$R$2292,17,0)</f>
        <v>17.851099999999999</v>
      </c>
      <c r="M27" s="61">
        <f t="shared" si="4"/>
        <v>1</v>
      </c>
      <c r="N27" s="60">
        <f>VLOOKUP($A27,'Return Data'!$B$7:$R$2292,14,0)</f>
        <v>24.305700000000002</v>
      </c>
      <c r="O27" s="61">
        <f t="shared" si="5"/>
        <v>1</v>
      </c>
      <c r="P27" s="60">
        <f>VLOOKUP($A27,'Return Data'!$B$7:$R$2292,15,0)</f>
        <v>13.383900000000001</v>
      </c>
      <c r="Q27" s="61">
        <f t="shared" si="8"/>
        <v>2</v>
      </c>
      <c r="R27" s="60">
        <f>VLOOKUP($A27,'Return Data'!$B$7:$R$2292,16,0)</f>
        <v>12.8469</v>
      </c>
      <c r="S27" s="62">
        <f t="shared" si="6"/>
        <v>15</v>
      </c>
    </row>
    <row r="28" spans="1:19" x14ac:dyDescent="0.3">
      <c r="A28" s="58" t="s">
        <v>1698</v>
      </c>
      <c r="B28" s="59">
        <f>VLOOKUP($A28,'Return Data'!$B$7:$R$2292,3,0)</f>
        <v>44988</v>
      </c>
      <c r="C28" s="60">
        <f>VLOOKUP($A28,'Return Data'!$B$7:$R$2292,4,0)</f>
        <v>572.39923958723102</v>
      </c>
      <c r="D28" s="60">
        <f>VLOOKUP($A28,'Return Data'!$B$7:$R$2292,10,0)</f>
        <v>-5.3423999999999996</v>
      </c>
      <c r="E28" s="61">
        <f t="shared" si="0"/>
        <v>9</v>
      </c>
      <c r="F28" s="60">
        <f>VLOOKUP($A28,'Return Data'!$B$7:$R$2292,11,0)</f>
        <v>1.0427999999999999</v>
      </c>
      <c r="G28" s="61">
        <f t="shared" si="1"/>
        <v>5</v>
      </c>
      <c r="H28" s="60">
        <f>VLOOKUP($A28,'Return Data'!$B$7:$R$2292,12,0)</f>
        <v>11.855399999999999</v>
      </c>
      <c r="I28" s="61">
        <f t="shared" si="2"/>
        <v>4</v>
      </c>
      <c r="J28" s="60">
        <f>VLOOKUP($A28,'Return Data'!$B$7:$R$2292,13,0)</f>
        <v>11.5991</v>
      </c>
      <c r="K28" s="61">
        <f t="shared" si="3"/>
        <v>7</v>
      </c>
      <c r="L28" s="60">
        <f>VLOOKUP($A28,'Return Data'!$B$7:$R$2292,17,0)</f>
        <v>14.3781</v>
      </c>
      <c r="M28" s="61">
        <f t="shared" si="4"/>
        <v>3</v>
      </c>
      <c r="N28" s="60">
        <f>VLOOKUP($A28,'Return Data'!$B$7:$R$2292,14,0)</f>
        <v>19.292300000000001</v>
      </c>
      <c r="O28" s="61">
        <f t="shared" si="5"/>
        <v>6</v>
      </c>
      <c r="P28" s="60">
        <f>VLOOKUP($A28,'Return Data'!$B$7:$R$2292,15,0)</f>
        <v>12.613200000000001</v>
      </c>
      <c r="Q28" s="61">
        <f t="shared" si="8"/>
        <v>3</v>
      </c>
      <c r="R28" s="60">
        <f>VLOOKUP($A28,'Return Data'!$B$7:$R$2292,16,0)</f>
        <v>14.4291</v>
      </c>
      <c r="S28" s="62">
        <f t="shared" si="6"/>
        <v>13</v>
      </c>
    </row>
    <row r="29" spans="1:19" x14ac:dyDescent="0.3">
      <c r="A29" s="58" t="s">
        <v>871</v>
      </c>
      <c r="B29" s="59">
        <f>VLOOKUP($A29,'Return Data'!$B$7:$R$2292,3,0)</f>
        <v>44988</v>
      </c>
      <c r="C29" s="60">
        <f>VLOOKUP($A29,'Return Data'!$B$7:$R$2292,4,0)</f>
        <v>53.984400000000001</v>
      </c>
      <c r="D29" s="60">
        <f>VLOOKUP($A29,'Return Data'!$B$7:$R$2292,10,0)</f>
        <v>-5.8212000000000002</v>
      </c>
      <c r="E29" s="61">
        <f t="shared" si="0"/>
        <v>14</v>
      </c>
      <c r="F29" s="60">
        <f>VLOOKUP($A29,'Return Data'!$B$7:$R$2292,11,0)</f>
        <v>-2.9704999999999999</v>
      </c>
      <c r="G29" s="61">
        <f t="shared" si="1"/>
        <v>18</v>
      </c>
      <c r="H29" s="60">
        <f>VLOOKUP($A29,'Return Data'!$B$7:$R$2292,12,0)</f>
        <v>7.5003000000000002</v>
      </c>
      <c r="I29" s="61">
        <f t="shared" si="2"/>
        <v>14</v>
      </c>
      <c r="J29" s="60">
        <f>VLOOKUP($A29,'Return Data'!$B$7:$R$2292,13,0)</f>
        <v>4.0053999999999998</v>
      </c>
      <c r="K29" s="61">
        <f t="shared" si="3"/>
        <v>18</v>
      </c>
      <c r="L29" s="60">
        <f>VLOOKUP($A29,'Return Data'!$B$7:$R$2292,17,0)</f>
        <v>8.8588000000000005</v>
      </c>
      <c r="M29" s="61">
        <f t="shared" si="4"/>
        <v>17</v>
      </c>
      <c r="N29" s="60">
        <f>VLOOKUP($A29,'Return Data'!$B$7:$R$2292,14,0)</f>
        <v>14.248200000000001</v>
      </c>
      <c r="O29" s="61">
        <f t="shared" si="5"/>
        <v>21</v>
      </c>
      <c r="P29" s="60">
        <f>VLOOKUP($A29,'Return Data'!$B$7:$R$2292,15,0)</f>
        <v>10.680400000000001</v>
      </c>
      <c r="Q29" s="61">
        <f t="shared" si="8"/>
        <v>10</v>
      </c>
      <c r="R29" s="60">
        <f>VLOOKUP($A29,'Return Data'!$B$7:$R$2292,16,0)</f>
        <v>11.0975</v>
      </c>
      <c r="S29" s="62">
        <f t="shared" si="6"/>
        <v>23</v>
      </c>
    </row>
    <row r="30" spans="1:19" x14ac:dyDescent="0.3">
      <c r="A30" s="58" t="s">
        <v>873</v>
      </c>
      <c r="B30" s="59">
        <f>VLOOKUP($A30,'Return Data'!$B$7:$R$2292,3,0)</f>
        <v>44988</v>
      </c>
      <c r="C30" s="60">
        <f>VLOOKUP($A30,'Return Data'!$B$7:$R$2292,4,0)</f>
        <v>350.91739999999999</v>
      </c>
      <c r="D30" s="60">
        <f>VLOOKUP($A30,'Return Data'!$B$7:$R$2292,10,0)</f>
        <v>-5.5720000000000001</v>
      </c>
      <c r="E30" s="61">
        <f t="shared" si="0"/>
        <v>12</v>
      </c>
      <c r="F30" s="60">
        <f>VLOOKUP($A30,'Return Data'!$B$7:$R$2292,11,0)</f>
        <v>1.5494000000000001</v>
      </c>
      <c r="G30" s="61">
        <f t="shared" si="1"/>
        <v>4</v>
      </c>
      <c r="H30" s="60">
        <f>VLOOKUP($A30,'Return Data'!$B$7:$R$2292,12,0)</f>
        <v>13.285600000000001</v>
      </c>
      <c r="I30" s="61">
        <f t="shared" si="2"/>
        <v>2</v>
      </c>
      <c r="J30" s="60">
        <f>VLOOKUP($A30,'Return Data'!$B$7:$R$2292,13,0)</f>
        <v>15.4011</v>
      </c>
      <c r="K30" s="61">
        <f t="shared" si="3"/>
        <v>1</v>
      </c>
      <c r="L30" s="60">
        <f>VLOOKUP($A30,'Return Data'!$B$7:$R$2292,17,0)</f>
        <v>10.3073</v>
      </c>
      <c r="M30" s="61">
        <f t="shared" si="4"/>
        <v>12</v>
      </c>
      <c r="N30" s="60">
        <f>VLOOKUP($A30,'Return Data'!$B$7:$R$2292,14,0)</f>
        <v>18.3079</v>
      </c>
      <c r="O30" s="61">
        <f t="shared" si="5"/>
        <v>8</v>
      </c>
      <c r="P30" s="60">
        <f>VLOOKUP($A30,'Return Data'!$B$7:$R$2292,15,0)</f>
        <v>12.38</v>
      </c>
      <c r="Q30" s="61">
        <f t="shared" si="8"/>
        <v>7</v>
      </c>
      <c r="R30" s="60">
        <f>VLOOKUP($A30,'Return Data'!$B$7:$R$2292,16,0)</f>
        <v>12.576000000000001</v>
      </c>
      <c r="S30" s="62">
        <f t="shared" si="6"/>
        <v>17</v>
      </c>
    </row>
    <row r="31" spans="1:19" x14ac:dyDescent="0.3">
      <c r="A31" s="58" t="s">
        <v>876</v>
      </c>
      <c r="B31" s="59">
        <f>VLOOKUP($A31,'Return Data'!$B$7:$R$2292,3,0)</f>
        <v>44988</v>
      </c>
      <c r="C31" s="60">
        <f>VLOOKUP($A31,'Return Data'!$B$7:$R$2292,4,0)</f>
        <v>16.2</v>
      </c>
      <c r="D31" s="60">
        <f>VLOOKUP($A31,'Return Data'!$B$7:$R$2292,10,0)</f>
        <v>-6.8966000000000003</v>
      </c>
      <c r="E31" s="61">
        <f t="shared" si="0"/>
        <v>20</v>
      </c>
      <c r="F31" s="60">
        <f>VLOOKUP($A31,'Return Data'!$B$7:$R$2292,11,0)</f>
        <v>-3.5714000000000001</v>
      </c>
      <c r="G31" s="61">
        <f t="shared" si="1"/>
        <v>19</v>
      </c>
      <c r="H31" s="60">
        <f>VLOOKUP($A31,'Return Data'!$B$7:$R$2292,12,0)</f>
        <v>5.1265000000000001</v>
      </c>
      <c r="I31" s="61">
        <f t="shared" si="2"/>
        <v>18</v>
      </c>
      <c r="J31" s="60">
        <f>VLOOKUP($A31,'Return Data'!$B$7:$R$2292,13,0)</f>
        <v>5.1947999999999999</v>
      </c>
      <c r="K31" s="61">
        <f t="shared" si="3"/>
        <v>15</v>
      </c>
      <c r="L31" s="60">
        <f>VLOOKUP($A31,'Return Data'!$B$7:$R$2292,17,0)</f>
        <v>9.7478999999999996</v>
      </c>
      <c r="M31" s="61">
        <f t="shared" si="4"/>
        <v>13</v>
      </c>
      <c r="N31" s="60">
        <f>VLOOKUP($A31,'Return Data'!$B$7:$R$2292,14,0)</f>
        <v>16.98</v>
      </c>
      <c r="O31" s="61">
        <f t="shared" si="5"/>
        <v>12</v>
      </c>
      <c r="P31" s="60"/>
      <c r="Q31" s="61"/>
      <c r="R31" s="60">
        <f>VLOOKUP($A31,'Return Data'!$B$7:$R$2292,16,0)</f>
        <v>16.049499999999998</v>
      </c>
      <c r="S31" s="62">
        <f t="shared" si="6"/>
        <v>10</v>
      </c>
    </row>
    <row r="32" spans="1:19" x14ac:dyDescent="0.3">
      <c r="A32" s="58" t="s">
        <v>878</v>
      </c>
      <c r="B32" s="59">
        <f>VLOOKUP($A32,'Return Data'!$B$7:$R$2292,3,0)</f>
        <v>44988</v>
      </c>
      <c r="C32" s="60">
        <f>VLOOKUP($A32,'Return Data'!$B$7:$R$2292,4,0)</f>
        <v>200.958</v>
      </c>
      <c r="D32" s="60">
        <f>VLOOKUP($A32,'Return Data'!$B$7:$R$2292,10,0)</f>
        <v>-4.8536999999999999</v>
      </c>
      <c r="E32" s="61">
        <f t="shared" si="0"/>
        <v>8</v>
      </c>
      <c r="F32" s="60">
        <f>VLOOKUP($A32,'Return Data'!$B$7:$R$2292,11,0)</f>
        <v>-0.52739999999999998</v>
      </c>
      <c r="G32" s="61">
        <f t="shared" si="1"/>
        <v>10</v>
      </c>
      <c r="H32" s="60">
        <f>VLOOKUP($A32,'Return Data'!$B$7:$R$2292,12,0)</f>
        <v>9.4929000000000006</v>
      </c>
      <c r="I32" s="61">
        <f t="shared" si="2"/>
        <v>10</v>
      </c>
      <c r="J32" s="60">
        <f>VLOOKUP($A32,'Return Data'!$B$7:$R$2292,13,0)</f>
        <v>9.4867000000000008</v>
      </c>
      <c r="K32" s="61">
        <f t="shared" si="3"/>
        <v>10</v>
      </c>
      <c r="L32" s="60">
        <f>VLOOKUP($A32,'Return Data'!$B$7:$R$2292,17,0)</f>
        <v>10.659800000000001</v>
      </c>
      <c r="M32" s="61">
        <f t="shared" si="4"/>
        <v>11</v>
      </c>
      <c r="N32" s="60">
        <f>VLOOKUP($A32,'Return Data'!$B$7:$R$2292,14,0)</f>
        <v>20.255400000000002</v>
      </c>
      <c r="O32" s="61">
        <f t="shared" si="5"/>
        <v>4</v>
      </c>
      <c r="P32" s="60">
        <f>VLOOKUP($A32,'Return Data'!$B$7:$R$2292,15,0)</f>
        <v>9.4210999999999991</v>
      </c>
      <c r="Q32" s="61">
        <f>RANK(P32,P$8:P$32,0)</f>
        <v>15</v>
      </c>
      <c r="R32" s="60">
        <f>VLOOKUP($A32,'Return Data'!$B$7:$R$2292,16,0)</f>
        <v>11.788600000000001</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-5.6878400000000013</v>
      </c>
      <c r="E34" s="69"/>
      <c r="F34" s="70">
        <f>AVERAGE(F8:F32)</f>
        <v>-1.4381560000000002</v>
      </c>
      <c r="G34" s="69"/>
      <c r="H34" s="70">
        <f>AVERAGE(H8:H32)</f>
        <v>7.7692439999999996</v>
      </c>
      <c r="I34" s="69"/>
      <c r="J34" s="70">
        <f>AVERAGE(J8:J32)</f>
        <v>6.9276720000000012</v>
      </c>
      <c r="K34" s="69"/>
      <c r="L34" s="70">
        <f>AVERAGE(L8:L32)</f>
        <v>9.9880799999999983</v>
      </c>
      <c r="M34" s="69"/>
      <c r="N34" s="70">
        <f>AVERAGE(N8:N32)</f>
        <v>17.167116000000004</v>
      </c>
      <c r="O34" s="69"/>
      <c r="P34" s="70">
        <f>AVERAGE(P8:P32)</f>
        <v>10.643049999999999</v>
      </c>
      <c r="Q34" s="69"/>
      <c r="R34" s="70">
        <f>AVERAGE(R8:R32)</f>
        <v>14.433344000000002</v>
      </c>
      <c r="S34" s="71"/>
    </row>
    <row r="35" spans="1:19" x14ac:dyDescent="0.3">
      <c r="A35" s="68" t="s">
        <v>28</v>
      </c>
      <c r="B35" s="69"/>
      <c r="C35" s="69"/>
      <c r="D35" s="70">
        <f>MIN(D8:D32)</f>
        <v>-7.6365999999999996</v>
      </c>
      <c r="E35" s="69"/>
      <c r="F35" s="70">
        <f>MIN(F8:F32)</f>
        <v>-7.1185</v>
      </c>
      <c r="G35" s="69"/>
      <c r="H35" s="70">
        <f>MIN(H8:H32)</f>
        <v>1.3904000000000001</v>
      </c>
      <c r="I35" s="69"/>
      <c r="J35" s="70">
        <f>MIN(J8:J32)</f>
        <v>-5.9138000000000002</v>
      </c>
      <c r="K35" s="69"/>
      <c r="L35" s="70">
        <f>MIN(L8:L32)</f>
        <v>2.1002999999999998</v>
      </c>
      <c r="M35" s="69"/>
      <c r="N35" s="70">
        <f>MIN(N8:N32)</f>
        <v>11.3383</v>
      </c>
      <c r="O35" s="69"/>
      <c r="P35" s="70">
        <f>MIN(P8:P32)</f>
        <v>7.0587999999999997</v>
      </c>
      <c r="Q35" s="69"/>
      <c r="R35" s="70">
        <f>MIN(R8:R32)</f>
        <v>11.035399999999999</v>
      </c>
      <c r="S35" s="71"/>
    </row>
    <row r="36" spans="1:19" ht="15" thickBot="1" x14ac:dyDescent="0.35">
      <c r="A36" s="72" t="s">
        <v>29</v>
      </c>
      <c r="B36" s="73"/>
      <c r="C36" s="73"/>
      <c r="D36" s="74">
        <f>MAX(D8:D32)</f>
        <v>-2.9058999999999999</v>
      </c>
      <c r="E36" s="73"/>
      <c r="F36" s="74">
        <f>MAX(F8:F32)</f>
        <v>4.0582000000000003</v>
      </c>
      <c r="G36" s="73"/>
      <c r="H36" s="74">
        <f>MAX(H8:H32)</f>
        <v>15.093500000000001</v>
      </c>
      <c r="I36" s="73"/>
      <c r="J36" s="74">
        <f>MAX(J8:J32)</f>
        <v>15.4011</v>
      </c>
      <c r="K36" s="73"/>
      <c r="L36" s="74">
        <f>MAX(L8:L32)</f>
        <v>17.851099999999999</v>
      </c>
      <c r="M36" s="73"/>
      <c r="N36" s="74">
        <f>MAX(N8:N32)</f>
        <v>24.305700000000002</v>
      </c>
      <c r="O36" s="73"/>
      <c r="P36" s="74">
        <f>MAX(P8:P32)</f>
        <v>13.6379</v>
      </c>
      <c r="Q36" s="73"/>
      <c r="R36" s="74">
        <f>MAX(R8:R32)</f>
        <v>19.385300000000001</v>
      </c>
      <c r="S36" s="75"/>
    </row>
    <row r="37" spans="1:19" x14ac:dyDescent="0.3">
      <c r="A37" s="99" t="s">
        <v>428</v>
      </c>
    </row>
    <row r="38" spans="1:19" x14ac:dyDescent="0.3">
      <c r="A38" s="14" t="s">
        <v>340</v>
      </c>
    </row>
  </sheetData>
  <sheetProtection algorithmName="SHA-512" hashValue="R9j/q0wpPDZJmWby2EpmYgK8V94ruwyKG2FYfePPiVZFk+byuDha+oR3SqJUqnZ0VfoiLU8S8+/lwQP8fs4gEw==" saltValue="BI5/7GCdH7XRG2WNkOAQug=="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44988</v>
      </c>
      <c r="C8" s="60">
        <f>VLOOKUP($A8,'Return Data'!$B$7:$R$2292,4,0)</f>
        <v>51.86</v>
      </c>
      <c r="D8" s="60">
        <f>VLOOKUP($A8,'Return Data'!$B$7:$R$2292,10,0)</f>
        <v>-7.3597999999999999</v>
      </c>
      <c r="E8" s="61">
        <f t="shared" ref="E8:E39" si="0">RANK(D8,D$8:D$63,0)</f>
        <v>52</v>
      </c>
      <c r="F8" s="60">
        <f>VLOOKUP($A8,'Return Data'!$B$7:$R$2292,11,0)</f>
        <v>-4.282</v>
      </c>
      <c r="G8" s="61">
        <f t="shared" ref="G8:G39" si="1">RANK(F8,F$8:F$63,0)</f>
        <v>51</v>
      </c>
      <c r="H8" s="60">
        <f>VLOOKUP($A8,'Return Data'!$B$7:$R$2292,12,0)</f>
        <v>2.0264000000000002</v>
      </c>
      <c r="I8" s="61">
        <f t="shared" ref="I8:I39" si="2">RANK(H8,H$8:H$63,0)</f>
        <v>55</v>
      </c>
      <c r="J8" s="60">
        <f>VLOOKUP($A8,'Return Data'!$B$7:$R$2292,13,0)</f>
        <v>1.806</v>
      </c>
      <c r="K8" s="61">
        <f>RANK(J8,J$8:J$63,0)</f>
        <v>52</v>
      </c>
      <c r="L8" s="60">
        <f>VLOOKUP($A8,'Return Data'!$B$7:$R$2292,17,0)</f>
        <v>-0.9879</v>
      </c>
      <c r="M8" s="61">
        <f>RANK(L8,L$8:L$63,0)</f>
        <v>56</v>
      </c>
      <c r="N8" s="60">
        <f>VLOOKUP($A8,'Return Data'!$B$7:$R$2292,14,0)</f>
        <v>7.2312000000000003</v>
      </c>
      <c r="O8" s="61">
        <f>RANK(N8,N$8:N$63,0)</f>
        <v>56</v>
      </c>
      <c r="P8" s="60">
        <f>VLOOKUP($A8,'Return Data'!$B$7:$R$2292,15,0)</f>
        <v>4.9264999999999999</v>
      </c>
      <c r="Q8" s="61">
        <f>RANK(P8,P$8:P$63,0)</f>
        <v>47</v>
      </c>
      <c r="R8" s="60">
        <f>VLOOKUP($A8,'Return Data'!$B$7:$R$2292,16,0)</f>
        <v>12.619899999999999</v>
      </c>
      <c r="S8" s="62">
        <f>RANK(R8,R$8:R$63,0)</f>
        <v>43</v>
      </c>
    </row>
    <row r="9" spans="1:20" x14ac:dyDescent="0.3">
      <c r="A9" s="58" t="s">
        <v>164</v>
      </c>
      <c r="B9" s="59">
        <f>VLOOKUP($A9,'Return Data'!$B$7:$R$2292,3,0)</f>
        <v>44988</v>
      </c>
      <c r="C9" s="60">
        <f>VLOOKUP($A9,'Return Data'!$B$7:$R$2292,4,0)</f>
        <v>42.98</v>
      </c>
      <c r="D9" s="60">
        <f>VLOOKUP($A9,'Return Data'!$B$7:$R$2292,10,0)</f>
        <v>-7.1505999999999998</v>
      </c>
      <c r="E9" s="61">
        <f t="shared" si="0"/>
        <v>50</v>
      </c>
      <c r="F9" s="60">
        <f>VLOOKUP($A9,'Return Data'!$B$7:$R$2292,11,0)</f>
        <v>-4.3400999999999996</v>
      </c>
      <c r="G9" s="61">
        <f t="shared" si="1"/>
        <v>53</v>
      </c>
      <c r="H9" s="60">
        <f>VLOOKUP($A9,'Return Data'!$B$7:$R$2292,12,0)</f>
        <v>2.4796999999999998</v>
      </c>
      <c r="I9" s="61">
        <f t="shared" si="2"/>
        <v>54</v>
      </c>
      <c r="J9" s="60">
        <f>VLOOKUP($A9,'Return Data'!$B$7:$R$2292,13,0)</f>
        <v>2.6511</v>
      </c>
      <c r="K9" s="61">
        <f t="shared" ref="K9:K63" si="3">RANK(J9,J$8:J$63,0)</f>
        <v>50</v>
      </c>
      <c r="L9" s="60">
        <f>VLOOKUP($A9,'Return Data'!$B$7:$R$2292,17,0)</f>
        <v>-0.18559999999999999</v>
      </c>
      <c r="M9" s="61">
        <f t="shared" ref="M9:M63" si="4">RANK(L9,L$8:L$63,0)</f>
        <v>54</v>
      </c>
      <c r="N9" s="60">
        <f>VLOOKUP($A9,'Return Data'!$B$7:$R$2292,14,0)</f>
        <v>8.2001000000000008</v>
      </c>
      <c r="O9" s="61">
        <f t="shared" ref="O9:O63" si="5">RANK(N9,N$8:N$63,0)</f>
        <v>55</v>
      </c>
      <c r="P9" s="60">
        <f>VLOOKUP($A9,'Return Data'!$B$7:$R$2292,15,0)</f>
        <v>5.8371000000000004</v>
      </c>
      <c r="Q9" s="61">
        <f t="shared" ref="Q9:Q10" si="6">RANK(P9,P$8:P$63,0)</f>
        <v>45</v>
      </c>
      <c r="R9" s="60">
        <f>VLOOKUP($A9,'Return Data'!$B$7:$R$2292,16,0)</f>
        <v>13.3901</v>
      </c>
      <c r="S9" s="62">
        <f t="shared" ref="S9:S63" si="7">RANK(R9,R$8:R$63,0)</f>
        <v>31</v>
      </c>
    </row>
    <row r="10" spans="1:20" x14ac:dyDescent="0.3">
      <c r="A10" s="58" t="s">
        <v>165</v>
      </c>
      <c r="B10" s="59">
        <f>VLOOKUP($A10,'Return Data'!$B$7:$R$2292,3,0)</f>
        <v>44988</v>
      </c>
      <c r="C10" s="60">
        <f>VLOOKUP($A10,'Return Data'!$B$7:$R$2292,4,0)</f>
        <v>68.7209</v>
      </c>
      <c r="D10" s="60">
        <f>VLOOKUP($A10,'Return Data'!$B$7:$R$2292,10,0)</f>
        <v>-7.8250000000000002</v>
      </c>
      <c r="E10" s="61">
        <f t="shared" si="0"/>
        <v>53</v>
      </c>
      <c r="F10" s="60">
        <f>VLOOKUP($A10,'Return Data'!$B$7:$R$2292,11,0)</f>
        <v>-9.9278999999999993</v>
      </c>
      <c r="G10" s="61">
        <f t="shared" si="1"/>
        <v>56</v>
      </c>
      <c r="H10" s="60">
        <f>VLOOKUP($A10,'Return Data'!$B$7:$R$2292,12,0)</f>
        <v>0.95369999999999999</v>
      </c>
      <c r="I10" s="61">
        <f t="shared" si="2"/>
        <v>56</v>
      </c>
      <c r="J10" s="60">
        <f>VLOOKUP($A10,'Return Data'!$B$7:$R$2292,13,0)</f>
        <v>-6.2652000000000001</v>
      </c>
      <c r="K10" s="61">
        <f t="shared" si="3"/>
        <v>56</v>
      </c>
      <c r="L10" s="60">
        <f>VLOOKUP($A10,'Return Data'!$B$7:$R$2292,17,0)</f>
        <v>-0.2944</v>
      </c>
      <c r="M10" s="61">
        <f t="shared" si="4"/>
        <v>55</v>
      </c>
      <c r="N10" s="60">
        <f>VLOOKUP($A10,'Return Data'!$B$7:$R$2292,14,0)</f>
        <v>8.6697000000000006</v>
      </c>
      <c r="O10" s="61">
        <f t="shared" si="5"/>
        <v>54</v>
      </c>
      <c r="P10" s="60">
        <f>VLOOKUP($A10,'Return Data'!$B$7:$R$2292,15,0)</f>
        <v>9.5726999999999993</v>
      </c>
      <c r="Q10" s="61">
        <f t="shared" si="6"/>
        <v>34</v>
      </c>
      <c r="R10" s="60">
        <f>VLOOKUP($A10,'Return Data'!$B$7:$R$2292,16,0)</f>
        <v>16.204000000000001</v>
      </c>
      <c r="S10" s="62">
        <f t="shared" si="7"/>
        <v>12</v>
      </c>
    </row>
    <row r="11" spans="1:20" x14ac:dyDescent="0.3">
      <c r="A11" s="58" t="s">
        <v>1942</v>
      </c>
      <c r="B11" s="59">
        <f>VLOOKUP($A11,'Return Data'!$B$7:$R$2292,3,0)</f>
        <v>44988</v>
      </c>
      <c r="C11" s="60">
        <f>VLOOKUP($A11,'Return Data'!$B$7:$R$2292,4,0)</f>
        <v>16.61</v>
      </c>
      <c r="D11" s="60">
        <f>VLOOKUP($A11,'Return Data'!$B$7:$R$2292,10,0)</f>
        <v>-8.3839000000000006</v>
      </c>
      <c r="E11" s="61">
        <f t="shared" si="0"/>
        <v>55</v>
      </c>
      <c r="F11" s="60">
        <f>VLOOKUP($A11,'Return Data'!$B$7:$R$2292,11,0)</f>
        <v>-5.8924000000000003</v>
      </c>
      <c r="G11" s="61">
        <f t="shared" si="1"/>
        <v>55</v>
      </c>
      <c r="H11" s="60">
        <f>VLOOKUP($A11,'Return Data'!$B$7:$R$2292,12,0)</f>
        <v>7.2996999999999996</v>
      </c>
      <c r="I11" s="61">
        <f t="shared" si="2"/>
        <v>39</v>
      </c>
      <c r="J11" s="60">
        <f>VLOOKUP($A11,'Return Data'!$B$7:$R$2292,13,0)</f>
        <v>0.9113</v>
      </c>
      <c r="K11" s="61">
        <f t="shared" si="3"/>
        <v>53</v>
      </c>
      <c r="L11" s="60">
        <f>VLOOKUP($A11,'Return Data'!$B$7:$R$2292,17,0)</f>
        <v>10.5542</v>
      </c>
      <c r="M11" s="61">
        <f t="shared" si="4"/>
        <v>31</v>
      </c>
      <c r="N11" s="60">
        <f>VLOOKUP($A11,'Return Data'!$B$7:$R$2292,14,0)</f>
        <v>19.188300000000002</v>
      </c>
      <c r="O11" s="61">
        <f t="shared" si="5"/>
        <v>25</v>
      </c>
      <c r="P11" s="60">
        <f>VLOOKUP($A11,'Return Data'!$B$7:$R$2292,15,0)</f>
        <v>10.5966</v>
      </c>
      <c r="Q11" s="61">
        <f t="shared" ref="Q11:Q63" si="8">RANK(P11,P$8:P$63,0)</f>
        <v>25</v>
      </c>
      <c r="R11" s="60">
        <f>VLOOKUP($A11,'Return Data'!$B$7:$R$2292,16,0)</f>
        <v>10.601800000000001</v>
      </c>
      <c r="S11" s="62">
        <f t="shared" si="7"/>
        <v>52</v>
      </c>
    </row>
    <row r="12" spans="1:20" x14ac:dyDescent="0.3">
      <c r="A12" s="58" t="s">
        <v>1944</v>
      </c>
      <c r="B12" s="59">
        <f>VLOOKUP($A12,'Return Data'!$B$7:$R$2292,3,0)</f>
        <v>44988</v>
      </c>
      <c r="C12" s="60">
        <f>VLOOKUP($A12,'Return Data'!$B$7:$R$2292,4,0)</f>
        <v>19.87</v>
      </c>
      <c r="D12" s="60">
        <f>VLOOKUP($A12,'Return Data'!$B$7:$R$2292,10,0)</f>
        <v>-8.2217000000000002</v>
      </c>
      <c r="E12" s="61">
        <f t="shared" si="0"/>
        <v>54</v>
      </c>
      <c r="F12" s="60">
        <f>VLOOKUP($A12,'Return Data'!$B$7:$R$2292,11,0)</f>
        <v>-5.2455999999999996</v>
      </c>
      <c r="G12" s="61">
        <f t="shared" si="1"/>
        <v>54</v>
      </c>
      <c r="H12" s="60">
        <f>VLOOKUP($A12,'Return Data'!$B$7:$R$2292,12,0)</f>
        <v>7.2314999999999996</v>
      </c>
      <c r="I12" s="61">
        <f t="shared" si="2"/>
        <v>40</v>
      </c>
      <c r="J12" s="60">
        <f>VLOOKUP($A12,'Return Data'!$B$7:$R$2292,13,0)</f>
        <v>0.76060000000000005</v>
      </c>
      <c r="K12" s="61">
        <f t="shared" si="3"/>
        <v>54</v>
      </c>
      <c r="L12" s="60">
        <f>VLOOKUP($A12,'Return Data'!$B$7:$R$2292,17,0)</f>
        <v>9.6384000000000007</v>
      </c>
      <c r="M12" s="61">
        <f t="shared" si="4"/>
        <v>37</v>
      </c>
      <c r="N12" s="60">
        <f>VLOOKUP($A12,'Return Data'!$B$7:$R$2292,14,0)</f>
        <v>17.4953</v>
      </c>
      <c r="O12" s="61">
        <f t="shared" si="5"/>
        <v>35</v>
      </c>
      <c r="P12" s="60"/>
      <c r="Q12" s="61"/>
      <c r="R12" s="60">
        <f>VLOOKUP($A12,'Return Data'!$B$7:$R$2292,16,0)</f>
        <v>17.003</v>
      </c>
      <c r="S12" s="62">
        <f t="shared" si="7"/>
        <v>7</v>
      </c>
    </row>
    <row r="13" spans="1:20" x14ac:dyDescent="0.3">
      <c r="A13" s="58" t="s">
        <v>1946</v>
      </c>
      <c r="B13" s="59">
        <f>VLOOKUP($A13,'Return Data'!$B$7:$R$2292,3,0)</f>
        <v>44988</v>
      </c>
      <c r="C13" s="60">
        <f>VLOOKUP($A13,'Return Data'!$B$7:$R$2292,4,0)</f>
        <v>111.98</v>
      </c>
      <c r="D13" s="60">
        <f>VLOOKUP($A13,'Return Data'!$B$7:$R$2292,10,0)</f>
        <v>-5.1017000000000001</v>
      </c>
      <c r="E13" s="61">
        <f t="shared" si="0"/>
        <v>29</v>
      </c>
      <c r="F13" s="60">
        <f>VLOOKUP($A13,'Return Data'!$B$7:$R$2292,11,0)</f>
        <v>0.36749999999999999</v>
      </c>
      <c r="G13" s="61">
        <f t="shared" si="1"/>
        <v>19</v>
      </c>
      <c r="H13" s="60">
        <f>VLOOKUP($A13,'Return Data'!$B$7:$R$2292,12,0)</f>
        <v>11.0032</v>
      </c>
      <c r="I13" s="61">
        <f t="shared" si="2"/>
        <v>10</v>
      </c>
      <c r="J13" s="60">
        <f>VLOOKUP($A13,'Return Data'!$B$7:$R$2292,13,0)</f>
        <v>7.6420000000000003</v>
      </c>
      <c r="K13" s="61">
        <f t="shared" si="3"/>
        <v>33</v>
      </c>
      <c r="L13" s="60">
        <f>VLOOKUP($A13,'Return Data'!$B$7:$R$2292,17,0)</f>
        <v>12.025</v>
      </c>
      <c r="M13" s="61">
        <f t="shared" si="4"/>
        <v>20</v>
      </c>
      <c r="N13" s="60">
        <f>VLOOKUP($A13,'Return Data'!$B$7:$R$2292,14,0)</f>
        <v>21.211200000000002</v>
      </c>
      <c r="O13" s="61">
        <f t="shared" si="5"/>
        <v>16</v>
      </c>
      <c r="P13" s="60">
        <f>VLOOKUP($A13,'Return Data'!$B$7:$R$2292,15,0)</f>
        <v>13.3705</v>
      </c>
      <c r="Q13" s="61">
        <f t="shared" si="8"/>
        <v>11</v>
      </c>
      <c r="R13" s="60">
        <f>VLOOKUP($A13,'Return Data'!$B$7:$R$2292,16,0)</f>
        <v>16.647500000000001</v>
      </c>
      <c r="S13" s="62">
        <f t="shared" si="7"/>
        <v>9</v>
      </c>
    </row>
    <row r="14" spans="1:20" x14ac:dyDescent="0.3">
      <c r="A14" s="58" t="s">
        <v>1890</v>
      </c>
      <c r="B14" s="59">
        <f>VLOOKUP($A14,'Return Data'!$B$7:$R$2292,3,0)</f>
        <v>44988</v>
      </c>
      <c r="C14" s="60">
        <f>VLOOKUP($A14,'Return Data'!$B$7:$R$2292,4,0)</f>
        <v>62.579900000000002</v>
      </c>
      <c r="D14" s="60">
        <f>VLOOKUP($A14,'Return Data'!$B$7:$R$2292,10,0)</f>
        <v>-4.9172000000000002</v>
      </c>
      <c r="E14" s="61">
        <f t="shared" si="0"/>
        <v>25</v>
      </c>
      <c r="F14" s="60">
        <f>VLOOKUP($A14,'Return Data'!$B$7:$R$2292,11,0)</f>
        <v>-1.2405999999999999</v>
      </c>
      <c r="G14" s="61">
        <f t="shared" si="1"/>
        <v>30</v>
      </c>
      <c r="H14" s="60">
        <f>VLOOKUP($A14,'Return Data'!$B$7:$R$2292,12,0)</f>
        <v>5.9219999999999997</v>
      </c>
      <c r="I14" s="61">
        <f t="shared" si="2"/>
        <v>43</v>
      </c>
      <c r="J14" s="60">
        <f>VLOOKUP($A14,'Return Data'!$B$7:$R$2292,13,0)</f>
        <v>3.0613999999999999</v>
      </c>
      <c r="K14" s="61">
        <f t="shared" si="3"/>
        <v>49</v>
      </c>
      <c r="L14" s="60">
        <f>VLOOKUP($A14,'Return Data'!$B$7:$R$2292,17,0)</f>
        <v>5.1285999999999996</v>
      </c>
      <c r="M14" s="61">
        <f t="shared" si="4"/>
        <v>52</v>
      </c>
      <c r="N14" s="60">
        <f>VLOOKUP($A14,'Return Data'!$B$7:$R$2292,14,0)</f>
        <v>13.183</v>
      </c>
      <c r="O14" s="61">
        <f t="shared" si="5"/>
        <v>52</v>
      </c>
      <c r="P14" s="60">
        <f>VLOOKUP($A14,'Return Data'!$B$7:$R$2292,15,0)</f>
        <v>10.4633</v>
      </c>
      <c r="Q14" s="61">
        <f t="shared" si="8"/>
        <v>26</v>
      </c>
      <c r="R14" s="60">
        <f>VLOOKUP($A14,'Return Data'!$B$7:$R$2292,16,0)</f>
        <v>13.6509</v>
      </c>
      <c r="S14" s="62">
        <f t="shared" si="7"/>
        <v>30</v>
      </c>
    </row>
    <row r="15" spans="1:20" x14ac:dyDescent="0.3">
      <c r="A15" s="58" t="s">
        <v>171</v>
      </c>
      <c r="B15" s="59">
        <f>VLOOKUP($A15,'Return Data'!$B$7:$R$2292,3,0)</f>
        <v>44988</v>
      </c>
      <c r="C15" s="60">
        <f>VLOOKUP($A15,'Return Data'!$B$7:$R$2292,4,0)</f>
        <v>124.31</v>
      </c>
      <c r="D15" s="60">
        <f>VLOOKUP($A15,'Return Data'!$B$7:$R$2292,10,0)</f>
        <v>-5.5467000000000004</v>
      </c>
      <c r="E15" s="61">
        <f t="shared" si="0"/>
        <v>34</v>
      </c>
      <c r="F15" s="60">
        <f>VLOOKUP($A15,'Return Data'!$B$7:$R$2292,11,0)</f>
        <v>-1.5833999999999999</v>
      </c>
      <c r="G15" s="61">
        <f t="shared" si="1"/>
        <v>37</v>
      </c>
      <c r="H15" s="60">
        <f>VLOOKUP($A15,'Return Data'!$B$7:$R$2292,12,0)</f>
        <v>8.3689</v>
      </c>
      <c r="I15" s="61">
        <f t="shared" si="2"/>
        <v>32</v>
      </c>
      <c r="J15" s="60">
        <f>VLOOKUP($A15,'Return Data'!$B$7:$R$2292,13,0)</f>
        <v>6.4753999999999996</v>
      </c>
      <c r="K15" s="61">
        <f t="shared" si="3"/>
        <v>41</v>
      </c>
      <c r="L15" s="60">
        <f>VLOOKUP($A15,'Return Data'!$B$7:$R$2292,17,0)</f>
        <v>9.6248000000000005</v>
      </c>
      <c r="M15" s="61">
        <f t="shared" si="4"/>
        <v>38</v>
      </c>
      <c r="N15" s="60">
        <f>VLOOKUP($A15,'Return Data'!$B$7:$R$2292,14,0)</f>
        <v>19.133400000000002</v>
      </c>
      <c r="O15" s="61">
        <f t="shared" si="5"/>
        <v>26</v>
      </c>
      <c r="P15" s="60">
        <f>VLOOKUP($A15,'Return Data'!$B$7:$R$2292,15,0)</f>
        <v>15.384399999999999</v>
      </c>
      <c r="Q15" s="61">
        <f t="shared" si="8"/>
        <v>4</v>
      </c>
      <c r="R15" s="60">
        <f>VLOOKUP($A15,'Return Data'!$B$7:$R$2292,16,0)</f>
        <v>15.0473</v>
      </c>
      <c r="S15" s="62">
        <f t="shared" si="7"/>
        <v>18</v>
      </c>
    </row>
    <row r="16" spans="1:20" x14ac:dyDescent="0.3">
      <c r="A16" s="58" t="s">
        <v>172</v>
      </c>
      <c r="B16" s="59">
        <f>VLOOKUP($A16,'Return Data'!$B$7:$R$2292,3,0)</f>
        <v>44988</v>
      </c>
      <c r="C16" s="60">
        <f>VLOOKUP($A16,'Return Data'!$B$7:$R$2292,4,0)</f>
        <v>89.034999999999997</v>
      </c>
      <c r="D16" s="60">
        <f>VLOOKUP($A16,'Return Data'!$B$7:$R$2292,10,0)</f>
        <v>-4.6847000000000003</v>
      </c>
      <c r="E16" s="61">
        <f t="shared" si="0"/>
        <v>22</v>
      </c>
      <c r="F16" s="60">
        <f>VLOOKUP($A16,'Return Data'!$B$7:$R$2292,11,0)</f>
        <v>1.1704000000000001</v>
      </c>
      <c r="G16" s="61">
        <f t="shared" si="1"/>
        <v>13</v>
      </c>
      <c r="H16" s="60">
        <f>VLOOKUP($A16,'Return Data'!$B$7:$R$2292,12,0)</f>
        <v>8.8887</v>
      </c>
      <c r="I16" s="61">
        <f t="shared" si="2"/>
        <v>24</v>
      </c>
      <c r="J16" s="60">
        <f>VLOOKUP($A16,'Return Data'!$B$7:$R$2292,13,0)</f>
        <v>8.6746999999999996</v>
      </c>
      <c r="K16" s="61">
        <f t="shared" si="3"/>
        <v>26</v>
      </c>
      <c r="L16" s="60">
        <f>VLOOKUP($A16,'Return Data'!$B$7:$R$2292,17,0)</f>
        <v>11.4643</v>
      </c>
      <c r="M16" s="61">
        <f t="shared" si="4"/>
        <v>23</v>
      </c>
      <c r="N16" s="60">
        <f>VLOOKUP($A16,'Return Data'!$B$7:$R$2292,14,0)</f>
        <v>19.253900000000002</v>
      </c>
      <c r="O16" s="61">
        <f t="shared" si="5"/>
        <v>23</v>
      </c>
      <c r="P16" s="60">
        <f>VLOOKUP($A16,'Return Data'!$B$7:$R$2292,15,0)</f>
        <v>13.316800000000001</v>
      </c>
      <c r="Q16" s="61">
        <f t="shared" si="8"/>
        <v>12</v>
      </c>
      <c r="R16" s="60">
        <f>VLOOKUP($A16,'Return Data'!$B$7:$R$2292,16,0)</f>
        <v>16.434699999999999</v>
      </c>
      <c r="S16" s="62">
        <f t="shared" si="7"/>
        <v>11</v>
      </c>
    </row>
    <row r="17" spans="1:19" x14ac:dyDescent="0.3">
      <c r="A17" s="58" t="s">
        <v>173</v>
      </c>
      <c r="B17" s="59">
        <f>VLOOKUP($A17,'Return Data'!$B$7:$R$2292,3,0)</f>
        <v>44988</v>
      </c>
      <c r="C17" s="60">
        <f>VLOOKUP($A17,'Return Data'!$B$7:$R$2292,4,0)</f>
        <v>80.260000000000005</v>
      </c>
      <c r="D17" s="60">
        <f>VLOOKUP($A17,'Return Data'!$B$7:$R$2292,10,0)</f>
        <v>-4.4181999999999997</v>
      </c>
      <c r="E17" s="61">
        <f t="shared" si="0"/>
        <v>16</v>
      </c>
      <c r="F17" s="60">
        <f>VLOOKUP($A17,'Return Data'!$B$7:$R$2292,11,0)</f>
        <v>3.7400000000000003E-2</v>
      </c>
      <c r="G17" s="61">
        <f t="shared" si="1"/>
        <v>21</v>
      </c>
      <c r="H17" s="60">
        <f>VLOOKUP($A17,'Return Data'!$B$7:$R$2292,12,0)</f>
        <v>8.8713999999999995</v>
      </c>
      <c r="I17" s="61">
        <f t="shared" si="2"/>
        <v>25</v>
      </c>
      <c r="J17" s="60">
        <f>VLOOKUP($A17,'Return Data'!$B$7:$R$2292,13,0)</f>
        <v>7.5007000000000001</v>
      </c>
      <c r="K17" s="61">
        <f t="shared" si="3"/>
        <v>34</v>
      </c>
      <c r="L17" s="60">
        <f>VLOOKUP($A17,'Return Data'!$B$7:$R$2292,17,0)</f>
        <v>9.4245999999999999</v>
      </c>
      <c r="M17" s="61">
        <f t="shared" si="4"/>
        <v>40</v>
      </c>
      <c r="N17" s="60">
        <f>VLOOKUP($A17,'Return Data'!$B$7:$R$2292,14,0)</f>
        <v>16.12</v>
      </c>
      <c r="O17" s="61">
        <f t="shared" si="5"/>
        <v>38</v>
      </c>
      <c r="P17" s="60">
        <f>VLOOKUP($A17,'Return Data'!$B$7:$R$2292,15,0)</f>
        <v>10.122199999999999</v>
      </c>
      <c r="Q17" s="61">
        <f t="shared" si="8"/>
        <v>29</v>
      </c>
      <c r="R17" s="60">
        <f>VLOOKUP($A17,'Return Data'!$B$7:$R$2292,16,0)</f>
        <v>13.7484</v>
      </c>
      <c r="S17" s="62">
        <f t="shared" si="7"/>
        <v>29</v>
      </c>
    </row>
    <row r="18" spans="1:19" x14ac:dyDescent="0.3">
      <c r="A18" s="58" t="s">
        <v>175</v>
      </c>
      <c r="B18" s="59">
        <f>VLOOKUP($A18,'Return Data'!$B$7:$R$2292,3,0)</f>
        <v>44988</v>
      </c>
      <c r="C18" s="60">
        <f>VLOOKUP($A18,'Return Data'!$B$7:$R$2292,4,0)</f>
        <v>962.46559999999999</v>
      </c>
      <c r="D18" s="60">
        <f>VLOOKUP($A18,'Return Data'!$B$7:$R$2292,10,0)</f>
        <v>-6.6040999999999999</v>
      </c>
      <c r="E18" s="61">
        <f t="shared" si="0"/>
        <v>46</v>
      </c>
      <c r="F18" s="60">
        <f>VLOOKUP($A18,'Return Data'!$B$7:$R$2292,11,0)</f>
        <v>0.59819999999999995</v>
      </c>
      <c r="G18" s="61">
        <f t="shared" si="1"/>
        <v>18</v>
      </c>
      <c r="H18" s="60">
        <f>VLOOKUP($A18,'Return Data'!$B$7:$R$2292,12,0)</f>
        <v>8.9539000000000009</v>
      </c>
      <c r="I18" s="61">
        <f t="shared" si="2"/>
        <v>23</v>
      </c>
      <c r="J18" s="60">
        <f>VLOOKUP($A18,'Return Data'!$B$7:$R$2292,13,0)</f>
        <v>9.2783999999999995</v>
      </c>
      <c r="K18" s="61">
        <f t="shared" si="3"/>
        <v>23</v>
      </c>
      <c r="L18" s="60">
        <f>VLOOKUP($A18,'Return Data'!$B$7:$R$2292,17,0)</f>
        <v>10.5578</v>
      </c>
      <c r="M18" s="61">
        <f t="shared" si="4"/>
        <v>30</v>
      </c>
      <c r="N18" s="60">
        <f>VLOOKUP($A18,'Return Data'!$B$7:$R$2292,14,0)</f>
        <v>18.687200000000001</v>
      </c>
      <c r="O18" s="61">
        <f t="shared" si="5"/>
        <v>29</v>
      </c>
      <c r="P18" s="60">
        <f>VLOOKUP($A18,'Return Data'!$B$7:$R$2292,15,0)</f>
        <v>11.0708</v>
      </c>
      <c r="Q18" s="61">
        <f t="shared" si="8"/>
        <v>22</v>
      </c>
      <c r="R18" s="60">
        <f>VLOOKUP($A18,'Return Data'!$B$7:$R$2292,16,0)</f>
        <v>14.5059</v>
      </c>
      <c r="S18" s="62">
        <f t="shared" si="7"/>
        <v>24</v>
      </c>
    </row>
    <row r="19" spans="1:19" x14ac:dyDescent="0.3">
      <c r="A19" s="58" t="s">
        <v>177</v>
      </c>
      <c r="B19" s="59">
        <f>VLOOKUP($A19,'Return Data'!$B$7:$R$2292,3,0)</f>
        <v>44988</v>
      </c>
      <c r="C19" s="60">
        <f>VLOOKUP($A19,'Return Data'!$B$7:$R$2292,4,0)</f>
        <v>857</v>
      </c>
      <c r="D19" s="60">
        <f>VLOOKUP($A19,'Return Data'!$B$7:$R$2292,10,0)</f>
        <v>-4.6571999999999996</v>
      </c>
      <c r="E19" s="61">
        <f t="shared" si="0"/>
        <v>20</v>
      </c>
      <c r="F19" s="60">
        <f>VLOOKUP($A19,'Return Data'!$B$7:$R$2292,11,0)</f>
        <v>2.7343000000000002</v>
      </c>
      <c r="G19" s="61">
        <f t="shared" si="1"/>
        <v>6</v>
      </c>
      <c r="H19" s="60">
        <f>VLOOKUP($A19,'Return Data'!$B$7:$R$2292,12,0)</f>
        <v>11.9869</v>
      </c>
      <c r="I19" s="61">
        <f t="shared" si="2"/>
        <v>5</v>
      </c>
      <c r="J19" s="60">
        <f>VLOOKUP($A19,'Return Data'!$B$7:$R$2292,13,0)</f>
        <v>17.248200000000001</v>
      </c>
      <c r="K19" s="61">
        <f t="shared" si="3"/>
        <v>1</v>
      </c>
      <c r="L19" s="60">
        <f>VLOOKUP($A19,'Return Data'!$B$7:$R$2292,17,0)</f>
        <v>15.991300000000001</v>
      </c>
      <c r="M19" s="61">
        <f t="shared" si="4"/>
        <v>14</v>
      </c>
      <c r="N19" s="60">
        <f>VLOOKUP($A19,'Return Data'!$B$7:$R$2292,14,0)</f>
        <v>20.197399999999998</v>
      </c>
      <c r="O19" s="61">
        <f t="shared" si="5"/>
        <v>20</v>
      </c>
      <c r="P19" s="60">
        <f>VLOOKUP($A19,'Return Data'!$B$7:$R$2292,15,0)</f>
        <v>9.6549999999999994</v>
      </c>
      <c r="Q19" s="61">
        <f t="shared" si="8"/>
        <v>33</v>
      </c>
      <c r="R19" s="60">
        <f>VLOOKUP($A19,'Return Data'!$B$7:$R$2292,16,0)</f>
        <v>13.1416</v>
      </c>
      <c r="S19" s="62">
        <f t="shared" si="7"/>
        <v>37</v>
      </c>
    </row>
    <row r="20" spans="1:19" x14ac:dyDescent="0.3">
      <c r="A20" s="102" t="s">
        <v>2001</v>
      </c>
      <c r="B20" s="59">
        <f>VLOOKUP($A20,'Return Data'!$B$7:$R$2292,3,0)</f>
        <v>44988</v>
      </c>
      <c r="C20" s="60">
        <f>VLOOKUP($A20,'Return Data'!$B$7:$R$2292,4,0)</f>
        <v>83.552599999999998</v>
      </c>
      <c r="D20" s="60">
        <f>VLOOKUP($A20,'Return Data'!$B$7:$R$2292,10,0)</f>
        <v>-4.4585999999999997</v>
      </c>
      <c r="E20" s="61">
        <f t="shared" si="0"/>
        <v>18</v>
      </c>
      <c r="F20" s="60">
        <f>VLOOKUP($A20,'Return Data'!$B$7:$R$2292,11,0)</f>
        <v>-0.32019999999999998</v>
      </c>
      <c r="G20" s="61">
        <f t="shared" si="1"/>
        <v>24</v>
      </c>
      <c r="H20" s="60">
        <f>VLOOKUP($A20,'Return Data'!$B$7:$R$2292,12,0)</f>
        <v>7.6417000000000002</v>
      </c>
      <c r="I20" s="61">
        <f t="shared" si="2"/>
        <v>37</v>
      </c>
      <c r="J20" s="60">
        <f>VLOOKUP($A20,'Return Data'!$B$7:$R$2292,13,0)</f>
        <v>4.8707000000000003</v>
      </c>
      <c r="K20" s="61">
        <f t="shared" si="3"/>
        <v>45</v>
      </c>
      <c r="L20" s="60">
        <f>VLOOKUP($A20,'Return Data'!$B$7:$R$2292,17,0)</f>
        <v>7.5951000000000004</v>
      </c>
      <c r="M20" s="61">
        <f t="shared" si="4"/>
        <v>47</v>
      </c>
      <c r="N20" s="60">
        <f>VLOOKUP($A20,'Return Data'!$B$7:$R$2292,14,0)</f>
        <v>14.4541</v>
      </c>
      <c r="O20" s="61">
        <f t="shared" si="5"/>
        <v>45</v>
      </c>
      <c r="P20" s="60">
        <f>VLOOKUP($A20,'Return Data'!$B$7:$R$2292,15,0)</f>
        <v>7.5598000000000001</v>
      </c>
      <c r="Q20" s="61">
        <f t="shared" si="8"/>
        <v>43</v>
      </c>
      <c r="R20" s="60">
        <f>VLOOKUP($A20,'Return Data'!$B$7:$R$2292,16,0)</f>
        <v>13.207599999999999</v>
      </c>
      <c r="S20" s="62">
        <f t="shared" si="7"/>
        <v>34</v>
      </c>
    </row>
    <row r="21" spans="1:19" x14ac:dyDescent="0.3">
      <c r="A21" s="58" t="s">
        <v>178</v>
      </c>
      <c r="B21" s="59">
        <f>VLOOKUP($A21,'Return Data'!$B$7:$R$2292,3,0)</f>
        <v>44988</v>
      </c>
      <c r="C21" s="60">
        <f>VLOOKUP($A21,'Return Data'!$B$7:$R$2292,4,0)</f>
        <v>59.875999999999998</v>
      </c>
      <c r="D21" s="60">
        <f>VLOOKUP($A21,'Return Data'!$B$7:$R$2292,10,0)</f>
        <v>-7.2728999999999999</v>
      </c>
      <c r="E21" s="61">
        <f t="shared" si="0"/>
        <v>51</v>
      </c>
      <c r="F21" s="60">
        <f>VLOOKUP($A21,'Return Data'!$B$7:$R$2292,11,0)</f>
        <v>-2.5482999999999998</v>
      </c>
      <c r="G21" s="61">
        <f t="shared" si="1"/>
        <v>44</v>
      </c>
      <c r="H21" s="60">
        <f>VLOOKUP($A21,'Return Data'!$B$7:$R$2292,12,0)</f>
        <v>5.5091000000000001</v>
      </c>
      <c r="I21" s="61">
        <f t="shared" si="2"/>
        <v>47</v>
      </c>
      <c r="J21" s="60">
        <f>VLOOKUP($A21,'Return Data'!$B$7:$R$2292,13,0)</f>
        <v>4.3555999999999999</v>
      </c>
      <c r="K21" s="61">
        <f t="shared" si="3"/>
        <v>46</v>
      </c>
      <c r="L21" s="60">
        <f>VLOOKUP($A21,'Return Data'!$B$7:$R$2292,17,0)</f>
        <v>8.7180999999999997</v>
      </c>
      <c r="M21" s="61">
        <f t="shared" si="4"/>
        <v>43</v>
      </c>
      <c r="N21" s="60">
        <f>VLOOKUP($A21,'Return Data'!$B$7:$R$2292,14,0)</f>
        <v>14.526400000000001</v>
      </c>
      <c r="O21" s="61">
        <f t="shared" si="5"/>
        <v>44</v>
      </c>
      <c r="P21" s="60">
        <f>VLOOKUP($A21,'Return Data'!$B$7:$R$2292,15,0)</f>
        <v>8.8796999999999997</v>
      </c>
      <c r="Q21" s="61">
        <f t="shared" si="8"/>
        <v>38</v>
      </c>
      <c r="R21" s="60">
        <f>VLOOKUP($A21,'Return Data'!$B$7:$R$2292,16,0)</f>
        <v>13.202</v>
      </c>
      <c r="S21" s="62">
        <f t="shared" si="7"/>
        <v>35</v>
      </c>
    </row>
    <row r="22" spans="1:19" x14ac:dyDescent="0.3">
      <c r="A22" s="58" t="s">
        <v>179</v>
      </c>
      <c r="B22" s="59">
        <f>VLOOKUP($A22,'Return Data'!$B$7:$R$2292,3,0)</f>
        <v>44988</v>
      </c>
      <c r="C22" s="60">
        <f>VLOOKUP($A22,'Return Data'!$B$7:$R$2292,4,0)</f>
        <v>641.98</v>
      </c>
      <c r="D22" s="60">
        <f>VLOOKUP($A22,'Return Data'!$B$7:$R$2292,10,0)</f>
        <v>-6.5681000000000003</v>
      </c>
      <c r="E22" s="61">
        <f t="shared" si="0"/>
        <v>45</v>
      </c>
      <c r="F22" s="60">
        <f>VLOOKUP($A22,'Return Data'!$B$7:$R$2292,11,0)</f>
        <v>-0.89539999999999997</v>
      </c>
      <c r="G22" s="61">
        <f t="shared" si="1"/>
        <v>28</v>
      </c>
      <c r="H22" s="60">
        <f>VLOOKUP($A22,'Return Data'!$B$7:$R$2292,12,0)</f>
        <v>5.8010999999999999</v>
      </c>
      <c r="I22" s="61">
        <f t="shared" si="2"/>
        <v>44</v>
      </c>
      <c r="J22" s="60">
        <f>VLOOKUP($A22,'Return Data'!$B$7:$R$2292,13,0)</f>
        <v>5.2823000000000002</v>
      </c>
      <c r="K22" s="61">
        <f t="shared" si="3"/>
        <v>44</v>
      </c>
      <c r="L22" s="60">
        <f>VLOOKUP($A22,'Return Data'!$B$7:$R$2292,17,0)</f>
        <v>9.0729000000000006</v>
      </c>
      <c r="M22" s="61">
        <f t="shared" si="4"/>
        <v>42</v>
      </c>
      <c r="N22" s="60">
        <f>VLOOKUP($A22,'Return Data'!$B$7:$R$2292,14,0)</f>
        <v>17.692399999999999</v>
      </c>
      <c r="O22" s="61">
        <f t="shared" si="5"/>
        <v>33</v>
      </c>
      <c r="P22" s="60">
        <f>VLOOKUP($A22,'Return Data'!$B$7:$R$2292,15,0)</f>
        <v>11.569800000000001</v>
      </c>
      <c r="Q22" s="61">
        <f t="shared" si="8"/>
        <v>19</v>
      </c>
      <c r="R22" s="60">
        <f>VLOOKUP($A22,'Return Data'!$B$7:$R$2292,16,0)</f>
        <v>14.7019</v>
      </c>
      <c r="S22" s="62">
        <f t="shared" si="7"/>
        <v>21</v>
      </c>
    </row>
    <row r="23" spans="1:19" x14ac:dyDescent="0.3">
      <c r="A23" s="58" t="s">
        <v>180</v>
      </c>
      <c r="B23" s="59">
        <f>VLOOKUP($A23,'Return Data'!$B$7:$R$2292,3,0)</f>
        <v>44988</v>
      </c>
      <c r="C23" s="60">
        <f>VLOOKUP($A23,'Return Data'!$B$7:$R$2292,4,0)</f>
        <v>17.79</v>
      </c>
      <c r="D23" s="60">
        <f>VLOOKUP($A23,'Return Data'!$B$7:$R$2292,10,0)</f>
        <v>-4.9679000000000002</v>
      </c>
      <c r="E23" s="61">
        <f t="shared" si="0"/>
        <v>27</v>
      </c>
      <c r="F23" s="60">
        <f>VLOOKUP($A23,'Return Data'!$B$7:$R$2292,11,0)</f>
        <v>-1.3310999999999999</v>
      </c>
      <c r="G23" s="61">
        <f t="shared" si="1"/>
        <v>32</v>
      </c>
      <c r="H23" s="60">
        <f>VLOOKUP($A23,'Return Data'!$B$7:$R$2292,12,0)</f>
        <v>10.086600000000001</v>
      </c>
      <c r="I23" s="61">
        <f t="shared" si="2"/>
        <v>15</v>
      </c>
      <c r="J23" s="60">
        <f>VLOOKUP($A23,'Return Data'!$B$7:$R$2292,13,0)</f>
        <v>14.922499999999999</v>
      </c>
      <c r="K23" s="61">
        <f t="shared" si="3"/>
        <v>2</v>
      </c>
      <c r="L23" s="60">
        <f>VLOOKUP($A23,'Return Data'!$B$7:$R$2292,17,0)</f>
        <v>11.8506</v>
      </c>
      <c r="M23" s="61">
        <f t="shared" si="4"/>
        <v>21</v>
      </c>
      <c r="N23" s="60">
        <f>VLOOKUP($A23,'Return Data'!$B$7:$R$2292,14,0)</f>
        <v>16.332000000000001</v>
      </c>
      <c r="O23" s="61">
        <f t="shared" si="5"/>
        <v>37</v>
      </c>
      <c r="P23" s="60"/>
      <c r="Q23" s="61"/>
      <c r="R23" s="60">
        <f>VLOOKUP($A23,'Return Data'!$B$7:$R$2292,16,0)</f>
        <v>12.347</v>
      </c>
      <c r="S23" s="62">
        <f t="shared" si="7"/>
        <v>45</v>
      </c>
    </row>
    <row r="24" spans="1:19" x14ac:dyDescent="0.3">
      <c r="A24" s="58" t="s">
        <v>181</v>
      </c>
      <c r="B24" s="59">
        <f>VLOOKUP($A24,'Return Data'!$B$7:$R$2292,3,0)</f>
        <v>44988</v>
      </c>
      <c r="C24" s="60">
        <f>VLOOKUP($A24,'Return Data'!$B$7:$R$2292,4,0)</f>
        <v>43.17</v>
      </c>
      <c r="D24" s="60">
        <f>VLOOKUP($A24,'Return Data'!$B$7:$R$2292,10,0)</f>
        <v>-4.9538000000000002</v>
      </c>
      <c r="E24" s="61">
        <f t="shared" si="0"/>
        <v>26</v>
      </c>
      <c r="F24" s="60">
        <f>VLOOKUP($A24,'Return Data'!$B$7:$R$2292,11,0)</f>
        <v>-0.82699999999999996</v>
      </c>
      <c r="G24" s="61">
        <f t="shared" si="1"/>
        <v>26</v>
      </c>
      <c r="H24" s="60">
        <f>VLOOKUP($A24,'Return Data'!$B$7:$R$2292,12,0)</f>
        <v>9.6242000000000001</v>
      </c>
      <c r="I24" s="61">
        <f t="shared" si="2"/>
        <v>19</v>
      </c>
      <c r="J24" s="60">
        <f>VLOOKUP($A24,'Return Data'!$B$7:$R$2292,13,0)</f>
        <v>7.952</v>
      </c>
      <c r="K24" s="61">
        <f t="shared" si="3"/>
        <v>31</v>
      </c>
      <c r="L24" s="60">
        <f>VLOOKUP($A24,'Return Data'!$B$7:$R$2292,17,0)</f>
        <v>9.3697999999999997</v>
      </c>
      <c r="M24" s="61">
        <f t="shared" si="4"/>
        <v>41</v>
      </c>
      <c r="N24" s="60">
        <f>VLOOKUP($A24,'Return Data'!$B$7:$R$2292,14,0)</f>
        <v>13.571</v>
      </c>
      <c r="O24" s="61">
        <f t="shared" si="5"/>
        <v>49</v>
      </c>
      <c r="P24" s="60">
        <f>VLOOKUP($A24,'Return Data'!$B$7:$R$2292,15,0)</f>
        <v>9.1384000000000007</v>
      </c>
      <c r="Q24" s="61">
        <f t="shared" si="8"/>
        <v>36</v>
      </c>
      <c r="R24" s="60">
        <f>VLOOKUP($A24,'Return Data'!$B$7:$R$2292,16,0)</f>
        <v>16.677399999999999</v>
      </c>
      <c r="S24" s="62">
        <f t="shared" si="7"/>
        <v>8</v>
      </c>
    </row>
    <row r="25" spans="1:19" x14ac:dyDescent="0.3">
      <c r="A25" s="58" t="s">
        <v>182</v>
      </c>
      <c r="B25" s="59">
        <f>VLOOKUP($A25,'Return Data'!$B$7:$R$2292,3,0)</f>
        <v>44988</v>
      </c>
      <c r="C25" s="60">
        <f>VLOOKUP($A25,'Return Data'!$B$7:$R$2292,4,0)</f>
        <v>111.08799999999999</v>
      </c>
      <c r="D25" s="60">
        <f>VLOOKUP($A25,'Return Data'!$B$7:$R$2292,10,0)</f>
        <v>-4.5167999999999999</v>
      </c>
      <c r="E25" s="61">
        <f t="shared" si="0"/>
        <v>19</v>
      </c>
      <c r="F25" s="60">
        <f>VLOOKUP($A25,'Return Data'!$B$7:$R$2292,11,0)</f>
        <v>1.1371</v>
      </c>
      <c r="G25" s="61">
        <f t="shared" si="1"/>
        <v>14</v>
      </c>
      <c r="H25" s="60">
        <f>VLOOKUP($A25,'Return Data'!$B$7:$R$2292,12,0)</f>
        <v>8.8671000000000006</v>
      </c>
      <c r="I25" s="61">
        <f t="shared" si="2"/>
        <v>26</v>
      </c>
      <c r="J25" s="60">
        <f>VLOOKUP($A25,'Return Data'!$B$7:$R$2292,13,0)</f>
        <v>9.4679000000000002</v>
      </c>
      <c r="K25" s="61">
        <f t="shared" si="3"/>
        <v>22</v>
      </c>
      <c r="L25" s="60">
        <f>VLOOKUP($A25,'Return Data'!$B$7:$R$2292,17,0)</f>
        <v>14.327199999999999</v>
      </c>
      <c r="M25" s="61">
        <f t="shared" si="4"/>
        <v>15</v>
      </c>
      <c r="N25" s="60">
        <f>VLOOKUP($A25,'Return Data'!$B$7:$R$2292,14,0)</f>
        <v>24.575800000000001</v>
      </c>
      <c r="O25" s="61">
        <f t="shared" si="5"/>
        <v>14</v>
      </c>
      <c r="P25" s="60">
        <f>VLOOKUP($A25,'Return Data'!$B$7:$R$2292,15,0)</f>
        <v>12.597200000000001</v>
      </c>
      <c r="Q25" s="61">
        <f t="shared" si="8"/>
        <v>15</v>
      </c>
      <c r="R25" s="60">
        <f>VLOOKUP($A25,'Return Data'!$B$7:$R$2292,16,0)</f>
        <v>17.093</v>
      </c>
      <c r="S25" s="62">
        <f t="shared" si="7"/>
        <v>6</v>
      </c>
    </row>
    <row r="26" spans="1:19" x14ac:dyDescent="0.3">
      <c r="A26" s="58" t="s">
        <v>183</v>
      </c>
      <c r="B26" s="59">
        <f>VLOOKUP($A26,'Return Data'!$B$7:$R$2292,3,0)</f>
        <v>44988</v>
      </c>
      <c r="C26" s="60">
        <f>VLOOKUP($A26,'Return Data'!$B$7:$R$2292,4,0)</f>
        <v>14.36</v>
      </c>
      <c r="D26" s="60">
        <f>VLOOKUP($A26,'Return Data'!$B$7:$R$2292,10,0)</f>
        <v>-6.2663000000000002</v>
      </c>
      <c r="E26" s="61">
        <f t="shared" si="0"/>
        <v>42</v>
      </c>
      <c r="F26" s="60">
        <f>VLOOKUP($A26,'Return Data'!$B$7:$R$2292,11,0)</f>
        <v>-0.82869999999999999</v>
      </c>
      <c r="G26" s="61">
        <f t="shared" si="1"/>
        <v>27</v>
      </c>
      <c r="H26" s="60">
        <f>VLOOKUP($A26,'Return Data'!$B$7:$R$2292,12,0)</f>
        <v>5.3558000000000003</v>
      </c>
      <c r="I26" s="61">
        <f t="shared" si="2"/>
        <v>49</v>
      </c>
      <c r="J26" s="60">
        <f>VLOOKUP($A26,'Return Data'!$B$7:$R$2292,13,0)</f>
        <v>7.4046000000000003</v>
      </c>
      <c r="K26" s="61">
        <f t="shared" si="3"/>
        <v>35</v>
      </c>
      <c r="L26" s="60">
        <f>VLOOKUP($A26,'Return Data'!$B$7:$R$2292,17,0)</f>
        <v>7.3109000000000002</v>
      </c>
      <c r="M26" s="61">
        <f t="shared" si="4"/>
        <v>49</v>
      </c>
      <c r="N26" s="60">
        <f>VLOOKUP($A26,'Return Data'!$B$7:$R$2292,14,0)</f>
        <v>13.582000000000001</v>
      </c>
      <c r="O26" s="61">
        <f t="shared" si="5"/>
        <v>47</v>
      </c>
      <c r="P26" s="60">
        <f>VLOOKUP($A26,'Return Data'!$B$7:$R$2292,15,0)</f>
        <v>7.2582000000000004</v>
      </c>
      <c r="Q26" s="61">
        <f t="shared" si="8"/>
        <v>44</v>
      </c>
      <c r="R26" s="60">
        <f>VLOOKUP($A26,'Return Data'!$B$7:$R$2292,16,0)</f>
        <v>7.2343000000000002</v>
      </c>
      <c r="S26" s="62">
        <f t="shared" si="7"/>
        <v>56</v>
      </c>
    </row>
    <row r="27" spans="1:19" x14ac:dyDescent="0.3">
      <c r="A27" s="58" t="s">
        <v>184</v>
      </c>
      <c r="B27" s="59">
        <f>VLOOKUP($A27,'Return Data'!$B$7:$R$2292,3,0)</f>
        <v>44988</v>
      </c>
      <c r="C27" s="60">
        <f>VLOOKUP($A27,'Return Data'!$B$7:$R$2292,4,0)</f>
        <v>87.4</v>
      </c>
      <c r="D27" s="60">
        <f>VLOOKUP($A27,'Return Data'!$B$7:$R$2292,10,0)</f>
        <v>-6.5540000000000003</v>
      </c>
      <c r="E27" s="61">
        <f t="shared" si="0"/>
        <v>44</v>
      </c>
      <c r="F27" s="60">
        <f>VLOOKUP($A27,'Return Data'!$B$7:$R$2292,11,0)</f>
        <v>-2.6509</v>
      </c>
      <c r="G27" s="61">
        <f t="shared" si="1"/>
        <v>45</v>
      </c>
      <c r="H27" s="60">
        <f>VLOOKUP($A27,'Return Data'!$B$7:$R$2292,12,0)</f>
        <v>3.8868</v>
      </c>
      <c r="I27" s="61">
        <f t="shared" si="2"/>
        <v>53</v>
      </c>
      <c r="J27" s="60">
        <f>VLOOKUP($A27,'Return Data'!$B$7:$R$2292,13,0)</f>
        <v>0.61009999999999998</v>
      </c>
      <c r="K27" s="61">
        <f t="shared" si="3"/>
        <v>55</v>
      </c>
      <c r="L27" s="60">
        <f>VLOOKUP($A27,'Return Data'!$B$7:$R$2292,17,0)</f>
        <v>5.6849999999999996</v>
      </c>
      <c r="M27" s="61">
        <f t="shared" si="4"/>
        <v>51</v>
      </c>
      <c r="N27" s="60">
        <f>VLOOKUP($A27,'Return Data'!$B$7:$R$2292,14,0)</f>
        <v>13.5479</v>
      </c>
      <c r="O27" s="61">
        <f t="shared" si="5"/>
        <v>50</v>
      </c>
      <c r="P27" s="60">
        <f>VLOOKUP($A27,'Return Data'!$B$7:$R$2292,15,0)</f>
        <v>10.8735</v>
      </c>
      <c r="Q27" s="61">
        <f t="shared" si="8"/>
        <v>23</v>
      </c>
      <c r="R27" s="60">
        <f>VLOOKUP($A27,'Return Data'!$B$7:$R$2292,16,0)</f>
        <v>15.749700000000001</v>
      </c>
      <c r="S27" s="62">
        <f t="shared" si="7"/>
        <v>14</v>
      </c>
    </row>
    <row r="28" spans="1:19" x14ac:dyDescent="0.3">
      <c r="A28" s="58" t="s">
        <v>185</v>
      </c>
      <c r="B28" s="59">
        <f>VLOOKUP($A28,'Return Data'!$B$7:$R$2292,3,0)</f>
        <v>44988</v>
      </c>
      <c r="C28" s="60">
        <f>VLOOKUP($A28,'Return Data'!$B$7:$R$2292,4,0)</f>
        <v>15.0413</v>
      </c>
      <c r="D28" s="60">
        <f>VLOOKUP($A28,'Return Data'!$B$7:$R$2292,10,0)</f>
        <v>-4.4413999999999998</v>
      </c>
      <c r="E28" s="61">
        <f t="shared" si="0"/>
        <v>17</v>
      </c>
      <c r="F28" s="60">
        <f>VLOOKUP($A28,'Return Data'!$B$7:$R$2292,11,0)</f>
        <v>2.0842999999999998</v>
      </c>
      <c r="G28" s="61">
        <f t="shared" si="1"/>
        <v>7</v>
      </c>
      <c r="H28" s="60">
        <f>VLOOKUP($A28,'Return Data'!$B$7:$R$2292,12,0)</f>
        <v>10.6881</v>
      </c>
      <c r="I28" s="61">
        <f t="shared" si="2"/>
        <v>13</v>
      </c>
      <c r="J28" s="60">
        <f>VLOOKUP($A28,'Return Data'!$B$7:$R$2292,13,0)</f>
        <v>8.4283999999999999</v>
      </c>
      <c r="K28" s="61">
        <f t="shared" si="3"/>
        <v>28</v>
      </c>
      <c r="L28" s="60">
        <f>VLOOKUP($A28,'Return Data'!$B$7:$R$2292,17,0)</f>
        <v>4.8231000000000002</v>
      </c>
      <c r="M28" s="61">
        <f t="shared" si="4"/>
        <v>53</v>
      </c>
      <c r="N28" s="60">
        <f>VLOOKUP($A28,'Return Data'!$B$7:$R$2292,14,0)</f>
        <v>14.113799999999999</v>
      </c>
      <c r="O28" s="61">
        <f t="shared" si="5"/>
        <v>46</v>
      </c>
      <c r="P28" s="60"/>
      <c r="Q28" s="61"/>
      <c r="R28" s="60">
        <f>VLOOKUP($A28,'Return Data'!$B$7:$R$2292,16,0)</f>
        <v>12.855700000000001</v>
      </c>
      <c r="S28" s="62">
        <f t="shared" si="7"/>
        <v>39</v>
      </c>
    </row>
    <row r="29" spans="1:19" x14ac:dyDescent="0.3">
      <c r="A29" s="58" t="s">
        <v>186</v>
      </c>
      <c r="B29" s="59">
        <f>VLOOKUP($A29,'Return Data'!$B$7:$R$2292,3,0)</f>
        <v>44988</v>
      </c>
      <c r="C29" s="60">
        <f>VLOOKUP($A29,'Return Data'!$B$7:$R$2292,4,0)</f>
        <v>31.757999999999999</v>
      </c>
      <c r="D29" s="60">
        <f>VLOOKUP($A29,'Return Data'!$B$7:$R$2292,10,0)</f>
        <v>-4.0256999999999996</v>
      </c>
      <c r="E29" s="61">
        <f t="shared" si="0"/>
        <v>11</v>
      </c>
      <c r="F29" s="60">
        <f>VLOOKUP($A29,'Return Data'!$B$7:$R$2292,11,0)</f>
        <v>1.4412</v>
      </c>
      <c r="G29" s="61">
        <f t="shared" si="1"/>
        <v>10</v>
      </c>
      <c r="H29" s="60">
        <f>VLOOKUP($A29,'Return Data'!$B$7:$R$2292,12,0)</f>
        <v>9.8330000000000002</v>
      </c>
      <c r="I29" s="61">
        <f t="shared" si="2"/>
        <v>17</v>
      </c>
      <c r="J29" s="60">
        <f>VLOOKUP($A29,'Return Data'!$B$7:$R$2292,13,0)</f>
        <v>8.0164000000000009</v>
      </c>
      <c r="K29" s="61">
        <f t="shared" si="3"/>
        <v>30</v>
      </c>
      <c r="L29" s="60">
        <f>VLOOKUP($A29,'Return Data'!$B$7:$R$2292,17,0)</f>
        <v>9.7630999999999997</v>
      </c>
      <c r="M29" s="61">
        <f t="shared" si="4"/>
        <v>35</v>
      </c>
      <c r="N29" s="60">
        <f>VLOOKUP($A29,'Return Data'!$B$7:$R$2292,14,0)</f>
        <v>17.328099999999999</v>
      </c>
      <c r="O29" s="61">
        <f t="shared" si="5"/>
        <v>36</v>
      </c>
      <c r="P29" s="60">
        <f>VLOOKUP($A29,'Return Data'!$B$7:$R$2292,15,0)</f>
        <v>12.9351</v>
      </c>
      <c r="Q29" s="61">
        <f t="shared" si="8"/>
        <v>13</v>
      </c>
      <c r="R29" s="60">
        <f>VLOOKUP($A29,'Return Data'!$B$7:$R$2292,16,0)</f>
        <v>15.7919</v>
      </c>
      <c r="S29" s="62">
        <f t="shared" si="7"/>
        <v>13</v>
      </c>
    </row>
    <row r="30" spans="1:19" x14ac:dyDescent="0.3">
      <c r="A30" s="108" t="s">
        <v>187</v>
      </c>
      <c r="B30" s="59">
        <f>VLOOKUP($A30,'Return Data'!$B$7:$R$2292,3,0)</f>
        <v>44988</v>
      </c>
      <c r="C30" s="60">
        <f>VLOOKUP($A30,'Return Data'!$B$7:$R$2292,4,0)</f>
        <v>85.341999999999999</v>
      </c>
      <c r="D30" s="60">
        <f>VLOOKUP($A30,'Return Data'!$B$7:$R$2292,10,0)</f>
        <v>-3.7054999999999998</v>
      </c>
      <c r="E30" s="61">
        <f t="shared" si="0"/>
        <v>5</v>
      </c>
      <c r="F30" s="60">
        <f>VLOOKUP($A30,'Return Data'!$B$7:$R$2292,11,0)</f>
        <v>2.0215000000000001</v>
      </c>
      <c r="G30" s="61">
        <f t="shared" si="1"/>
        <v>8</v>
      </c>
      <c r="H30" s="60">
        <f>VLOOKUP($A30,'Return Data'!$B$7:$R$2292,12,0)</f>
        <v>12.121</v>
      </c>
      <c r="I30" s="61">
        <f t="shared" si="2"/>
        <v>4</v>
      </c>
      <c r="J30" s="60">
        <f>VLOOKUP($A30,'Return Data'!$B$7:$R$2292,13,0)</f>
        <v>12.446</v>
      </c>
      <c r="K30" s="61">
        <f t="shared" si="3"/>
        <v>11</v>
      </c>
      <c r="L30" s="60">
        <f>VLOOKUP($A30,'Return Data'!$B$7:$R$2292,17,0)</f>
        <v>12.872</v>
      </c>
      <c r="M30" s="61">
        <f t="shared" si="4"/>
        <v>18</v>
      </c>
      <c r="N30" s="60">
        <f>VLOOKUP($A30,'Return Data'!$B$7:$R$2292,14,0)</f>
        <v>19.3247</v>
      </c>
      <c r="O30" s="61">
        <f t="shared" si="5"/>
        <v>22</v>
      </c>
      <c r="P30" s="60">
        <f>VLOOKUP($A30,'Return Data'!$B$7:$R$2292,15,0)</f>
        <v>14.307499999999999</v>
      </c>
      <c r="Q30" s="61">
        <f t="shared" si="8"/>
        <v>8</v>
      </c>
      <c r="R30" s="60">
        <f>VLOOKUP($A30,'Return Data'!$B$7:$R$2292,16,0)</f>
        <v>15.1495</v>
      </c>
      <c r="S30" s="62">
        <f t="shared" si="7"/>
        <v>17</v>
      </c>
    </row>
    <row r="31" spans="1:19" x14ac:dyDescent="0.3">
      <c r="A31" s="58" t="s">
        <v>189</v>
      </c>
      <c r="B31" s="59">
        <f>VLOOKUP($A31,'Return Data'!$B$7:$R$2292,3,0)</f>
        <v>44988</v>
      </c>
      <c r="C31" s="60">
        <f>VLOOKUP($A31,'Return Data'!$B$7:$R$2292,4,0)</f>
        <v>107.31019999999999</v>
      </c>
      <c r="D31" s="60">
        <f>VLOOKUP($A31,'Return Data'!$B$7:$R$2292,10,0)</f>
        <v>-4.6825000000000001</v>
      </c>
      <c r="E31" s="61">
        <f t="shared" si="0"/>
        <v>21</v>
      </c>
      <c r="F31" s="60">
        <f>VLOOKUP($A31,'Return Data'!$B$7:$R$2292,11,0)</f>
        <v>-3.7368999999999999</v>
      </c>
      <c r="G31" s="61">
        <f t="shared" si="1"/>
        <v>48</v>
      </c>
      <c r="H31" s="60">
        <f>VLOOKUP($A31,'Return Data'!$B$7:$R$2292,12,0)</f>
        <v>5.1882000000000001</v>
      </c>
      <c r="I31" s="61">
        <f t="shared" si="2"/>
        <v>50</v>
      </c>
      <c r="J31" s="60">
        <f>VLOOKUP($A31,'Return Data'!$B$7:$R$2292,13,0)</f>
        <v>3.4801000000000002</v>
      </c>
      <c r="K31" s="61">
        <f t="shared" si="3"/>
        <v>47</v>
      </c>
      <c r="L31" s="60">
        <f>VLOOKUP($A31,'Return Data'!$B$7:$R$2292,17,0)</f>
        <v>8.2502999999999993</v>
      </c>
      <c r="M31" s="61">
        <f t="shared" si="4"/>
        <v>45</v>
      </c>
      <c r="N31" s="60">
        <f>VLOOKUP($A31,'Return Data'!$B$7:$R$2292,14,0)</f>
        <v>11.734</v>
      </c>
      <c r="O31" s="61">
        <f t="shared" si="5"/>
        <v>53</v>
      </c>
      <c r="P31" s="60">
        <f>VLOOKUP($A31,'Return Data'!$B$7:$R$2292,15,0)</f>
        <v>9.7086000000000006</v>
      </c>
      <c r="Q31" s="61">
        <f t="shared" si="8"/>
        <v>32</v>
      </c>
      <c r="R31" s="60">
        <f>VLOOKUP($A31,'Return Data'!$B$7:$R$2292,16,0)</f>
        <v>13.348100000000001</v>
      </c>
      <c r="S31" s="62">
        <f t="shared" si="7"/>
        <v>32</v>
      </c>
    </row>
    <row r="32" spans="1:19" x14ac:dyDescent="0.3">
      <c r="A32" s="58" t="s">
        <v>2054</v>
      </c>
      <c r="B32" s="59">
        <f>VLOOKUP($A32,'Return Data'!$B$7:$R$2292,3,0)</f>
        <v>44988</v>
      </c>
      <c r="C32" s="60">
        <f>VLOOKUP($A32,'Return Data'!$B$7:$R$2292,4,0)</f>
        <v>21.4222</v>
      </c>
      <c r="D32" s="60">
        <f>VLOOKUP($A32,'Return Data'!$B$7:$R$2292,10,0)</f>
        <v>-4.0224000000000002</v>
      </c>
      <c r="E32" s="61">
        <f t="shared" si="0"/>
        <v>10</v>
      </c>
      <c r="F32" s="60">
        <f>VLOOKUP($A32,'Return Data'!$B$7:$R$2292,11,0)</f>
        <v>0.3241</v>
      </c>
      <c r="G32" s="61">
        <f t="shared" si="1"/>
        <v>20</v>
      </c>
      <c r="H32" s="60">
        <f>VLOOKUP($A32,'Return Data'!$B$7:$R$2292,12,0)</f>
        <v>9.6056000000000008</v>
      </c>
      <c r="I32" s="61">
        <f t="shared" si="2"/>
        <v>20</v>
      </c>
      <c r="J32" s="60">
        <f>VLOOKUP($A32,'Return Data'!$B$7:$R$2292,13,0)</f>
        <v>9.0427</v>
      </c>
      <c r="K32" s="61">
        <f t="shared" si="3"/>
        <v>25</v>
      </c>
      <c r="L32" s="60">
        <f>VLOOKUP($A32,'Return Data'!$B$7:$R$2292,17,0)</f>
        <v>13.256600000000001</v>
      </c>
      <c r="M32" s="61">
        <f t="shared" si="4"/>
        <v>17</v>
      </c>
      <c r="N32" s="60">
        <f>VLOOKUP($A32,'Return Data'!$B$7:$R$2292,14,0)</f>
        <v>20.598299999999998</v>
      </c>
      <c r="O32" s="61">
        <f t="shared" si="5"/>
        <v>17</v>
      </c>
      <c r="P32" s="60">
        <f>VLOOKUP($A32,'Return Data'!$B$7:$R$2292,15,0)</f>
        <v>11.8261</v>
      </c>
      <c r="Q32" s="61">
        <f t="shared" si="8"/>
        <v>17</v>
      </c>
      <c r="R32" s="60">
        <f>VLOOKUP($A32,'Return Data'!$B$7:$R$2292,16,0)</f>
        <v>12.693099999999999</v>
      </c>
      <c r="S32" s="62">
        <f t="shared" si="7"/>
        <v>41</v>
      </c>
    </row>
    <row r="33" spans="1:19" x14ac:dyDescent="0.3">
      <c r="A33" s="58" t="s">
        <v>191</v>
      </c>
      <c r="B33" s="59">
        <f>VLOOKUP($A33,'Return Data'!$B$7:$R$2292,3,0)</f>
        <v>44988</v>
      </c>
      <c r="C33" s="60">
        <f>VLOOKUP($A33,'Return Data'!$B$7:$R$2292,4,0)</f>
        <v>33.902000000000001</v>
      </c>
      <c r="D33" s="60">
        <f>VLOOKUP($A33,'Return Data'!$B$7:$R$2292,10,0)</f>
        <v>-5.4443000000000001</v>
      </c>
      <c r="E33" s="61">
        <f t="shared" si="0"/>
        <v>31</v>
      </c>
      <c r="F33" s="60">
        <f>VLOOKUP($A33,'Return Data'!$B$7:$R$2292,11,0)</f>
        <v>-3.2399999999999998E-2</v>
      </c>
      <c r="G33" s="61">
        <f t="shared" si="1"/>
        <v>22</v>
      </c>
      <c r="H33" s="60">
        <f>VLOOKUP($A33,'Return Data'!$B$7:$R$2292,12,0)</f>
        <v>6.3826000000000001</v>
      </c>
      <c r="I33" s="61">
        <f t="shared" si="2"/>
        <v>42</v>
      </c>
      <c r="J33" s="60">
        <f>VLOOKUP($A33,'Return Data'!$B$7:$R$2292,13,0)</f>
        <v>6.8150000000000004</v>
      </c>
      <c r="K33" s="61">
        <f t="shared" si="3"/>
        <v>39</v>
      </c>
      <c r="L33" s="60">
        <f>VLOOKUP($A33,'Return Data'!$B$7:$R$2292,17,0)</f>
        <v>9.4664000000000001</v>
      </c>
      <c r="M33" s="61">
        <f t="shared" si="4"/>
        <v>39</v>
      </c>
      <c r="N33" s="60">
        <f>VLOOKUP($A33,'Return Data'!$B$7:$R$2292,14,0)</f>
        <v>20.585100000000001</v>
      </c>
      <c r="O33" s="61">
        <f t="shared" si="5"/>
        <v>18</v>
      </c>
      <c r="P33" s="60">
        <f>VLOOKUP($A33,'Return Data'!$B$7:$R$2292,15,0)</f>
        <v>15.0245</v>
      </c>
      <c r="Q33" s="61">
        <f t="shared" si="8"/>
        <v>6</v>
      </c>
      <c r="R33" s="60">
        <f>VLOOKUP($A33,'Return Data'!$B$7:$R$2292,16,0)</f>
        <v>18.525300000000001</v>
      </c>
      <c r="S33" s="62">
        <f t="shared" si="7"/>
        <v>5</v>
      </c>
    </row>
    <row r="34" spans="1:19" x14ac:dyDescent="0.3">
      <c r="A34" s="58" t="s">
        <v>192</v>
      </c>
      <c r="B34" s="59">
        <f>VLOOKUP($A34,'Return Data'!$B$7:$R$2292,3,0)</f>
        <v>44988</v>
      </c>
      <c r="C34" s="60">
        <f>VLOOKUP($A34,'Return Data'!$B$7:$R$2292,4,0)</f>
        <v>30.0182</v>
      </c>
      <c r="D34" s="60">
        <f>VLOOKUP($A34,'Return Data'!$B$7:$R$2292,10,0)</f>
        <v>-3.6213000000000002</v>
      </c>
      <c r="E34" s="61">
        <f t="shared" si="0"/>
        <v>4</v>
      </c>
      <c r="F34" s="60">
        <f>VLOOKUP($A34,'Return Data'!$B$7:$R$2292,11,0)</f>
        <v>2.8386999999999998</v>
      </c>
      <c r="G34" s="61">
        <f t="shared" si="1"/>
        <v>4</v>
      </c>
      <c r="H34" s="60">
        <f>VLOOKUP($A34,'Return Data'!$B$7:$R$2292,12,0)</f>
        <v>13.666600000000001</v>
      </c>
      <c r="I34" s="61">
        <f t="shared" si="2"/>
        <v>1</v>
      </c>
      <c r="J34" s="60">
        <f>VLOOKUP($A34,'Return Data'!$B$7:$R$2292,13,0)</f>
        <v>11.108599999999999</v>
      </c>
      <c r="K34" s="61">
        <f t="shared" si="3"/>
        <v>13</v>
      </c>
      <c r="L34" s="60">
        <f>VLOOKUP($A34,'Return Data'!$B$7:$R$2292,17,0)</f>
        <v>10.1783</v>
      </c>
      <c r="M34" s="61">
        <f t="shared" si="4"/>
        <v>34</v>
      </c>
      <c r="N34" s="60">
        <f>VLOOKUP($A34,'Return Data'!$B$7:$R$2292,14,0)</f>
        <v>14.707700000000001</v>
      </c>
      <c r="O34" s="61">
        <f t="shared" si="5"/>
        <v>43</v>
      </c>
      <c r="P34" s="60">
        <f>VLOOKUP($A34,'Return Data'!$B$7:$R$2292,15,0)</f>
        <v>9.9717000000000002</v>
      </c>
      <c r="Q34" s="61">
        <f t="shared" si="8"/>
        <v>30</v>
      </c>
      <c r="R34" s="60">
        <f>VLOOKUP($A34,'Return Data'!$B$7:$R$2292,16,0)</f>
        <v>14.500400000000001</v>
      </c>
      <c r="S34" s="62">
        <f t="shared" si="7"/>
        <v>25</v>
      </c>
    </row>
    <row r="35" spans="1:19" x14ac:dyDescent="0.3">
      <c r="A35" s="76" t="s">
        <v>1876</v>
      </c>
      <c r="B35" s="59">
        <f>VLOOKUP($A35,'Return Data'!$B$7:$R$2292,3,0)</f>
        <v>44988</v>
      </c>
      <c r="C35" s="60">
        <f>VLOOKUP($A35,'Return Data'!$B$7:$R$2292,4,0)</f>
        <v>22.879799999999999</v>
      </c>
      <c r="D35" s="60">
        <f>VLOOKUP($A35,'Return Data'!$B$7:$R$2292,10,0)</f>
        <v>-4.9885999999999999</v>
      </c>
      <c r="E35" s="61">
        <f t="shared" si="0"/>
        <v>28</v>
      </c>
      <c r="F35" s="60">
        <f>VLOOKUP($A35,'Return Data'!$B$7:$R$2292,11,0)</f>
        <v>1.2766</v>
      </c>
      <c r="G35" s="61">
        <f t="shared" si="1"/>
        <v>12</v>
      </c>
      <c r="H35" s="60">
        <f>VLOOKUP($A35,'Return Data'!$B$7:$R$2292,12,0)</f>
        <v>7.8463000000000003</v>
      </c>
      <c r="I35" s="61">
        <f t="shared" si="2"/>
        <v>36</v>
      </c>
      <c r="J35" s="60">
        <f>VLOOKUP($A35,'Return Data'!$B$7:$R$2292,13,0)</f>
        <v>7.0175000000000001</v>
      </c>
      <c r="K35" s="61">
        <f t="shared" si="3"/>
        <v>38</v>
      </c>
      <c r="L35" s="60">
        <f>VLOOKUP($A35,'Return Data'!$B$7:$R$2292,17,0)</f>
        <v>8.3416999999999994</v>
      </c>
      <c r="M35" s="61">
        <f t="shared" si="4"/>
        <v>44</v>
      </c>
      <c r="N35" s="60">
        <f>VLOOKUP($A35,'Return Data'!$B$7:$R$2292,14,0)</f>
        <v>13.573600000000001</v>
      </c>
      <c r="O35" s="61">
        <f t="shared" si="5"/>
        <v>48</v>
      </c>
      <c r="P35" s="60">
        <f>VLOOKUP($A35,'Return Data'!$B$7:$R$2292,15,0)</f>
        <v>10.332100000000001</v>
      </c>
      <c r="Q35" s="61">
        <f t="shared" si="8"/>
        <v>28</v>
      </c>
      <c r="R35" s="60">
        <f>VLOOKUP($A35,'Return Data'!$B$7:$R$2292,16,0)</f>
        <v>12.2216</v>
      </c>
      <c r="S35" s="62">
        <f t="shared" si="7"/>
        <v>47</v>
      </c>
    </row>
    <row r="36" spans="1:19" x14ac:dyDescent="0.3">
      <c r="A36" s="58" t="s">
        <v>193</v>
      </c>
      <c r="B36" s="59">
        <f>VLOOKUP($A36,'Return Data'!$B$7:$R$2292,3,0)</f>
        <v>44988</v>
      </c>
      <c r="C36" s="60">
        <f>VLOOKUP($A36,'Return Data'!$B$7:$R$2292,4,0)</f>
        <v>85.023200000000003</v>
      </c>
      <c r="D36" s="60">
        <f>VLOOKUP($A36,'Return Data'!$B$7:$R$2292,10,0)</f>
        <v>-5.7979000000000003</v>
      </c>
      <c r="E36" s="61">
        <f t="shared" si="0"/>
        <v>36</v>
      </c>
      <c r="F36" s="60">
        <f>VLOOKUP($A36,'Return Data'!$B$7:$R$2292,11,0)</f>
        <v>-0.1012</v>
      </c>
      <c r="G36" s="61">
        <f t="shared" si="1"/>
        <v>23</v>
      </c>
      <c r="H36" s="60">
        <f>VLOOKUP($A36,'Return Data'!$B$7:$R$2292,12,0)</f>
        <v>8.5480999999999998</v>
      </c>
      <c r="I36" s="61">
        <f t="shared" si="2"/>
        <v>31</v>
      </c>
      <c r="J36" s="60">
        <f>VLOOKUP($A36,'Return Data'!$B$7:$R$2292,13,0)</f>
        <v>9.4719999999999995</v>
      </c>
      <c r="K36" s="61">
        <f t="shared" si="3"/>
        <v>21</v>
      </c>
      <c r="L36" s="60">
        <f>VLOOKUP($A36,'Return Data'!$B$7:$R$2292,17,0)</f>
        <v>11.088200000000001</v>
      </c>
      <c r="M36" s="61">
        <f t="shared" si="4"/>
        <v>26</v>
      </c>
      <c r="N36" s="60">
        <f>VLOOKUP($A36,'Return Data'!$B$7:$R$2292,14,0)</f>
        <v>17.61</v>
      </c>
      <c r="O36" s="61">
        <f t="shared" si="5"/>
        <v>34</v>
      </c>
      <c r="P36" s="60">
        <f>VLOOKUP($A36,'Return Data'!$B$7:$R$2292,15,0)</f>
        <v>5.3117000000000001</v>
      </c>
      <c r="Q36" s="61">
        <f t="shared" si="8"/>
        <v>46</v>
      </c>
      <c r="R36" s="60">
        <f>VLOOKUP($A36,'Return Data'!$B$7:$R$2292,16,0)</f>
        <v>12.8775</v>
      </c>
      <c r="S36" s="62">
        <f t="shared" si="7"/>
        <v>38</v>
      </c>
    </row>
    <row r="37" spans="1:19" x14ac:dyDescent="0.3">
      <c r="A37" s="58" t="s">
        <v>194</v>
      </c>
      <c r="B37" s="59">
        <f>VLOOKUP($A37,'Return Data'!$B$7:$R$2292,3,0)</f>
        <v>44988</v>
      </c>
      <c r="C37" s="60">
        <f>VLOOKUP($A37,'Return Data'!$B$7:$R$2292,4,0)</f>
        <v>20.975300000000001</v>
      </c>
      <c r="D37" s="60">
        <f>VLOOKUP($A37,'Return Data'!$B$7:$R$2292,10,0)</f>
        <v>-1.8378000000000001</v>
      </c>
      <c r="E37" s="61">
        <f t="shared" si="0"/>
        <v>3</v>
      </c>
      <c r="F37" s="60">
        <f>VLOOKUP($A37,'Return Data'!$B$7:$R$2292,11,0)</f>
        <v>6.0949999999999998</v>
      </c>
      <c r="G37" s="61">
        <f t="shared" si="1"/>
        <v>2</v>
      </c>
      <c r="H37" s="60">
        <f>VLOOKUP($A37,'Return Data'!$B$7:$R$2292,12,0)</f>
        <v>11.523899999999999</v>
      </c>
      <c r="I37" s="61">
        <f t="shared" si="2"/>
        <v>7</v>
      </c>
      <c r="J37" s="60">
        <f>VLOOKUP($A37,'Return Data'!$B$7:$R$2292,13,0)</f>
        <v>13.165900000000001</v>
      </c>
      <c r="K37" s="61">
        <f t="shared" si="3"/>
        <v>7</v>
      </c>
      <c r="L37" s="60">
        <f>VLOOKUP($A37,'Return Data'!$B$7:$R$2292,17,0)</f>
        <v>18.453499999999998</v>
      </c>
      <c r="M37" s="61">
        <f t="shared" si="4"/>
        <v>9</v>
      </c>
      <c r="N37" s="60">
        <f>VLOOKUP($A37,'Return Data'!$B$7:$R$2292,14,0)</f>
        <v>25.4193</v>
      </c>
      <c r="O37" s="61">
        <f t="shared" si="5"/>
        <v>12</v>
      </c>
      <c r="P37" s="60"/>
      <c r="Q37" s="61"/>
      <c r="R37" s="60">
        <f>VLOOKUP($A37,'Return Data'!$B$7:$R$2292,16,0)</f>
        <v>22.77</v>
      </c>
      <c r="S37" s="62">
        <f t="shared" si="7"/>
        <v>1</v>
      </c>
    </row>
    <row r="38" spans="1:19" x14ac:dyDescent="0.3">
      <c r="A38" s="58" t="s">
        <v>1852</v>
      </c>
      <c r="B38" s="59">
        <f>VLOOKUP($A38,'Return Data'!$B$7:$R$2292,3,0)</f>
        <v>44988</v>
      </c>
      <c r="C38" s="60">
        <f>VLOOKUP($A38,'Return Data'!$B$7:$R$2292,4,0)</f>
        <v>26.92</v>
      </c>
      <c r="D38" s="60">
        <f>VLOOKUP($A38,'Return Data'!$B$7:$R$2292,10,0)</f>
        <v>-3.8915000000000002</v>
      </c>
      <c r="E38" s="61">
        <f t="shared" si="0"/>
        <v>7</v>
      </c>
      <c r="F38" s="60">
        <f>VLOOKUP($A38,'Return Data'!$B$7:$R$2292,11,0)</f>
        <v>2.7873000000000001</v>
      </c>
      <c r="G38" s="61">
        <f t="shared" si="1"/>
        <v>5</v>
      </c>
      <c r="H38" s="60">
        <f>VLOOKUP($A38,'Return Data'!$B$7:$R$2292,12,0)</f>
        <v>9.9672999999999998</v>
      </c>
      <c r="I38" s="61">
        <f t="shared" si="2"/>
        <v>16</v>
      </c>
      <c r="J38" s="60">
        <f>VLOOKUP($A38,'Return Data'!$B$7:$R$2292,13,0)</f>
        <v>9.2088999999999999</v>
      </c>
      <c r="K38" s="61">
        <f t="shared" si="3"/>
        <v>24</v>
      </c>
      <c r="L38" s="60">
        <f>VLOOKUP($A38,'Return Data'!$B$7:$R$2292,17,0)</f>
        <v>14.2597</v>
      </c>
      <c r="M38" s="61">
        <f t="shared" si="4"/>
        <v>16</v>
      </c>
      <c r="N38" s="60">
        <f>VLOOKUP($A38,'Return Data'!$B$7:$R$2292,14,0)</f>
        <v>22.234100000000002</v>
      </c>
      <c r="O38" s="61">
        <f t="shared" si="5"/>
        <v>15</v>
      </c>
      <c r="P38" s="60">
        <f>VLOOKUP($A38,'Return Data'!$B$7:$R$2292,15,0)</f>
        <v>13.591100000000001</v>
      </c>
      <c r="Q38" s="61">
        <f t="shared" si="8"/>
        <v>10</v>
      </c>
      <c r="R38" s="60">
        <f>VLOOKUP($A38,'Return Data'!$B$7:$R$2292,16,0)</f>
        <v>14.678900000000001</v>
      </c>
      <c r="S38" s="62">
        <f t="shared" si="7"/>
        <v>22</v>
      </c>
    </row>
    <row r="39" spans="1:19" x14ac:dyDescent="0.3">
      <c r="A39" s="58" t="s">
        <v>198</v>
      </c>
      <c r="B39" s="59">
        <f>VLOOKUP($A39,'Return Data'!$B$7:$R$2292,3,0)</f>
        <v>44988</v>
      </c>
      <c r="C39" s="60">
        <f>VLOOKUP($A39,'Return Data'!$B$7:$R$2292,4,0)</f>
        <v>248.89439999999999</v>
      </c>
      <c r="D39" s="60">
        <f>VLOOKUP($A39,'Return Data'!$B$7:$R$2292,10,0)</f>
        <v>-10.6655</v>
      </c>
      <c r="E39" s="61">
        <f t="shared" si="0"/>
        <v>56</v>
      </c>
      <c r="F39" s="60">
        <f>VLOOKUP($A39,'Return Data'!$B$7:$R$2292,11,0)</f>
        <v>-4.1161000000000003</v>
      </c>
      <c r="G39" s="61">
        <f t="shared" si="1"/>
        <v>50</v>
      </c>
      <c r="H39" s="60">
        <f>VLOOKUP($A39,'Return Data'!$B$7:$R$2292,12,0)</f>
        <v>6.7835000000000001</v>
      </c>
      <c r="I39" s="61">
        <f t="shared" si="2"/>
        <v>41</v>
      </c>
      <c r="J39" s="60">
        <f>VLOOKUP($A39,'Return Data'!$B$7:$R$2292,13,0)</f>
        <v>11.066000000000001</v>
      </c>
      <c r="K39" s="61">
        <f t="shared" si="3"/>
        <v>14</v>
      </c>
      <c r="L39" s="60">
        <f>VLOOKUP($A39,'Return Data'!$B$7:$R$2292,17,0)</f>
        <v>22.700299999999999</v>
      </c>
      <c r="M39" s="61">
        <f t="shared" si="4"/>
        <v>7</v>
      </c>
      <c r="N39" s="60">
        <f>VLOOKUP($A39,'Return Data'!$B$7:$R$2292,14,0)</f>
        <v>38.672600000000003</v>
      </c>
      <c r="O39" s="61">
        <f t="shared" si="5"/>
        <v>1</v>
      </c>
      <c r="P39" s="60">
        <f>VLOOKUP($A39,'Return Data'!$B$7:$R$2292,15,0)</f>
        <v>21.7272</v>
      </c>
      <c r="Q39" s="61">
        <f t="shared" si="8"/>
        <v>1</v>
      </c>
      <c r="R39" s="60">
        <f>VLOOKUP($A39,'Return Data'!$B$7:$R$2292,16,0)</f>
        <v>19.975100000000001</v>
      </c>
      <c r="S39" s="62">
        <f t="shared" si="7"/>
        <v>4</v>
      </c>
    </row>
    <row r="40" spans="1:19" x14ac:dyDescent="0.3">
      <c r="A40" s="58" t="s">
        <v>199</v>
      </c>
      <c r="B40" s="59">
        <f>VLOOKUP($A40,'Return Data'!$B$7:$R$2292,3,0)</f>
        <v>44988</v>
      </c>
      <c r="C40" s="60">
        <f>VLOOKUP($A40,'Return Data'!$B$7:$R$2292,4,0)</f>
        <v>79.53</v>
      </c>
      <c r="D40" s="60">
        <f>VLOOKUP($A40,'Return Data'!$B$7:$R$2292,10,0)</f>
        <v>-4.2268999999999997</v>
      </c>
      <c r="E40" s="61">
        <f t="shared" ref="E40:E63" si="9">RANK(D40,D$8:D$63,0)</f>
        <v>15</v>
      </c>
      <c r="F40" s="60">
        <f>VLOOKUP($A40,'Return Data'!$B$7:$R$2292,11,0)</f>
        <v>0.83679999999999999</v>
      </c>
      <c r="G40" s="61">
        <f t="shared" ref="G40:G63" si="10">RANK(F40,F$8:F$63,0)</f>
        <v>16</v>
      </c>
      <c r="H40" s="60">
        <f>VLOOKUP($A40,'Return Data'!$B$7:$R$2292,12,0)</f>
        <v>8.1599000000000004</v>
      </c>
      <c r="I40" s="61">
        <f t="shared" ref="I40:I63" si="11">RANK(H40,H$8:H$63,0)</f>
        <v>34</v>
      </c>
      <c r="J40" s="60">
        <f>VLOOKUP($A40,'Return Data'!$B$7:$R$2292,13,0)</f>
        <v>10.1218</v>
      </c>
      <c r="K40" s="61">
        <f t="shared" si="3"/>
        <v>17</v>
      </c>
      <c r="L40" s="60">
        <f>VLOOKUP($A40,'Return Data'!$B$7:$R$2292,17,0)</f>
        <v>7.7900999999999998</v>
      </c>
      <c r="M40" s="61">
        <f t="shared" si="4"/>
        <v>46</v>
      </c>
      <c r="N40" s="60">
        <f>VLOOKUP($A40,'Return Data'!$B$7:$R$2292,14,0)</f>
        <v>17.712499999999999</v>
      </c>
      <c r="O40" s="61">
        <f t="shared" si="5"/>
        <v>32</v>
      </c>
      <c r="P40" s="60">
        <f>VLOOKUP($A40,'Return Data'!$B$7:$R$2292,15,0)</f>
        <v>8.7126000000000001</v>
      </c>
      <c r="Q40" s="61">
        <f t="shared" si="8"/>
        <v>39</v>
      </c>
      <c r="R40" s="60">
        <f>VLOOKUP($A40,'Return Data'!$B$7:$R$2292,16,0)</f>
        <v>15.7225</v>
      </c>
      <c r="S40" s="62">
        <f t="shared" si="7"/>
        <v>15</v>
      </c>
    </row>
    <row r="41" spans="1:19" x14ac:dyDescent="0.3">
      <c r="A41" s="58" t="s">
        <v>370</v>
      </c>
      <c r="B41" s="59">
        <f>VLOOKUP($A41,'Return Data'!$B$7:$R$2292,3,0)</f>
        <v>44988</v>
      </c>
      <c r="C41" s="60">
        <f>VLOOKUP($A41,'Return Data'!$B$7:$R$2292,4,0)</f>
        <v>250.55109999999999</v>
      </c>
      <c r="D41" s="60">
        <f>VLOOKUP($A41,'Return Data'!$B$7:$R$2292,10,0)</f>
        <v>-4.0263</v>
      </c>
      <c r="E41" s="61">
        <f t="shared" si="9"/>
        <v>12</v>
      </c>
      <c r="F41" s="60">
        <f>VLOOKUP($A41,'Return Data'!$B$7:$R$2292,11,0)</f>
        <v>3.0800999999999998</v>
      </c>
      <c r="G41" s="61">
        <f t="shared" si="10"/>
        <v>3</v>
      </c>
      <c r="H41" s="60">
        <f>VLOOKUP($A41,'Return Data'!$B$7:$R$2292,12,0)</f>
        <v>12.3286</v>
      </c>
      <c r="I41" s="61">
        <f t="shared" si="11"/>
        <v>2</v>
      </c>
      <c r="J41" s="60">
        <f>VLOOKUP($A41,'Return Data'!$B$7:$R$2292,13,0)</f>
        <v>14.421900000000001</v>
      </c>
      <c r="K41" s="61">
        <f t="shared" si="3"/>
        <v>4</v>
      </c>
      <c r="L41" s="60">
        <f>VLOOKUP($A41,'Return Data'!$B$7:$R$2292,17,0)</f>
        <v>12.4514</v>
      </c>
      <c r="M41" s="61">
        <f t="shared" si="4"/>
        <v>19</v>
      </c>
      <c r="N41" s="60">
        <f>VLOOKUP($A41,'Return Data'!$B$7:$R$2292,14,0)</f>
        <v>20.559000000000001</v>
      </c>
      <c r="O41" s="61">
        <f t="shared" si="5"/>
        <v>19</v>
      </c>
      <c r="P41" s="60">
        <f>VLOOKUP($A41,'Return Data'!$B$7:$R$2292,15,0)</f>
        <v>11.1869</v>
      </c>
      <c r="Q41" s="61">
        <f t="shared" si="8"/>
        <v>21</v>
      </c>
      <c r="R41" s="60">
        <f>VLOOKUP($A41,'Return Data'!$B$7:$R$2292,16,0)</f>
        <v>13.7509</v>
      </c>
      <c r="S41" s="62">
        <f t="shared" si="7"/>
        <v>28</v>
      </c>
    </row>
    <row r="42" spans="1:19" x14ac:dyDescent="0.3">
      <c r="A42" s="58" t="s">
        <v>201</v>
      </c>
      <c r="B42" s="59">
        <f>VLOOKUP($A42,'Return Data'!$B$7:$R$2292,3,0)</f>
        <v>44988</v>
      </c>
      <c r="C42" s="60">
        <f>VLOOKUP($A42,'Return Data'!$B$7:$R$2292,4,0)</f>
        <v>27.229500000000002</v>
      </c>
      <c r="D42" s="60">
        <f>VLOOKUP($A42,'Return Data'!$B$7:$R$2292,10,0)</f>
        <v>-6.0458999999999996</v>
      </c>
      <c r="E42" s="61">
        <f t="shared" si="9"/>
        <v>38</v>
      </c>
      <c r="F42" s="60">
        <f>VLOOKUP($A42,'Return Data'!$B$7:$R$2292,11,0)</f>
        <v>-2.4626999999999999</v>
      </c>
      <c r="G42" s="61">
        <f t="shared" si="10"/>
        <v>43</v>
      </c>
      <c r="H42" s="60">
        <f>VLOOKUP($A42,'Return Data'!$B$7:$R$2292,12,0)</f>
        <v>8.6853999999999996</v>
      </c>
      <c r="I42" s="61">
        <f t="shared" si="11"/>
        <v>29</v>
      </c>
      <c r="J42" s="60">
        <f>VLOOKUP($A42,'Return Data'!$B$7:$R$2292,13,0)</f>
        <v>6.7626999999999997</v>
      </c>
      <c r="K42" s="61">
        <f t="shared" si="3"/>
        <v>40</v>
      </c>
      <c r="L42" s="60">
        <f>VLOOKUP($A42,'Return Data'!$B$7:$R$2292,17,0)</f>
        <v>17.279299999999999</v>
      </c>
      <c r="M42" s="61">
        <f t="shared" si="4"/>
        <v>12</v>
      </c>
      <c r="N42" s="60">
        <f>VLOOKUP($A42,'Return Data'!$B$7:$R$2292,14,0)</f>
        <v>25.450299999999999</v>
      </c>
      <c r="O42" s="61">
        <f t="shared" si="5"/>
        <v>11</v>
      </c>
      <c r="P42" s="60">
        <f>VLOOKUP($A42,'Return Data'!$B$7:$R$2292,15,0)</f>
        <v>13.9245</v>
      </c>
      <c r="Q42" s="61">
        <f t="shared" si="8"/>
        <v>9</v>
      </c>
      <c r="R42" s="60">
        <f>VLOOKUP($A42,'Return Data'!$B$7:$R$2292,16,0)</f>
        <v>13.2857</v>
      </c>
      <c r="S42" s="62">
        <f t="shared" si="7"/>
        <v>33</v>
      </c>
    </row>
    <row r="43" spans="1:19" x14ac:dyDescent="0.3">
      <c r="A43" s="58" t="s">
        <v>202</v>
      </c>
      <c r="B43" s="59">
        <f>VLOOKUP($A43,'Return Data'!$B$7:$R$2292,3,0)</f>
        <v>44988</v>
      </c>
      <c r="C43" s="60">
        <f>VLOOKUP($A43,'Return Data'!$B$7:$R$2292,4,0)</f>
        <v>28.468900000000001</v>
      </c>
      <c r="D43" s="60">
        <f>VLOOKUP($A43,'Return Data'!$B$7:$R$2292,10,0)</f>
        <v>-6.1622000000000003</v>
      </c>
      <c r="E43" s="61">
        <f t="shared" si="9"/>
        <v>40</v>
      </c>
      <c r="F43" s="60">
        <f>VLOOKUP($A43,'Return Data'!$B$7:$R$2292,11,0)</f>
        <v>-2.8763000000000001</v>
      </c>
      <c r="G43" s="61">
        <f t="shared" si="10"/>
        <v>46</v>
      </c>
      <c r="H43" s="60">
        <f>VLOOKUP($A43,'Return Data'!$B$7:$R$2292,12,0)</f>
        <v>7.8930999999999996</v>
      </c>
      <c r="I43" s="61">
        <f t="shared" si="11"/>
        <v>35</v>
      </c>
      <c r="J43" s="60">
        <f>VLOOKUP($A43,'Return Data'!$B$7:$R$2292,13,0)</f>
        <v>5.9871999999999996</v>
      </c>
      <c r="K43" s="61">
        <f t="shared" si="3"/>
        <v>43</v>
      </c>
      <c r="L43" s="60">
        <f>VLOOKUP($A43,'Return Data'!$B$7:$R$2292,17,0)</f>
        <v>16.421299999999999</v>
      </c>
      <c r="M43" s="61">
        <f t="shared" si="4"/>
        <v>13</v>
      </c>
      <c r="N43" s="60">
        <f>VLOOKUP($A43,'Return Data'!$B$7:$R$2292,14,0)</f>
        <v>25.222300000000001</v>
      </c>
      <c r="O43" s="61">
        <f t="shared" si="5"/>
        <v>13</v>
      </c>
      <c r="P43" s="60">
        <f>VLOOKUP($A43,'Return Data'!$B$7:$R$2292,15,0)</f>
        <v>14.5562</v>
      </c>
      <c r="Q43" s="61">
        <f t="shared" si="8"/>
        <v>7</v>
      </c>
      <c r="R43" s="60">
        <f>VLOOKUP($A43,'Return Data'!$B$7:$R$2292,16,0)</f>
        <v>14.075799999999999</v>
      </c>
      <c r="S43" s="62">
        <f t="shared" si="7"/>
        <v>27</v>
      </c>
    </row>
    <row r="44" spans="1:19" x14ac:dyDescent="0.3">
      <c r="A44" s="58" t="s">
        <v>203</v>
      </c>
      <c r="B44" s="59">
        <f>VLOOKUP($A44,'Return Data'!$B$7:$R$2292,3,0)</f>
        <v>44988</v>
      </c>
      <c r="C44" s="60">
        <f>VLOOKUP($A44,'Return Data'!$B$7:$R$2292,4,0)</f>
        <v>28.713799999999999</v>
      </c>
      <c r="D44" s="60">
        <f>VLOOKUP($A44,'Return Data'!$B$7:$R$2292,10,0)</f>
        <v>-6.1075999999999997</v>
      </c>
      <c r="E44" s="61">
        <f t="shared" si="9"/>
        <v>39</v>
      </c>
      <c r="F44" s="60">
        <f>VLOOKUP($A44,'Return Data'!$B$7:$R$2292,11,0)</f>
        <v>-2.4573999999999998</v>
      </c>
      <c r="G44" s="61">
        <f t="shared" si="10"/>
        <v>42</v>
      </c>
      <c r="H44" s="60">
        <f>VLOOKUP($A44,'Return Data'!$B$7:$R$2292,12,0)</f>
        <v>8.7462999999999997</v>
      </c>
      <c r="I44" s="61">
        <f t="shared" si="11"/>
        <v>27</v>
      </c>
      <c r="J44" s="60">
        <f>VLOOKUP($A44,'Return Data'!$B$7:$R$2292,13,0)</f>
        <v>7.1147</v>
      </c>
      <c r="K44" s="61">
        <f t="shared" si="3"/>
        <v>37</v>
      </c>
      <c r="L44" s="60">
        <f>VLOOKUP($A44,'Return Data'!$B$7:$R$2292,17,0)</f>
        <v>17.701000000000001</v>
      </c>
      <c r="M44" s="61">
        <f t="shared" si="4"/>
        <v>11</v>
      </c>
      <c r="N44" s="60">
        <f>VLOOKUP($A44,'Return Data'!$B$7:$R$2292,14,0)</f>
        <v>25.991199999999999</v>
      </c>
      <c r="O44" s="61">
        <f t="shared" si="5"/>
        <v>10</v>
      </c>
      <c r="P44" s="60">
        <f>VLOOKUP($A44,'Return Data'!$B$7:$R$2292,15,0)</f>
        <v>15.1998</v>
      </c>
      <c r="Q44" s="61">
        <f t="shared" si="8"/>
        <v>5</v>
      </c>
      <c r="R44" s="60">
        <f>VLOOKUP($A44,'Return Data'!$B$7:$R$2292,16,0)</f>
        <v>16.450299999999999</v>
      </c>
      <c r="S44" s="62">
        <f t="shared" si="7"/>
        <v>10</v>
      </c>
    </row>
    <row r="45" spans="1:19" x14ac:dyDescent="0.3">
      <c r="A45" s="58" t="s">
        <v>204</v>
      </c>
      <c r="B45" s="59">
        <f>VLOOKUP($A45,'Return Data'!$B$7:$R$2292,3,0)</f>
        <v>44988</v>
      </c>
      <c r="C45" s="60">
        <f>VLOOKUP($A45,'Return Data'!$B$7:$R$2292,4,0)</f>
        <v>31.313500000000001</v>
      </c>
      <c r="D45" s="60">
        <f>VLOOKUP($A45,'Return Data'!$B$7:$R$2292,10,0)</f>
        <v>-6.6933999999999996</v>
      </c>
      <c r="E45" s="61">
        <f t="shared" si="9"/>
        <v>47</v>
      </c>
      <c r="F45" s="60">
        <f>VLOOKUP($A45,'Return Data'!$B$7:$R$2292,11,0)</f>
        <v>-4.0301999999999998</v>
      </c>
      <c r="G45" s="61">
        <f t="shared" si="10"/>
        <v>49</v>
      </c>
      <c r="H45" s="60">
        <f>VLOOKUP($A45,'Return Data'!$B$7:$R$2292,12,0)</f>
        <v>4.7530000000000001</v>
      </c>
      <c r="I45" s="61">
        <f t="shared" si="11"/>
        <v>51</v>
      </c>
      <c r="J45" s="60">
        <f>VLOOKUP($A45,'Return Data'!$B$7:$R$2292,13,0)</f>
        <v>6.1708999999999996</v>
      </c>
      <c r="K45" s="61">
        <f t="shared" si="3"/>
        <v>42</v>
      </c>
      <c r="L45" s="60">
        <f>VLOOKUP($A45,'Return Data'!$B$7:$R$2292,17,0)</f>
        <v>20.654</v>
      </c>
      <c r="M45" s="61">
        <f t="shared" si="4"/>
        <v>8</v>
      </c>
      <c r="N45" s="60">
        <f>VLOOKUP($A45,'Return Data'!$B$7:$R$2292,14,0)</f>
        <v>27.236899999999999</v>
      </c>
      <c r="O45" s="61">
        <f t="shared" si="5"/>
        <v>9</v>
      </c>
      <c r="P45" s="60">
        <f>VLOOKUP($A45,'Return Data'!$B$7:$R$2292,15,0)</f>
        <v>18.780999999999999</v>
      </c>
      <c r="Q45" s="61">
        <f t="shared" si="8"/>
        <v>3</v>
      </c>
      <c r="R45" s="60">
        <f>VLOOKUP($A45,'Return Data'!$B$7:$R$2292,16,0)</f>
        <v>21.242100000000001</v>
      </c>
      <c r="S45" s="62">
        <f t="shared" si="7"/>
        <v>3</v>
      </c>
    </row>
    <row r="46" spans="1:19" x14ac:dyDescent="0.3">
      <c r="A46" s="58" t="s">
        <v>205</v>
      </c>
      <c r="B46" s="59">
        <f>VLOOKUP($A46,'Return Data'!$B$7:$R$2292,3,0)</f>
        <v>44988</v>
      </c>
      <c r="C46" s="60">
        <f>VLOOKUP($A46,'Return Data'!$B$7:$R$2292,4,0)</f>
        <v>16.778600000000001</v>
      </c>
      <c r="D46" s="60">
        <f>VLOOKUP($A46,'Return Data'!$B$7:$R$2292,10,0)</f>
        <v>-6.2161</v>
      </c>
      <c r="E46" s="61">
        <f t="shared" si="9"/>
        <v>41</v>
      </c>
      <c r="F46" s="60">
        <f>VLOOKUP($A46,'Return Data'!$B$7:$R$2292,11,0)</f>
        <v>-1.7819</v>
      </c>
      <c r="G46" s="61">
        <f t="shared" si="10"/>
        <v>39</v>
      </c>
      <c r="H46" s="60">
        <f>VLOOKUP($A46,'Return Data'!$B$7:$R$2292,12,0)</f>
        <v>4.2161999999999997</v>
      </c>
      <c r="I46" s="61">
        <f t="shared" si="11"/>
        <v>52</v>
      </c>
      <c r="J46" s="60">
        <f>VLOOKUP($A46,'Return Data'!$B$7:$R$2292,13,0)</f>
        <v>3.3974000000000002</v>
      </c>
      <c r="K46" s="61">
        <f t="shared" si="3"/>
        <v>48</v>
      </c>
      <c r="L46" s="60">
        <f>VLOOKUP($A46,'Return Data'!$B$7:$R$2292,17,0)</f>
        <v>9.7509999999999994</v>
      </c>
      <c r="M46" s="61">
        <f t="shared" si="4"/>
        <v>36</v>
      </c>
      <c r="N46" s="60">
        <f>VLOOKUP($A46,'Return Data'!$B$7:$R$2292,14,0)</f>
        <v>15.679600000000001</v>
      </c>
      <c r="O46" s="61">
        <f t="shared" si="5"/>
        <v>41</v>
      </c>
      <c r="P46" s="60"/>
      <c r="Q46" s="61"/>
      <c r="R46" s="60">
        <f>VLOOKUP($A46,'Return Data'!$B$7:$R$2292,16,0)</f>
        <v>11.051600000000001</v>
      </c>
      <c r="S46" s="62">
        <f t="shared" si="7"/>
        <v>51</v>
      </c>
    </row>
    <row r="47" spans="1:19" x14ac:dyDescent="0.3">
      <c r="A47" s="58" t="s">
        <v>206</v>
      </c>
      <c r="B47" s="59">
        <f>VLOOKUP($A47,'Return Data'!$B$7:$R$2292,3,0)</f>
        <v>44988</v>
      </c>
      <c r="C47" s="60">
        <f>VLOOKUP($A47,'Return Data'!$B$7:$R$2292,4,0)</f>
        <v>18.847100000000001</v>
      </c>
      <c r="D47" s="60">
        <f>VLOOKUP($A47,'Return Data'!$B$7:$R$2292,10,0)</f>
        <v>-1.2957000000000001</v>
      </c>
      <c r="E47" s="61">
        <f t="shared" si="9"/>
        <v>2</v>
      </c>
      <c r="F47" s="60">
        <f>VLOOKUP($A47,'Return Data'!$B$7:$R$2292,11,0)</f>
        <v>1.5846</v>
      </c>
      <c r="G47" s="61">
        <f t="shared" si="10"/>
        <v>9</v>
      </c>
      <c r="H47" s="60">
        <f>VLOOKUP($A47,'Return Data'!$B$7:$R$2292,12,0)</f>
        <v>11.9619</v>
      </c>
      <c r="I47" s="61">
        <f t="shared" si="11"/>
        <v>6</v>
      </c>
      <c r="J47" s="60">
        <f>VLOOKUP($A47,'Return Data'!$B$7:$R$2292,13,0)</f>
        <v>10.1114</v>
      </c>
      <c r="K47" s="61">
        <f t="shared" si="3"/>
        <v>18</v>
      </c>
      <c r="L47" s="60">
        <f>VLOOKUP($A47,'Return Data'!$B$7:$R$2292,17,0)</f>
        <v>11.321899999999999</v>
      </c>
      <c r="M47" s="61">
        <f t="shared" si="4"/>
        <v>25</v>
      </c>
      <c r="N47" s="60">
        <f>VLOOKUP($A47,'Return Data'!$B$7:$R$2292,14,0)</f>
        <v>18.473600000000001</v>
      </c>
      <c r="O47" s="61">
        <f t="shared" si="5"/>
        <v>30</v>
      </c>
      <c r="P47" s="60"/>
      <c r="Q47" s="61"/>
      <c r="R47" s="60">
        <f>VLOOKUP($A47,'Return Data'!$B$7:$R$2292,16,0)</f>
        <v>14.6691</v>
      </c>
      <c r="S47" s="62">
        <f t="shared" si="7"/>
        <v>23</v>
      </c>
    </row>
    <row r="48" spans="1:19" x14ac:dyDescent="0.3">
      <c r="A48" s="58" t="s">
        <v>207</v>
      </c>
      <c r="B48" s="59">
        <f>VLOOKUP($A48,'Return Data'!$B$7:$R$2292,3,0)</f>
        <v>44988</v>
      </c>
      <c r="C48" s="60">
        <f>VLOOKUP($A48,'Return Data'!$B$7:$R$2292,4,0)</f>
        <v>62.416699999999999</v>
      </c>
      <c r="D48" s="60">
        <f>VLOOKUP($A48,'Return Data'!$B$7:$R$2292,10,0)</f>
        <v>-6.5312000000000001</v>
      </c>
      <c r="E48" s="61">
        <f t="shared" si="9"/>
        <v>43</v>
      </c>
      <c r="F48" s="60">
        <f>VLOOKUP($A48,'Return Data'!$B$7:$R$2292,11,0)</f>
        <v>-3.5933000000000002</v>
      </c>
      <c r="G48" s="61">
        <f t="shared" si="10"/>
        <v>47</v>
      </c>
      <c r="H48" s="60">
        <f>VLOOKUP($A48,'Return Data'!$B$7:$R$2292,12,0)</f>
        <v>5.4325000000000001</v>
      </c>
      <c r="I48" s="61">
        <f t="shared" si="11"/>
        <v>48</v>
      </c>
      <c r="J48" s="60">
        <f>VLOOKUP($A48,'Return Data'!$B$7:$R$2292,13,0)</f>
        <v>8.0823999999999998</v>
      </c>
      <c r="K48" s="61">
        <f t="shared" si="3"/>
        <v>29</v>
      </c>
      <c r="L48" s="60">
        <f>VLOOKUP($A48,'Return Data'!$B$7:$R$2292,17,0)</f>
        <v>17.707999999999998</v>
      </c>
      <c r="M48" s="61">
        <f t="shared" si="4"/>
        <v>10</v>
      </c>
      <c r="N48" s="60">
        <f>VLOOKUP($A48,'Return Data'!$B$7:$R$2292,14,0)</f>
        <v>27.622599999999998</v>
      </c>
      <c r="O48" s="61">
        <f t="shared" si="5"/>
        <v>8</v>
      </c>
      <c r="P48" s="60">
        <f>VLOOKUP($A48,'Return Data'!$B$7:$R$2292,15,0)</f>
        <v>21.3687</v>
      </c>
      <c r="Q48" s="61">
        <f t="shared" si="8"/>
        <v>2</v>
      </c>
      <c r="R48" s="60">
        <f>VLOOKUP($A48,'Return Data'!$B$7:$R$2292,16,0)</f>
        <v>22.741</v>
      </c>
      <c r="S48" s="62">
        <f t="shared" si="7"/>
        <v>2</v>
      </c>
    </row>
    <row r="49" spans="1:19" x14ac:dyDescent="0.3">
      <c r="A49" s="58" t="s">
        <v>208</v>
      </c>
      <c r="B49" s="59">
        <f>VLOOKUP($A49,'Return Data'!$B$7:$R$2292,3,0)</f>
        <v>44988</v>
      </c>
      <c r="C49" s="60">
        <f>VLOOKUP($A49,'Return Data'!$B$7:$R$2292,4,0)</f>
        <v>16.324400000000001</v>
      </c>
      <c r="D49" s="60">
        <f>VLOOKUP($A49,'Return Data'!$B$7:$R$2292,10,0)</f>
        <v>-6.8215000000000003</v>
      </c>
      <c r="E49" s="61">
        <f t="shared" si="9"/>
        <v>48</v>
      </c>
      <c r="F49" s="60">
        <f>VLOOKUP($A49,'Return Data'!$B$7:$R$2292,11,0)</f>
        <v>-1.8801000000000001</v>
      </c>
      <c r="G49" s="61">
        <f t="shared" si="10"/>
        <v>40</v>
      </c>
      <c r="H49" s="60">
        <f>VLOOKUP($A49,'Return Data'!$B$7:$R$2292,12,0)</f>
        <v>5.6801000000000004</v>
      </c>
      <c r="I49" s="61">
        <f t="shared" si="11"/>
        <v>46</v>
      </c>
      <c r="J49" s="60">
        <f>VLOOKUP($A49,'Return Data'!$B$7:$R$2292,13,0)</f>
        <v>7.2351000000000001</v>
      </c>
      <c r="K49" s="61">
        <f t="shared" si="3"/>
        <v>36</v>
      </c>
      <c r="L49" s="60">
        <f>VLOOKUP($A49,'Return Data'!$B$7:$R$2292,17,0)</f>
        <v>7.3467000000000002</v>
      </c>
      <c r="M49" s="61">
        <f t="shared" si="4"/>
        <v>48</v>
      </c>
      <c r="N49" s="60">
        <f>VLOOKUP($A49,'Return Data'!$B$7:$R$2292,14,0)</f>
        <v>13.4796</v>
      </c>
      <c r="O49" s="61">
        <f t="shared" si="5"/>
        <v>51</v>
      </c>
      <c r="P49" s="60"/>
      <c r="Q49" s="61"/>
      <c r="R49" s="60">
        <f>VLOOKUP($A49,'Return Data'!$B$7:$R$2292,16,0)</f>
        <v>12.683299999999999</v>
      </c>
      <c r="S49" s="62">
        <f t="shared" si="7"/>
        <v>42</v>
      </c>
    </row>
    <row r="50" spans="1:19" x14ac:dyDescent="0.3">
      <c r="A50" s="58" t="s">
        <v>209</v>
      </c>
      <c r="B50" s="59">
        <f>VLOOKUP($A50,'Return Data'!$B$7:$R$2292,3,0)</f>
        <v>44988</v>
      </c>
      <c r="C50" s="60">
        <f>VLOOKUP($A50,'Return Data'!$B$7:$R$2292,4,0)</f>
        <v>158.2569</v>
      </c>
      <c r="D50" s="60">
        <f>VLOOKUP($A50,'Return Data'!$B$7:$R$2292,10,0)</f>
        <v>-4.8933</v>
      </c>
      <c r="E50" s="61">
        <f t="shared" si="9"/>
        <v>24</v>
      </c>
      <c r="F50" s="60">
        <f>VLOOKUP($A50,'Return Data'!$B$7:$R$2292,11,0)</f>
        <v>-1.3764000000000001</v>
      </c>
      <c r="G50" s="61">
        <f t="shared" si="10"/>
        <v>33</v>
      </c>
      <c r="H50" s="60">
        <f>VLOOKUP($A50,'Return Data'!$B$7:$R$2292,12,0)</f>
        <v>8.5736000000000008</v>
      </c>
      <c r="I50" s="61">
        <f t="shared" si="11"/>
        <v>30</v>
      </c>
      <c r="J50" s="60">
        <f>VLOOKUP($A50,'Return Data'!$B$7:$R$2292,13,0)</f>
        <v>9.5624000000000002</v>
      </c>
      <c r="K50" s="61">
        <f t="shared" si="3"/>
        <v>20</v>
      </c>
      <c r="L50" s="60">
        <f>VLOOKUP($A50,'Return Data'!$B$7:$R$2292,17,0)</f>
        <v>10.267200000000001</v>
      </c>
      <c r="M50" s="61">
        <f t="shared" si="4"/>
        <v>33</v>
      </c>
      <c r="N50" s="60">
        <f>VLOOKUP($A50,'Return Data'!$B$7:$R$2292,14,0)</f>
        <v>15.8705</v>
      </c>
      <c r="O50" s="61">
        <f t="shared" si="5"/>
        <v>40</v>
      </c>
      <c r="P50" s="60">
        <f>VLOOKUP($A50,'Return Data'!$B$7:$R$2292,15,0)</f>
        <v>8.4672000000000001</v>
      </c>
      <c r="Q50" s="61">
        <f t="shared" si="8"/>
        <v>40</v>
      </c>
      <c r="R50" s="60">
        <f>VLOOKUP($A50,'Return Data'!$B$7:$R$2292,16,0)</f>
        <v>12.287599999999999</v>
      </c>
      <c r="S50" s="62">
        <f t="shared" si="7"/>
        <v>46</v>
      </c>
    </row>
    <row r="51" spans="1:19" x14ac:dyDescent="0.3">
      <c r="A51" s="58" t="s">
        <v>210</v>
      </c>
      <c r="B51" s="59">
        <f>VLOOKUP($A51,'Return Data'!$B$7:$R$2292,3,0)</f>
        <v>44988</v>
      </c>
      <c r="C51" s="60">
        <f>VLOOKUP($A51,'Return Data'!$B$7:$R$2292,4,0)</f>
        <v>20.088200000000001</v>
      </c>
      <c r="D51" s="60">
        <f>VLOOKUP($A51,'Return Data'!$B$7:$R$2292,10,0)</f>
        <v>-4.0674000000000001</v>
      </c>
      <c r="E51" s="61">
        <f t="shared" si="9"/>
        <v>13</v>
      </c>
      <c r="F51" s="60">
        <f>VLOOKUP($A51,'Return Data'!$B$7:$R$2292,11,0)</f>
        <v>-1.2918000000000001</v>
      </c>
      <c r="G51" s="61">
        <f t="shared" si="10"/>
        <v>31</v>
      </c>
      <c r="H51" s="60">
        <f>VLOOKUP($A51,'Return Data'!$B$7:$R$2292,12,0)</f>
        <v>10.8584</v>
      </c>
      <c r="I51" s="61">
        <f t="shared" si="11"/>
        <v>11</v>
      </c>
      <c r="J51" s="60">
        <f>VLOOKUP($A51,'Return Data'!$B$7:$R$2292,13,0)</f>
        <v>12.980700000000001</v>
      </c>
      <c r="K51" s="61">
        <f t="shared" si="3"/>
        <v>9</v>
      </c>
      <c r="L51" s="60">
        <f>VLOOKUP($A51,'Return Data'!$B$7:$R$2292,17,0)</f>
        <v>25.6889</v>
      </c>
      <c r="M51" s="61">
        <f t="shared" si="4"/>
        <v>4</v>
      </c>
      <c r="N51" s="60">
        <f>VLOOKUP($A51,'Return Data'!$B$7:$R$2292,14,0)</f>
        <v>29.0974</v>
      </c>
      <c r="O51" s="61">
        <f t="shared" si="5"/>
        <v>5</v>
      </c>
      <c r="P51" s="60">
        <f>VLOOKUP($A51,'Return Data'!$B$7:$R$2292,15,0)</f>
        <v>7.9763000000000002</v>
      </c>
      <c r="Q51" s="61">
        <f t="shared" si="8"/>
        <v>42</v>
      </c>
      <c r="R51" s="60">
        <f>VLOOKUP($A51,'Return Data'!$B$7:$R$2292,16,0)</f>
        <v>11.7273</v>
      </c>
      <c r="S51" s="62">
        <f t="shared" si="7"/>
        <v>48</v>
      </c>
    </row>
    <row r="52" spans="1:19" x14ac:dyDescent="0.3">
      <c r="A52" s="58" t="s">
        <v>211</v>
      </c>
      <c r="B52" s="59">
        <f>VLOOKUP($A52,'Return Data'!$B$7:$R$2292,3,0)</f>
        <v>44988</v>
      </c>
      <c r="C52" s="60">
        <f>VLOOKUP($A52,'Return Data'!$B$7:$R$2292,4,0)</f>
        <v>17.279</v>
      </c>
      <c r="D52" s="60">
        <f>VLOOKUP($A52,'Return Data'!$B$7:$R$2292,10,0)</f>
        <v>-3.8982000000000001</v>
      </c>
      <c r="E52" s="61">
        <f t="shared" si="9"/>
        <v>8</v>
      </c>
      <c r="F52" s="60">
        <f>VLOOKUP($A52,'Return Data'!$B$7:$R$2292,11,0)</f>
        <v>-1.4278999999999999</v>
      </c>
      <c r="G52" s="61">
        <f t="shared" si="10"/>
        <v>34</v>
      </c>
      <c r="H52" s="60">
        <f>VLOOKUP($A52,'Return Data'!$B$7:$R$2292,12,0)</f>
        <v>10.6975</v>
      </c>
      <c r="I52" s="61">
        <f t="shared" si="11"/>
        <v>12</v>
      </c>
      <c r="J52" s="60">
        <f>VLOOKUP($A52,'Return Data'!$B$7:$R$2292,13,0)</f>
        <v>13.1121</v>
      </c>
      <c r="K52" s="61">
        <f t="shared" si="3"/>
        <v>8</v>
      </c>
      <c r="L52" s="60">
        <f>VLOOKUP($A52,'Return Data'!$B$7:$R$2292,17,0)</f>
        <v>26.029699999999998</v>
      </c>
      <c r="M52" s="61">
        <f t="shared" si="4"/>
        <v>3</v>
      </c>
      <c r="N52" s="60">
        <f>VLOOKUP($A52,'Return Data'!$B$7:$R$2292,14,0)</f>
        <v>29.5715</v>
      </c>
      <c r="O52" s="61">
        <f t="shared" si="5"/>
        <v>3</v>
      </c>
      <c r="P52" s="60">
        <f>VLOOKUP($A52,'Return Data'!$B$7:$R$2292,15,0)</f>
        <v>8.4636999999999993</v>
      </c>
      <c r="Q52" s="61">
        <f t="shared" si="8"/>
        <v>41</v>
      </c>
      <c r="R52" s="60">
        <f>VLOOKUP($A52,'Return Data'!$B$7:$R$2292,16,0)</f>
        <v>9.6355000000000004</v>
      </c>
      <c r="S52" s="62">
        <f t="shared" si="7"/>
        <v>53</v>
      </c>
    </row>
    <row r="53" spans="1:19" x14ac:dyDescent="0.3">
      <c r="A53" s="58" t="s">
        <v>212</v>
      </c>
      <c r="B53" s="59">
        <f>VLOOKUP($A53,'Return Data'!$B$7:$R$2292,3,0)</f>
        <v>44988</v>
      </c>
      <c r="C53" s="60">
        <f>VLOOKUP($A53,'Return Data'!$B$7:$R$2292,4,0)</f>
        <v>16.795500000000001</v>
      </c>
      <c r="D53" s="60">
        <f>VLOOKUP($A53,'Return Data'!$B$7:$R$2292,10,0)</f>
        <v>-4.7176999999999998</v>
      </c>
      <c r="E53" s="61">
        <f t="shared" si="9"/>
        <v>23</v>
      </c>
      <c r="F53" s="60">
        <f>VLOOKUP($A53,'Return Data'!$B$7:$R$2292,11,0)</f>
        <v>-2.2244000000000002</v>
      </c>
      <c r="G53" s="61">
        <f t="shared" si="10"/>
        <v>41</v>
      </c>
      <c r="H53" s="60">
        <f>VLOOKUP($A53,'Return Data'!$B$7:$R$2292,12,0)</f>
        <v>9.3264999999999993</v>
      </c>
      <c r="I53" s="61">
        <f t="shared" si="11"/>
        <v>21</v>
      </c>
      <c r="J53" s="60">
        <f>VLOOKUP($A53,'Return Data'!$B$7:$R$2292,13,0)</f>
        <v>10.781700000000001</v>
      </c>
      <c r="K53" s="61">
        <f t="shared" si="3"/>
        <v>15</v>
      </c>
      <c r="L53" s="60">
        <f>VLOOKUP($A53,'Return Data'!$B$7:$R$2292,17,0)</f>
        <v>25.31</v>
      </c>
      <c r="M53" s="61">
        <f t="shared" si="4"/>
        <v>6</v>
      </c>
      <c r="N53" s="60">
        <f>VLOOKUP($A53,'Return Data'!$B$7:$R$2292,14,0)</f>
        <v>29.226199999999999</v>
      </c>
      <c r="O53" s="61">
        <f t="shared" si="5"/>
        <v>4</v>
      </c>
      <c r="P53" s="60">
        <f>VLOOKUP($A53,'Return Data'!$B$7:$R$2292,15,0)</f>
        <v>8.9612999999999996</v>
      </c>
      <c r="Q53" s="61">
        <f t="shared" si="8"/>
        <v>37</v>
      </c>
      <c r="R53" s="60">
        <f>VLOOKUP($A53,'Return Data'!$B$7:$R$2292,16,0)</f>
        <v>9.5885999999999996</v>
      </c>
      <c r="S53" s="62">
        <f t="shared" si="7"/>
        <v>54</v>
      </c>
    </row>
    <row r="54" spans="1:19" x14ac:dyDescent="0.3">
      <c r="A54" s="58" t="s">
        <v>213</v>
      </c>
      <c r="B54" s="59">
        <f>VLOOKUP($A54,'Return Data'!$B$7:$R$2292,3,0)</f>
        <v>44988</v>
      </c>
      <c r="C54" s="60">
        <f>VLOOKUP($A54,'Return Data'!$B$7:$R$2292,4,0)</f>
        <v>16.325399999999998</v>
      </c>
      <c r="D54" s="60">
        <f>VLOOKUP($A54,'Return Data'!$B$7:$R$2292,10,0)</f>
        <v>-3.9032</v>
      </c>
      <c r="E54" s="61">
        <f t="shared" si="9"/>
        <v>9</v>
      </c>
      <c r="F54" s="60">
        <f>VLOOKUP($A54,'Return Data'!$B$7:$R$2292,11,0)</f>
        <v>-1.1121000000000001</v>
      </c>
      <c r="G54" s="61">
        <f t="shared" si="10"/>
        <v>29</v>
      </c>
      <c r="H54" s="60">
        <f>VLOOKUP($A54,'Return Data'!$B$7:$R$2292,12,0)</f>
        <v>10.6432</v>
      </c>
      <c r="I54" s="61">
        <f t="shared" si="11"/>
        <v>14</v>
      </c>
      <c r="J54" s="60">
        <f>VLOOKUP($A54,'Return Data'!$B$7:$R$2292,13,0)</f>
        <v>12.8528</v>
      </c>
      <c r="K54" s="61">
        <f t="shared" si="3"/>
        <v>10</v>
      </c>
      <c r="L54" s="60">
        <f>VLOOKUP($A54,'Return Data'!$B$7:$R$2292,17,0)</f>
        <v>28.046500000000002</v>
      </c>
      <c r="M54" s="61">
        <f t="shared" si="4"/>
        <v>1</v>
      </c>
      <c r="N54" s="60">
        <f>VLOOKUP($A54,'Return Data'!$B$7:$R$2292,14,0)</f>
        <v>30.5444</v>
      </c>
      <c r="O54" s="61">
        <f t="shared" si="5"/>
        <v>2</v>
      </c>
      <c r="P54" s="60">
        <f>VLOOKUP($A54,'Return Data'!$B$7:$R$2292,15,0)</f>
        <v>9.1753</v>
      </c>
      <c r="Q54" s="61">
        <f t="shared" si="8"/>
        <v>35</v>
      </c>
      <c r="R54" s="60">
        <f>VLOOKUP($A54,'Return Data'!$B$7:$R$2292,16,0)</f>
        <v>9.4460999999999995</v>
      </c>
      <c r="S54" s="62">
        <f t="shared" si="7"/>
        <v>55</v>
      </c>
    </row>
    <row r="55" spans="1:19" x14ac:dyDescent="0.3">
      <c r="A55" s="58" t="s">
        <v>214</v>
      </c>
      <c r="B55" s="59">
        <f>VLOOKUP($A55,'Return Data'!$B$7:$R$2292,3,0)</f>
        <v>44988</v>
      </c>
      <c r="C55" s="60">
        <f>VLOOKUP($A55,'Return Data'!$B$7:$R$2292,4,0)</f>
        <v>23.111699999999999</v>
      </c>
      <c r="D55" s="60">
        <f>VLOOKUP($A55,'Return Data'!$B$7:$R$2292,10,0)</f>
        <v>-5.4214000000000002</v>
      </c>
      <c r="E55" s="61">
        <f t="shared" si="9"/>
        <v>30</v>
      </c>
      <c r="F55" s="60">
        <f>VLOOKUP($A55,'Return Data'!$B$7:$R$2292,11,0)</f>
        <v>1.4249000000000001</v>
      </c>
      <c r="G55" s="61">
        <f t="shared" si="10"/>
        <v>11</v>
      </c>
      <c r="H55" s="60">
        <f>VLOOKUP($A55,'Return Data'!$B$7:$R$2292,12,0)</f>
        <v>9.2188999999999997</v>
      </c>
      <c r="I55" s="61">
        <f t="shared" si="11"/>
        <v>22</v>
      </c>
      <c r="J55" s="60">
        <f>VLOOKUP($A55,'Return Data'!$B$7:$R$2292,13,0)</f>
        <v>11.232699999999999</v>
      </c>
      <c r="K55" s="61">
        <f t="shared" si="3"/>
        <v>12</v>
      </c>
      <c r="L55" s="60">
        <f>VLOOKUP($A55,'Return Data'!$B$7:$R$2292,17,0)</f>
        <v>11.3779</v>
      </c>
      <c r="M55" s="61">
        <f t="shared" si="4"/>
        <v>24</v>
      </c>
      <c r="N55" s="60">
        <f>VLOOKUP($A55,'Return Data'!$B$7:$R$2292,14,0)</f>
        <v>19.131399999999999</v>
      </c>
      <c r="O55" s="61">
        <f t="shared" si="5"/>
        <v>27</v>
      </c>
      <c r="P55" s="60">
        <f>VLOOKUP($A55,'Return Data'!$B$7:$R$2292,15,0)</f>
        <v>11.399900000000001</v>
      </c>
      <c r="Q55" s="61">
        <f t="shared" si="8"/>
        <v>20</v>
      </c>
      <c r="R55" s="60">
        <f>VLOOKUP($A55,'Return Data'!$B$7:$R$2292,16,0)</f>
        <v>11.1241</v>
      </c>
      <c r="S55" s="62">
        <f t="shared" si="7"/>
        <v>50</v>
      </c>
    </row>
    <row r="56" spans="1:19" x14ac:dyDescent="0.3">
      <c r="A56" s="58" t="s">
        <v>215</v>
      </c>
      <c r="B56" s="59">
        <f>VLOOKUP($A56,'Return Data'!$B$7:$R$2292,3,0)</f>
        <v>44988</v>
      </c>
      <c r="C56" s="60">
        <f>VLOOKUP($A56,'Return Data'!$B$7:$R$2292,4,0)</f>
        <v>25.0824</v>
      </c>
      <c r="D56" s="60">
        <f>VLOOKUP($A56,'Return Data'!$B$7:$R$2292,10,0)</f>
        <v>-5.6237000000000004</v>
      </c>
      <c r="E56" s="61">
        <f t="shared" si="9"/>
        <v>35</v>
      </c>
      <c r="F56" s="60">
        <f>VLOOKUP($A56,'Return Data'!$B$7:$R$2292,11,0)</f>
        <v>1.0096000000000001</v>
      </c>
      <c r="G56" s="61">
        <f t="shared" si="10"/>
        <v>15</v>
      </c>
      <c r="H56" s="60">
        <f>VLOOKUP($A56,'Return Data'!$B$7:$R$2292,12,0)</f>
        <v>8.7027999999999999</v>
      </c>
      <c r="I56" s="61">
        <f t="shared" si="11"/>
        <v>28</v>
      </c>
      <c r="J56" s="60">
        <f>VLOOKUP($A56,'Return Data'!$B$7:$R$2292,13,0)</f>
        <v>10.618</v>
      </c>
      <c r="K56" s="61">
        <f t="shared" si="3"/>
        <v>16</v>
      </c>
      <c r="L56" s="60">
        <f>VLOOKUP($A56,'Return Data'!$B$7:$R$2292,17,0)</f>
        <v>10.9892</v>
      </c>
      <c r="M56" s="61">
        <f t="shared" si="4"/>
        <v>27</v>
      </c>
      <c r="N56" s="60">
        <f>VLOOKUP($A56,'Return Data'!$B$7:$R$2292,14,0)</f>
        <v>18.761399999999998</v>
      </c>
      <c r="O56" s="61">
        <f t="shared" si="5"/>
        <v>28</v>
      </c>
      <c r="P56" s="60">
        <f>VLOOKUP($A56,'Return Data'!$B$7:$R$2292,15,0)</f>
        <v>11.6477</v>
      </c>
      <c r="Q56" s="61">
        <f t="shared" si="8"/>
        <v>18</v>
      </c>
      <c r="R56" s="60">
        <f>VLOOKUP($A56,'Return Data'!$B$7:$R$2292,16,0)</f>
        <v>14.139200000000001</v>
      </c>
      <c r="S56" s="62">
        <f t="shared" si="7"/>
        <v>26</v>
      </c>
    </row>
    <row r="57" spans="1:19" x14ac:dyDescent="0.3">
      <c r="A57" s="58" t="s">
        <v>216</v>
      </c>
      <c r="B57" s="59">
        <f>VLOOKUP($A57,'Return Data'!$B$7:$R$2292,3,0)</f>
        <v>44988</v>
      </c>
      <c r="C57" s="60">
        <f>VLOOKUP($A57,'Return Data'!$B$7:$R$2292,4,0)</f>
        <v>16.994800000000001</v>
      </c>
      <c r="D57" s="60">
        <f>VLOOKUP($A57,'Return Data'!$B$7:$R$2292,10,0)</f>
        <v>-4.0865999999999998</v>
      </c>
      <c r="E57" s="61">
        <f t="shared" si="9"/>
        <v>14</v>
      </c>
      <c r="F57" s="60">
        <f>VLOOKUP($A57,'Return Data'!$B$7:$R$2292,11,0)</f>
        <v>-1.4394</v>
      </c>
      <c r="G57" s="61">
        <f t="shared" si="10"/>
        <v>36</v>
      </c>
      <c r="H57" s="60">
        <f>VLOOKUP($A57,'Return Data'!$B$7:$R$2292,12,0)</f>
        <v>11.232699999999999</v>
      </c>
      <c r="I57" s="61">
        <f t="shared" si="11"/>
        <v>8</v>
      </c>
      <c r="J57" s="60">
        <f>VLOOKUP($A57,'Return Data'!$B$7:$R$2292,13,0)</f>
        <v>14.8794</v>
      </c>
      <c r="K57" s="61">
        <f t="shared" si="3"/>
        <v>3</v>
      </c>
      <c r="L57" s="60">
        <f>VLOOKUP($A57,'Return Data'!$B$7:$R$2292,17,0)</f>
        <v>26.444400000000002</v>
      </c>
      <c r="M57" s="61">
        <f t="shared" si="4"/>
        <v>2</v>
      </c>
      <c r="N57" s="60">
        <f>VLOOKUP($A57,'Return Data'!$B$7:$R$2292,14,0)</f>
        <v>27.967600000000001</v>
      </c>
      <c r="O57" s="61">
        <f t="shared" si="5"/>
        <v>6</v>
      </c>
      <c r="P57" s="60"/>
      <c r="Q57" s="61"/>
      <c r="R57" s="60">
        <f>VLOOKUP($A57,'Return Data'!$B$7:$R$2292,16,0)</f>
        <v>11.3466</v>
      </c>
      <c r="S57" s="62">
        <f t="shared" si="7"/>
        <v>49</v>
      </c>
    </row>
    <row r="58" spans="1:19" x14ac:dyDescent="0.3">
      <c r="A58" s="58" t="s">
        <v>217</v>
      </c>
      <c r="B58" s="59">
        <f>VLOOKUP($A58,'Return Data'!$B$7:$R$2292,3,0)</f>
        <v>44988</v>
      </c>
      <c r="C58" s="60">
        <f>VLOOKUP($A58,'Return Data'!$B$7:$R$2292,4,0)</f>
        <v>19.396999999999998</v>
      </c>
      <c r="D58" s="60">
        <f>VLOOKUP($A58,'Return Data'!$B$7:$R$2292,10,0)</f>
        <v>-3.8105000000000002</v>
      </c>
      <c r="E58" s="61">
        <f t="shared" si="9"/>
        <v>6</v>
      </c>
      <c r="F58" s="60">
        <f>VLOOKUP($A58,'Return Data'!$B$7:$R$2292,11,0)</f>
        <v>-1.4319999999999999</v>
      </c>
      <c r="G58" s="61">
        <f t="shared" si="10"/>
        <v>35</v>
      </c>
      <c r="H58" s="60">
        <f>VLOOKUP($A58,'Return Data'!$B$7:$R$2292,12,0)</f>
        <v>11.201599999999999</v>
      </c>
      <c r="I58" s="61">
        <f t="shared" si="11"/>
        <v>9</v>
      </c>
      <c r="J58" s="60">
        <f>VLOOKUP($A58,'Return Data'!$B$7:$R$2292,13,0)</f>
        <v>14.344799999999999</v>
      </c>
      <c r="K58" s="61">
        <f t="shared" si="3"/>
        <v>5</v>
      </c>
      <c r="L58" s="60">
        <f>VLOOKUP($A58,'Return Data'!$B$7:$R$2292,17,0)</f>
        <v>25.461099999999998</v>
      </c>
      <c r="M58" s="61">
        <f t="shared" si="4"/>
        <v>5</v>
      </c>
      <c r="N58" s="60">
        <f>VLOOKUP($A58,'Return Data'!$B$7:$R$2292,14,0)</f>
        <v>27.720300000000002</v>
      </c>
      <c r="O58" s="61">
        <f t="shared" si="5"/>
        <v>7</v>
      </c>
      <c r="P58" s="60"/>
      <c r="Q58" s="61"/>
      <c r="R58" s="60">
        <f>VLOOKUP($A58,'Return Data'!$B$7:$R$2292,16,0)</f>
        <v>15.2097</v>
      </c>
      <c r="S58" s="62">
        <f t="shared" si="7"/>
        <v>16</v>
      </c>
    </row>
    <row r="59" spans="1:19" x14ac:dyDescent="0.3">
      <c r="A59" s="58" t="s">
        <v>1832</v>
      </c>
      <c r="B59" s="59">
        <f>VLOOKUP($A59,'Return Data'!$B$7:$R$2292,3,0)</f>
        <v>44988</v>
      </c>
      <c r="C59" s="60">
        <f>VLOOKUP($A59,'Return Data'!$B$7:$R$2292,4,0)</f>
        <v>350.45400000000001</v>
      </c>
      <c r="D59" s="60">
        <f>VLOOKUP($A59,'Return Data'!$B$7:$R$2292,10,0)</f>
        <v>-5.4794</v>
      </c>
      <c r="E59" s="61">
        <f t="shared" si="9"/>
        <v>33</v>
      </c>
      <c r="F59" s="60">
        <f>VLOOKUP($A59,'Return Data'!$B$7:$R$2292,11,0)</f>
        <v>-1.7081</v>
      </c>
      <c r="G59" s="61">
        <f t="shared" si="10"/>
        <v>38</v>
      </c>
      <c r="H59" s="60">
        <f>VLOOKUP($A59,'Return Data'!$B$7:$R$2292,12,0)</f>
        <v>7.59</v>
      </c>
      <c r="I59" s="61">
        <f t="shared" si="11"/>
        <v>38</v>
      </c>
      <c r="J59" s="60">
        <f>VLOOKUP($A59,'Return Data'!$B$7:$R$2292,13,0)</f>
        <v>7.6473000000000004</v>
      </c>
      <c r="K59" s="61">
        <f t="shared" si="3"/>
        <v>32</v>
      </c>
      <c r="L59" s="60">
        <f>VLOOKUP($A59,'Return Data'!$B$7:$R$2292,17,0)</f>
        <v>10.7736</v>
      </c>
      <c r="M59" s="61">
        <f t="shared" si="4"/>
        <v>28</v>
      </c>
      <c r="N59" s="60">
        <f>VLOOKUP($A59,'Return Data'!$B$7:$R$2292,14,0)</f>
        <v>19.2346</v>
      </c>
      <c r="O59" s="61">
        <f t="shared" si="5"/>
        <v>24</v>
      </c>
      <c r="P59" s="60">
        <f>VLOOKUP($A59,'Return Data'!$B$7:$R$2292,15,0)</f>
        <v>9.8846000000000007</v>
      </c>
      <c r="Q59" s="61">
        <f t="shared" si="8"/>
        <v>31</v>
      </c>
      <c r="R59" s="60">
        <f>VLOOKUP($A59,'Return Data'!$B$7:$R$2292,16,0)</f>
        <v>14.850300000000001</v>
      </c>
      <c r="S59" s="62">
        <f t="shared" si="7"/>
        <v>20</v>
      </c>
    </row>
    <row r="60" spans="1:19" x14ac:dyDescent="0.3">
      <c r="A60" s="58" t="s">
        <v>218</v>
      </c>
      <c r="B60" s="59">
        <f>VLOOKUP($A60,'Return Data'!$B$7:$R$2292,3,0)</f>
        <v>44988</v>
      </c>
      <c r="C60" s="60">
        <f>VLOOKUP($A60,'Return Data'!$B$7:$R$2292,4,0)</f>
        <v>32.1541</v>
      </c>
      <c r="D60" s="60">
        <f>VLOOKUP($A60,'Return Data'!$B$7:$R$2292,10,0)</f>
        <v>-5.9789000000000003</v>
      </c>
      <c r="E60" s="61">
        <f t="shared" si="9"/>
        <v>37</v>
      </c>
      <c r="F60" s="60">
        <f>VLOOKUP($A60,'Return Data'!$B$7:$R$2292,11,0)</f>
        <v>0.72460000000000002</v>
      </c>
      <c r="G60" s="61">
        <f t="shared" si="10"/>
        <v>17</v>
      </c>
      <c r="H60" s="60">
        <f>VLOOKUP($A60,'Return Data'!$B$7:$R$2292,12,0)</f>
        <v>9.7934000000000001</v>
      </c>
      <c r="I60" s="61">
        <f t="shared" si="11"/>
        <v>18</v>
      </c>
      <c r="J60" s="60">
        <f>VLOOKUP($A60,'Return Data'!$B$7:$R$2292,13,0)</f>
        <v>10.0542</v>
      </c>
      <c r="K60" s="61">
        <f t="shared" si="3"/>
        <v>19</v>
      </c>
      <c r="L60" s="60">
        <f>VLOOKUP($A60,'Return Data'!$B$7:$R$2292,17,0)</f>
        <v>10.316000000000001</v>
      </c>
      <c r="M60" s="61">
        <f t="shared" si="4"/>
        <v>32</v>
      </c>
      <c r="N60" s="60">
        <f>VLOOKUP($A60,'Return Data'!$B$7:$R$2292,14,0)</f>
        <v>17.7989</v>
      </c>
      <c r="O60" s="61">
        <f t="shared" si="5"/>
        <v>31</v>
      </c>
      <c r="P60" s="60">
        <f>VLOOKUP($A60,'Return Data'!$B$7:$R$2292,15,0)</f>
        <v>11.995799999999999</v>
      </c>
      <c r="Q60" s="61">
        <f t="shared" si="8"/>
        <v>16</v>
      </c>
      <c r="R60" s="60">
        <f>VLOOKUP($A60,'Return Data'!$B$7:$R$2292,16,0)</f>
        <v>14.9329</v>
      </c>
      <c r="S60" s="62">
        <f t="shared" si="7"/>
        <v>19</v>
      </c>
    </row>
    <row r="61" spans="1:19" x14ac:dyDescent="0.3">
      <c r="A61" s="58" t="s">
        <v>219</v>
      </c>
      <c r="B61" s="59">
        <f>VLOOKUP($A61,'Return Data'!$B$7:$R$2292,3,0)</f>
        <v>44988</v>
      </c>
      <c r="C61" s="60">
        <f>VLOOKUP($A61,'Return Data'!$B$7:$R$2292,4,0)</f>
        <v>128.75</v>
      </c>
      <c r="D61" s="60">
        <f>VLOOKUP($A61,'Return Data'!$B$7:$R$2292,10,0)</f>
        <v>-0.4869</v>
      </c>
      <c r="E61" s="61">
        <f t="shared" si="9"/>
        <v>1</v>
      </c>
      <c r="F61" s="60">
        <f>VLOOKUP($A61,'Return Data'!$B$7:$R$2292,11,0)</f>
        <v>7.2380000000000004</v>
      </c>
      <c r="G61" s="61">
        <f t="shared" si="10"/>
        <v>1</v>
      </c>
      <c r="H61" s="60">
        <f>VLOOKUP($A61,'Return Data'!$B$7:$R$2292,12,0)</f>
        <v>12.180899999999999</v>
      </c>
      <c r="I61" s="61">
        <f t="shared" si="11"/>
        <v>3</v>
      </c>
      <c r="J61" s="60">
        <f>VLOOKUP($A61,'Return Data'!$B$7:$R$2292,13,0)</f>
        <v>13.5562</v>
      </c>
      <c r="K61" s="61">
        <f t="shared" si="3"/>
        <v>6</v>
      </c>
      <c r="L61" s="60">
        <f>VLOOKUP($A61,'Return Data'!$B$7:$R$2292,17,0)</f>
        <v>10.612399999999999</v>
      </c>
      <c r="M61" s="61">
        <f t="shared" si="4"/>
        <v>29</v>
      </c>
      <c r="N61" s="60">
        <f>VLOOKUP($A61,'Return Data'!$B$7:$R$2292,14,0)</f>
        <v>15.671200000000001</v>
      </c>
      <c r="O61" s="61">
        <f t="shared" si="5"/>
        <v>42</v>
      </c>
      <c r="P61" s="60">
        <f>VLOOKUP($A61,'Return Data'!$B$7:$R$2292,15,0)</f>
        <v>10.3444</v>
      </c>
      <c r="Q61" s="61">
        <f t="shared" si="8"/>
        <v>27</v>
      </c>
      <c r="R61" s="60">
        <f>VLOOKUP($A61,'Return Data'!$B$7:$R$2292,16,0)</f>
        <v>12.5457</v>
      </c>
      <c r="S61" s="62">
        <f t="shared" si="7"/>
        <v>44</v>
      </c>
    </row>
    <row r="62" spans="1:19" x14ac:dyDescent="0.3">
      <c r="A62" s="58" t="s">
        <v>220</v>
      </c>
      <c r="B62" s="59">
        <f>VLOOKUP($A62,'Return Data'!$B$7:$R$2292,3,0)</f>
        <v>44988</v>
      </c>
      <c r="C62" s="60">
        <f>VLOOKUP($A62,'Return Data'!$B$7:$R$2292,4,0)</f>
        <v>44.7</v>
      </c>
      <c r="D62" s="60">
        <f>VLOOKUP($A62,'Return Data'!$B$7:$R$2292,10,0)</f>
        <v>-5.4569000000000001</v>
      </c>
      <c r="E62" s="61">
        <f t="shared" si="9"/>
        <v>32</v>
      </c>
      <c r="F62" s="60">
        <f>VLOOKUP($A62,'Return Data'!$B$7:$R$2292,11,0)</f>
        <v>-0.33439999999999998</v>
      </c>
      <c r="G62" s="61">
        <f t="shared" si="10"/>
        <v>25</v>
      </c>
      <c r="H62" s="60">
        <f>VLOOKUP($A62,'Return Data'!$B$7:$R$2292,12,0)</f>
        <v>8.2849000000000004</v>
      </c>
      <c r="I62" s="61">
        <f t="shared" si="11"/>
        <v>33</v>
      </c>
      <c r="J62" s="60">
        <f>VLOOKUP($A62,'Return Data'!$B$7:$R$2292,13,0)</f>
        <v>8.4951000000000008</v>
      </c>
      <c r="K62" s="61">
        <f t="shared" si="3"/>
        <v>27</v>
      </c>
      <c r="L62" s="60">
        <f>VLOOKUP($A62,'Return Data'!$B$7:$R$2292,17,0)</f>
        <v>11.492100000000001</v>
      </c>
      <c r="M62" s="61">
        <f t="shared" si="4"/>
        <v>22</v>
      </c>
      <c r="N62" s="60">
        <f>VLOOKUP($A62,'Return Data'!$B$7:$R$2292,14,0)</f>
        <v>19.6435</v>
      </c>
      <c r="O62" s="61">
        <f t="shared" si="5"/>
        <v>21</v>
      </c>
      <c r="P62" s="60">
        <f>VLOOKUP($A62,'Return Data'!$B$7:$R$2292,15,0)</f>
        <v>12.7659</v>
      </c>
      <c r="Q62" s="61">
        <f t="shared" si="8"/>
        <v>14</v>
      </c>
      <c r="R62" s="60">
        <f>VLOOKUP($A62,'Return Data'!$B$7:$R$2292,16,0)</f>
        <v>12.798</v>
      </c>
      <c r="S62" s="62">
        <f t="shared" si="7"/>
        <v>40</v>
      </c>
    </row>
    <row r="63" spans="1:19" x14ac:dyDescent="0.3">
      <c r="A63" s="58" t="s">
        <v>226</v>
      </c>
      <c r="B63" s="59">
        <f>VLOOKUP($A63,'Return Data'!$B$7:$R$2292,3,0)</f>
        <v>44988</v>
      </c>
      <c r="C63" s="60">
        <f>VLOOKUP($A63,'Return Data'!$B$7:$R$2292,4,0)</f>
        <v>149.8664</v>
      </c>
      <c r="D63" s="60">
        <f>VLOOKUP($A63,'Return Data'!$B$7:$R$2292,10,0)</f>
        <v>-6.8815999999999997</v>
      </c>
      <c r="E63" s="61">
        <f t="shared" si="9"/>
        <v>49</v>
      </c>
      <c r="F63" s="60">
        <f>VLOOKUP($A63,'Return Data'!$B$7:$R$2292,11,0)</f>
        <v>-4.3155000000000001</v>
      </c>
      <c r="G63" s="61">
        <f t="shared" si="10"/>
        <v>52</v>
      </c>
      <c r="H63" s="60">
        <f>VLOOKUP($A63,'Return Data'!$B$7:$R$2292,12,0)</f>
        <v>5.7190000000000003</v>
      </c>
      <c r="I63" s="61">
        <f t="shared" si="11"/>
        <v>45</v>
      </c>
      <c r="J63" s="60">
        <f>VLOOKUP($A63,'Return Data'!$B$7:$R$2292,13,0)</f>
        <v>2.4053</v>
      </c>
      <c r="K63" s="61">
        <f t="shared" si="3"/>
        <v>51</v>
      </c>
      <c r="L63" s="60">
        <f>VLOOKUP($A63,'Return Data'!$B$7:$R$2292,17,0)</f>
        <v>7.1783999999999999</v>
      </c>
      <c r="M63" s="61">
        <f t="shared" si="4"/>
        <v>50</v>
      </c>
      <c r="N63" s="60">
        <f>VLOOKUP($A63,'Return Data'!$B$7:$R$2292,14,0)</f>
        <v>15.8712</v>
      </c>
      <c r="O63" s="61">
        <f t="shared" si="5"/>
        <v>39</v>
      </c>
      <c r="P63" s="60">
        <f>VLOOKUP($A63,'Return Data'!$B$7:$R$2292,15,0)</f>
        <v>10.8515</v>
      </c>
      <c r="Q63" s="61">
        <f t="shared" si="8"/>
        <v>24</v>
      </c>
      <c r="R63" s="60">
        <f>VLOOKUP($A63,'Return Data'!$B$7:$R$2292,16,0)</f>
        <v>13.197699999999999</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-5.2926089285714282</v>
      </c>
      <c r="E65" s="69"/>
      <c r="F65" s="70">
        <f>AVERAGE(F8:F63)</f>
        <v>-0.80056964285714283</v>
      </c>
      <c r="G65" s="69"/>
      <c r="H65" s="70">
        <f>AVERAGE(H8:H63)</f>
        <v>8.2998750000000019</v>
      </c>
      <c r="I65" s="69"/>
      <c r="J65" s="70">
        <f>AVERAGE(J8:J63)</f>
        <v>8.1393928571428571</v>
      </c>
      <c r="K65" s="69"/>
      <c r="L65" s="70">
        <f>AVERAGE(L8:L63)</f>
        <v>12.298857142857141</v>
      </c>
      <c r="M65" s="69"/>
      <c r="N65" s="70">
        <f>AVERAGE(N8:N63)</f>
        <v>19.398058928571427</v>
      </c>
      <c r="O65" s="69"/>
      <c r="P65" s="70">
        <f>AVERAGE(P8:P63)</f>
        <v>11.331731914893613</v>
      </c>
      <c r="Q65" s="69"/>
      <c r="R65" s="70">
        <f>AVERAGE(R8:R63)</f>
        <v>14.233869642857144</v>
      </c>
      <c r="S65" s="71"/>
    </row>
    <row r="66" spans="1:19" x14ac:dyDescent="0.3">
      <c r="A66" s="68" t="s">
        <v>28</v>
      </c>
      <c r="B66" s="69"/>
      <c r="C66" s="69"/>
      <c r="D66" s="70">
        <f>MIN(D8:D63)</f>
        <v>-10.6655</v>
      </c>
      <c r="E66" s="69"/>
      <c r="F66" s="70">
        <f>MIN(F8:F63)</f>
        <v>-9.9278999999999993</v>
      </c>
      <c r="G66" s="69"/>
      <c r="H66" s="70">
        <f>MIN(H8:H63)</f>
        <v>0.95369999999999999</v>
      </c>
      <c r="I66" s="69"/>
      <c r="J66" s="70">
        <f>MIN(J8:J63)</f>
        <v>-6.2652000000000001</v>
      </c>
      <c r="K66" s="69"/>
      <c r="L66" s="70">
        <f>MIN(L8:L63)</f>
        <v>-0.9879</v>
      </c>
      <c r="M66" s="69"/>
      <c r="N66" s="70">
        <f>MIN(N8:N63)</f>
        <v>7.2312000000000003</v>
      </c>
      <c r="O66" s="69"/>
      <c r="P66" s="70">
        <f>MIN(P8:P63)</f>
        <v>4.9264999999999999</v>
      </c>
      <c r="Q66" s="69"/>
      <c r="R66" s="70">
        <f>MIN(R8:R63)</f>
        <v>7.2343000000000002</v>
      </c>
      <c r="S66" s="71"/>
    </row>
    <row r="67" spans="1:19" ht="15" thickBot="1" x14ac:dyDescent="0.35">
      <c r="A67" s="72" t="s">
        <v>29</v>
      </c>
      <c r="B67" s="73"/>
      <c r="C67" s="73"/>
      <c r="D67" s="74">
        <f>MAX(D8:D63)</f>
        <v>-0.4869</v>
      </c>
      <c r="E67" s="73"/>
      <c r="F67" s="74">
        <f>MAX(F8:F63)</f>
        <v>7.2380000000000004</v>
      </c>
      <c r="G67" s="73"/>
      <c r="H67" s="74">
        <f>MAX(H8:H63)</f>
        <v>13.666600000000001</v>
      </c>
      <c r="I67" s="73"/>
      <c r="J67" s="74">
        <f>MAX(J8:J63)</f>
        <v>17.248200000000001</v>
      </c>
      <c r="K67" s="73"/>
      <c r="L67" s="74">
        <f>MAX(L8:L63)</f>
        <v>28.046500000000002</v>
      </c>
      <c r="M67" s="73"/>
      <c r="N67" s="74">
        <f>MAX(N8:N63)</f>
        <v>38.672600000000003</v>
      </c>
      <c r="O67" s="73"/>
      <c r="P67" s="74">
        <f>MAX(P8:P63)</f>
        <v>21.7272</v>
      </c>
      <c r="Q67" s="73"/>
      <c r="R67" s="74">
        <f>MAX(R8:R63)</f>
        <v>22.77</v>
      </c>
      <c r="S67" s="75"/>
    </row>
    <row r="68" spans="1:19" x14ac:dyDescent="0.3">
      <c r="A68" s="99" t="s">
        <v>428</v>
      </c>
    </row>
    <row r="69" spans="1:19" x14ac:dyDescent="0.3">
      <c r="A69" s="14" t="s">
        <v>340</v>
      </c>
    </row>
  </sheetData>
  <sheetProtection algorithmName="SHA-512" hashValue="2j0YzzvqxGgXjr2T6g6ORU9Tid21BeGoU/Xo7jiitUs4xCdcHqEZru/BfXwf3lwmyIeLoMIKkl5dhydmzZfWeg==" saltValue="YKhMoi+86lqq8NRMHn3a5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44988</v>
      </c>
      <c r="C8" s="60">
        <f>VLOOKUP($A8,'Return Data'!$B$7:$R$2292,4,0)</f>
        <v>47.55</v>
      </c>
      <c r="D8" s="60">
        <f>VLOOKUP($A8,'Return Data'!$B$7:$R$2292,10,0)</f>
        <v>-7.4903000000000004</v>
      </c>
      <c r="E8" s="61">
        <f t="shared" ref="E8:E39" si="0">RANK(D8,D$8:D$64,0)</f>
        <v>52</v>
      </c>
      <c r="F8" s="60">
        <f>VLOOKUP($A8,'Return Data'!$B$7:$R$2292,11,0)</f>
        <v>-4.5564</v>
      </c>
      <c r="G8" s="61">
        <f t="shared" ref="G8:G39" si="1">RANK(F8,F$8:F$64,0)</f>
        <v>51</v>
      </c>
      <c r="H8" s="60">
        <f>VLOOKUP($A8,'Return Data'!$B$7:$R$2292,12,0)</f>
        <v>1.5809</v>
      </c>
      <c r="I8" s="61">
        <f t="shared" ref="I8:I39" si="2">RANK(H8,H$8:H$64,0)</f>
        <v>56</v>
      </c>
      <c r="J8" s="60">
        <f>VLOOKUP($A8,'Return Data'!$B$7:$R$2292,13,0)</f>
        <v>1.2564</v>
      </c>
      <c r="K8" s="61">
        <f t="shared" ref="K8:K39" si="3">RANK(J8,J$8:J$64,0)</f>
        <v>53</v>
      </c>
      <c r="L8" s="60">
        <f>VLOOKUP($A8,'Return Data'!$B$7:$R$2292,17,0)</f>
        <v>-1.5509999999999999</v>
      </c>
      <c r="M8" s="61">
        <f t="shared" ref="M8:M39" si="4">RANK(L8,L$8:L$64,0)</f>
        <v>57</v>
      </c>
      <c r="N8" s="60">
        <f>VLOOKUP($A8,'Return Data'!$B$7:$R$2292,14,0)</f>
        <v>6.5850999999999997</v>
      </c>
      <c r="O8" s="61">
        <f t="shared" ref="O8:O39" si="5">RANK(N8,N$8:N$64,0)</f>
        <v>57</v>
      </c>
      <c r="P8" s="60">
        <f>VLOOKUP($A8,'Return Data'!$B$7:$R$2292,15,0)</f>
        <v>4.1978</v>
      </c>
      <c r="Q8" s="61">
        <f>RANK(P8,P$8:P$64,0)</f>
        <v>48</v>
      </c>
      <c r="R8" s="60">
        <f>VLOOKUP($A8,'Return Data'!$B$7:$R$2292,16,0)</f>
        <v>9.9581999999999997</v>
      </c>
      <c r="S8" s="62">
        <f t="shared" ref="S8:S39" si="6">RANK(R8,R$8:R$64,0)</f>
        <v>49</v>
      </c>
    </row>
    <row r="9" spans="1:20" x14ac:dyDescent="0.3">
      <c r="A9" s="58" t="s">
        <v>267</v>
      </c>
      <c r="B9" s="59">
        <f>VLOOKUP($A9,'Return Data'!$B$7:$R$2292,3,0)</f>
        <v>44988</v>
      </c>
      <c r="C9" s="60">
        <f>VLOOKUP($A9,'Return Data'!$B$7:$R$2292,4,0)</f>
        <v>39.200000000000003</v>
      </c>
      <c r="D9" s="60">
        <f>VLOOKUP($A9,'Return Data'!$B$7:$R$2292,10,0)</f>
        <v>-7.3505000000000003</v>
      </c>
      <c r="E9" s="61">
        <f t="shared" si="0"/>
        <v>51</v>
      </c>
      <c r="F9" s="60">
        <f>VLOOKUP($A9,'Return Data'!$B$7:$R$2292,11,0)</f>
        <v>-4.7156000000000002</v>
      </c>
      <c r="G9" s="61">
        <f t="shared" si="1"/>
        <v>52</v>
      </c>
      <c r="H9" s="60">
        <f>VLOOKUP($A9,'Return Data'!$B$7:$R$2292,12,0)</f>
        <v>1.8711</v>
      </c>
      <c r="I9" s="61">
        <f t="shared" si="2"/>
        <v>55</v>
      </c>
      <c r="J9" s="60">
        <f>VLOOKUP($A9,'Return Data'!$B$7:$R$2292,13,0)</f>
        <v>1.8182</v>
      </c>
      <c r="K9" s="61">
        <f t="shared" si="3"/>
        <v>51</v>
      </c>
      <c r="L9" s="60">
        <f>VLOOKUP($A9,'Return Data'!$B$7:$R$2292,17,0)</f>
        <v>-1.0174000000000001</v>
      </c>
      <c r="M9" s="61">
        <f t="shared" si="4"/>
        <v>55</v>
      </c>
      <c r="N9" s="60">
        <f>VLOOKUP($A9,'Return Data'!$B$7:$R$2292,14,0)</f>
        <v>7.2675999999999998</v>
      </c>
      <c r="O9" s="61">
        <f t="shared" si="5"/>
        <v>56</v>
      </c>
      <c r="P9" s="60">
        <f>VLOOKUP($A9,'Return Data'!$B$7:$R$2292,15,0)</f>
        <v>4.8449</v>
      </c>
      <c r="Q9" s="61">
        <f>RANK(P9,P$8:P$64,0)</f>
        <v>46</v>
      </c>
      <c r="R9" s="60">
        <f>VLOOKUP($A9,'Return Data'!$B$7:$R$2292,16,0)</f>
        <v>9.6303999999999998</v>
      </c>
      <c r="S9" s="62">
        <f t="shared" si="6"/>
        <v>51</v>
      </c>
    </row>
    <row r="10" spans="1:20" x14ac:dyDescent="0.3">
      <c r="A10" s="58" t="s">
        <v>268</v>
      </c>
      <c r="B10" s="59">
        <f>VLOOKUP($A10,'Return Data'!$B$7:$R$2292,3,0)</f>
        <v>44988</v>
      </c>
      <c r="C10" s="60">
        <f>VLOOKUP($A10,'Return Data'!$B$7:$R$2292,4,0)</f>
        <v>61.932200000000002</v>
      </c>
      <c r="D10" s="60">
        <f>VLOOKUP($A10,'Return Data'!$B$7:$R$2292,10,0)</f>
        <v>-8.0137999999999998</v>
      </c>
      <c r="E10" s="61">
        <f t="shared" si="0"/>
        <v>54</v>
      </c>
      <c r="F10" s="60">
        <f>VLOOKUP($A10,'Return Data'!$B$7:$R$2292,11,0)</f>
        <v>-10.294700000000001</v>
      </c>
      <c r="G10" s="61">
        <f t="shared" si="1"/>
        <v>57</v>
      </c>
      <c r="H10" s="60">
        <f>VLOOKUP($A10,'Return Data'!$B$7:$R$2292,12,0)</f>
        <v>0.33960000000000001</v>
      </c>
      <c r="I10" s="61">
        <f t="shared" si="2"/>
        <v>57</v>
      </c>
      <c r="J10" s="60">
        <f>VLOOKUP($A10,'Return Data'!$B$7:$R$2292,13,0)</f>
        <v>-7.0393999999999997</v>
      </c>
      <c r="K10" s="61">
        <f t="shared" si="3"/>
        <v>57</v>
      </c>
      <c r="L10" s="60">
        <f>VLOOKUP($A10,'Return Data'!$B$7:$R$2292,17,0)</f>
        <v>-1.1274</v>
      </c>
      <c r="M10" s="61">
        <f t="shared" si="4"/>
        <v>56</v>
      </c>
      <c r="N10" s="60">
        <f>VLOOKUP($A10,'Return Data'!$B$7:$R$2292,14,0)</f>
        <v>7.7641</v>
      </c>
      <c r="O10" s="61">
        <f t="shared" si="5"/>
        <v>55</v>
      </c>
      <c r="P10" s="60">
        <f>VLOOKUP($A10,'Return Data'!$B$7:$R$2292,15,0)</f>
        <v>8.6218000000000004</v>
      </c>
      <c r="Q10" s="61">
        <f>RANK(P10,P$8:P$64,0)</f>
        <v>31</v>
      </c>
      <c r="R10" s="60">
        <f>VLOOKUP($A10,'Return Data'!$B$7:$R$2292,16,0)</f>
        <v>14.833500000000001</v>
      </c>
      <c r="S10" s="62">
        <f t="shared" si="6"/>
        <v>19</v>
      </c>
    </row>
    <row r="11" spans="1:20" x14ac:dyDescent="0.3">
      <c r="A11" s="58" t="s">
        <v>1943</v>
      </c>
      <c r="B11" s="59">
        <f>VLOOKUP($A11,'Return Data'!$B$7:$R$2292,3,0)</f>
        <v>44988</v>
      </c>
      <c r="C11" s="60">
        <f>VLOOKUP($A11,'Return Data'!$B$7:$R$2292,4,0)</f>
        <v>16.03</v>
      </c>
      <c r="D11" s="60">
        <f>VLOOKUP($A11,'Return Data'!$B$7:$R$2292,10,0)</f>
        <v>-8.5045999999999999</v>
      </c>
      <c r="E11" s="61">
        <f t="shared" si="0"/>
        <v>56</v>
      </c>
      <c r="F11" s="60">
        <f>VLOOKUP($A11,'Return Data'!$B$7:$R$2292,11,0)</f>
        <v>-6.1475</v>
      </c>
      <c r="G11" s="61">
        <f t="shared" si="1"/>
        <v>56</v>
      </c>
      <c r="H11" s="60">
        <f>VLOOKUP($A11,'Return Data'!$B$7:$R$2292,12,0)</f>
        <v>6.8666999999999998</v>
      </c>
      <c r="I11" s="61">
        <f t="shared" si="2"/>
        <v>38</v>
      </c>
      <c r="J11" s="60">
        <f>VLOOKUP($A11,'Return Data'!$B$7:$R$2292,13,0)</f>
        <v>0.37569999999999998</v>
      </c>
      <c r="K11" s="61">
        <f t="shared" si="3"/>
        <v>54</v>
      </c>
      <c r="L11" s="60">
        <f>VLOOKUP($A11,'Return Data'!$B$7:$R$2292,17,0)</f>
        <v>9.9085000000000001</v>
      </c>
      <c r="M11" s="61">
        <f t="shared" si="4"/>
        <v>29</v>
      </c>
      <c r="N11" s="60">
        <f>VLOOKUP($A11,'Return Data'!$B$7:$R$2292,14,0)</f>
        <v>18.431899999999999</v>
      </c>
      <c r="O11" s="61">
        <f t="shared" si="5"/>
        <v>25</v>
      </c>
      <c r="P11" s="60">
        <f>VLOOKUP($A11,'Return Data'!$B$7:$R$2292,15,0)</f>
        <v>9.8363999999999994</v>
      </c>
      <c r="Q11" s="61">
        <f t="shared" ref="Q11:Q13" si="7">RANK(P11,P$8:P$64,0)</f>
        <v>23</v>
      </c>
      <c r="R11" s="60">
        <f>VLOOKUP($A11,'Return Data'!$B$7:$R$2292,16,0)</f>
        <v>9.8239000000000001</v>
      </c>
      <c r="S11" s="62">
        <f t="shared" si="6"/>
        <v>50</v>
      </c>
    </row>
    <row r="12" spans="1:20" x14ac:dyDescent="0.3">
      <c r="A12" s="58" t="s">
        <v>1945</v>
      </c>
      <c r="B12" s="59">
        <f>VLOOKUP($A12,'Return Data'!$B$7:$R$2292,3,0)</f>
        <v>44988</v>
      </c>
      <c r="C12" s="60">
        <f>VLOOKUP($A12,'Return Data'!$B$7:$R$2292,4,0)</f>
        <v>19.05</v>
      </c>
      <c r="D12" s="60">
        <f>VLOOKUP($A12,'Return Data'!$B$7:$R$2292,10,0)</f>
        <v>-8.3694000000000006</v>
      </c>
      <c r="E12" s="61">
        <f t="shared" si="0"/>
        <v>55</v>
      </c>
      <c r="F12" s="60">
        <f>VLOOKUP($A12,'Return Data'!$B$7:$R$2292,11,0)</f>
        <v>-5.5995999999999997</v>
      </c>
      <c r="G12" s="61">
        <f t="shared" si="1"/>
        <v>55</v>
      </c>
      <c r="H12" s="60">
        <f>VLOOKUP($A12,'Return Data'!$B$7:$R$2292,12,0)</f>
        <v>6.6032000000000002</v>
      </c>
      <c r="I12" s="61">
        <f t="shared" si="2"/>
        <v>39</v>
      </c>
      <c r="J12" s="60">
        <f>VLOOKUP($A12,'Return Data'!$B$7:$R$2292,13,0)</f>
        <v>-5.2499999999999998E-2</v>
      </c>
      <c r="K12" s="61">
        <f t="shared" si="3"/>
        <v>55</v>
      </c>
      <c r="L12" s="60">
        <f>VLOOKUP($A12,'Return Data'!$B$7:$R$2292,17,0)</f>
        <v>8.7764000000000006</v>
      </c>
      <c r="M12" s="61">
        <f t="shared" si="4"/>
        <v>37</v>
      </c>
      <c r="N12" s="60">
        <f>VLOOKUP($A12,'Return Data'!$B$7:$R$2292,14,0)</f>
        <v>16.461500000000001</v>
      </c>
      <c r="O12" s="61">
        <f t="shared" si="5"/>
        <v>34</v>
      </c>
      <c r="P12" s="60"/>
      <c r="Q12" s="61"/>
      <c r="R12" s="60">
        <f>VLOOKUP($A12,'Return Data'!$B$7:$R$2292,16,0)</f>
        <v>15.880699999999999</v>
      </c>
      <c r="S12" s="62">
        <f t="shared" si="6"/>
        <v>12</v>
      </c>
    </row>
    <row r="13" spans="1:20" x14ac:dyDescent="0.3">
      <c r="A13" s="58" t="s">
        <v>1947</v>
      </c>
      <c r="B13" s="59">
        <f>VLOOKUP($A13,'Return Data'!$B$7:$R$2292,3,0)</f>
        <v>44988</v>
      </c>
      <c r="C13" s="60">
        <f>VLOOKUP($A13,'Return Data'!$B$7:$R$2292,4,0)</f>
        <v>98.67</v>
      </c>
      <c r="D13" s="60">
        <f>VLOOKUP($A13,'Return Data'!$B$7:$R$2292,10,0)</f>
        <v>-5.407</v>
      </c>
      <c r="E13" s="61">
        <f t="shared" si="0"/>
        <v>28</v>
      </c>
      <c r="F13" s="60">
        <f>VLOOKUP($A13,'Return Data'!$B$7:$R$2292,11,0)</f>
        <v>-0.25269999999999998</v>
      </c>
      <c r="G13" s="61">
        <f t="shared" si="1"/>
        <v>19</v>
      </c>
      <c r="H13" s="60">
        <f>VLOOKUP($A13,'Return Data'!$B$7:$R$2292,12,0)</f>
        <v>9.9877000000000002</v>
      </c>
      <c r="I13" s="61">
        <f t="shared" si="2"/>
        <v>13</v>
      </c>
      <c r="J13" s="60">
        <f>VLOOKUP($A13,'Return Data'!$B$7:$R$2292,13,0)</f>
        <v>6.3369</v>
      </c>
      <c r="K13" s="61">
        <f t="shared" si="3"/>
        <v>34</v>
      </c>
      <c r="L13" s="60">
        <f>VLOOKUP($A13,'Return Data'!$B$7:$R$2292,17,0)</f>
        <v>10.780799999999999</v>
      </c>
      <c r="M13" s="61">
        <f t="shared" si="4"/>
        <v>24</v>
      </c>
      <c r="N13" s="60">
        <f>VLOOKUP($A13,'Return Data'!$B$7:$R$2292,14,0)</f>
        <v>19.895600000000002</v>
      </c>
      <c r="O13" s="61">
        <f t="shared" si="5"/>
        <v>16</v>
      </c>
      <c r="P13" s="60">
        <f>VLOOKUP($A13,'Return Data'!$B$7:$R$2292,15,0)</f>
        <v>12.102600000000001</v>
      </c>
      <c r="Q13" s="61">
        <f t="shared" si="7"/>
        <v>11</v>
      </c>
      <c r="R13" s="60">
        <f>VLOOKUP($A13,'Return Data'!$B$7:$R$2292,16,0)</f>
        <v>17.7303</v>
      </c>
      <c r="S13" s="62">
        <f t="shared" si="6"/>
        <v>8</v>
      </c>
    </row>
    <row r="14" spans="1:20" x14ac:dyDescent="0.3">
      <c r="A14" s="58" t="s">
        <v>1918</v>
      </c>
      <c r="B14" s="59">
        <f>VLOOKUP($A14,'Return Data'!$B$7:$R$2292,3,0)</f>
        <v>44988</v>
      </c>
      <c r="C14" s="60">
        <f>VLOOKUP($A14,'Return Data'!$B$7:$R$2292,4,0)</f>
        <v>57.128100000000003</v>
      </c>
      <c r="D14" s="60">
        <f>VLOOKUP($A14,'Return Data'!$B$7:$R$2292,10,0)</f>
        <v>-5.2035999999999998</v>
      </c>
      <c r="E14" s="61">
        <f t="shared" si="0"/>
        <v>26</v>
      </c>
      <c r="F14" s="60">
        <f>VLOOKUP($A14,'Return Data'!$B$7:$R$2292,11,0)</f>
        <v>-1.8345</v>
      </c>
      <c r="G14" s="61">
        <f t="shared" si="1"/>
        <v>37</v>
      </c>
      <c r="H14" s="60">
        <f>VLOOKUP($A14,'Return Data'!$B$7:$R$2292,12,0)</f>
        <v>4.9546999999999999</v>
      </c>
      <c r="I14" s="61">
        <f t="shared" si="2"/>
        <v>46</v>
      </c>
      <c r="J14" s="60">
        <f>VLOOKUP($A14,'Return Data'!$B$7:$R$2292,13,0)</f>
        <v>1.8234999999999999</v>
      </c>
      <c r="K14" s="61">
        <f t="shared" si="3"/>
        <v>50</v>
      </c>
      <c r="L14" s="60">
        <f>VLOOKUP($A14,'Return Data'!$B$7:$R$2292,17,0)</f>
        <v>3.8077000000000001</v>
      </c>
      <c r="M14" s="61">
        <f t="shared" si="4"/>
        <v>53</v>
      </c>
      <c r="N14" s="60">
        <f>VLOOKUP($A14,'Return Data'!$B$7:$R$2292,14,0)</f>
        <v>11.769299999999999</v>
      </c>
      <c r="O14" s="61">
        <f t="shared" si="5"/>
        <v>49</v>
      </c>
      <c r="P14" s="60">
        <f>VLOOKUP($A14,'Return Data'!$B$7:$R$2292,15,0)</f>
        <v>9.1283999999999992</v>
      </c>
      <c r="Q14" s="61">
        <f t="shared" ref="Q14:Q22" si="8">RANK(P14,P$8:P$64,0)</f>
        <v>29</v>
      </c>
      <c r="R14" s="60">
        <f>VLOOKUP($A14,'Return Data'!$B$7:$R$2292,16,0)</f>
        <v>10.6846</v>
      </c>
      <c r="S14" s="62">
        <f t="shared" si="6"/>
        <v>43</v>
      </c>
    </row>
    <row r="15" spans="1:20" x14ac:dyDescent="0.3">
      <c r="A15" s="58" t="s">
        <v>274</v>
      </c>
      <c r="B15" s="59">
        <f>VLOOKUP($A15,'Return Data'!$B$7:$R$2292,3,0)</f>
        <v>44988</v>
      </c>
      <c r="C15" s="60">
        <f>VLOOKUP($A15,'Return Data'!$B$7:$R$2292,4,0)</f>
        <v>114.33</v>
      </c>
      <c r="D15" s="60">
        <f>VLOOKUP($A15,'Return Data'!$B$7:$R$2292,10,0)</f>
        <v>-5.8701999999999996</v>
      </c>
      <c r="E15" s="61">
        <f t="shared" si="0"/>
        <v>35</v>
      </c>
      <c r="F15" s="60">
        <f>VLOOKUP($A15,'Return Data'!$B$7:$R$2292,11,0)</f>
        <v>-2.2570000000000001</v>
      </c>
      <c r="G15" s="61">
        <f t="shared" si="1"/>
        <v>40</v>
      </c>
      <c r="H15" s="60">
        <f>VLOOKUP($A15,'Return Data'!$B$7:$R$2292,12,0)</f>
        <v>7.2714999999999996</v>
      </c>
      <c r="I15" s="61">
        <f t="shared" si="2"/>
        <v>35</v>
      </c>
      <c r="J15" s="60">
        <f>VLOOKUP($A15,'Return Data'!$B$7:$R$2292,13,0)</f>
        <v>5.0152000000000001</v>
      </c>
      <c r="K15" s="61">
        <f t="shared" si="3"/>
        <v>43</v>
      </c>
      <c r="L15" s="60">
        <f>VLOOKUP($A15,'Return Data'!$B$7:$R$2292,17,0)</f>
        <v>8.1708999999999996</v>
      </c>
      <c r="M15" s="61">
        <f t="shared" si="4"/>
        <v>39</v>
      </c>
      <c r="N15" s="60">
        <f>VLOOKUP($A15,'Return Data'!$B$7:$R$2292,14,0)</f>
        <v>17.6599</v>
      </c>
      <c r="O15" s="61">
        <f t="shared" si="5"/>
        <v>30</v>
      </c>
      <c r="P15" s="60">
        <f>VLOOKUP($A15,'Return Data'!$B$7:$R$2292,15,0)</f>
        <v>14.125299999999999</v>
      </c>
      <c r="Q15" s="61">
        <f t="shared" si="8"/>
        <v>5</v>
      </c>
      <c r="R15" s="60">
        <f>VLOOKUP($A15,'Return Data'!$B$7:$R$2292,16,0)</f>
        <v>18.534300000000002</v>
      </c>
      <c r="S15" s="62">
        <f t="shared" si="6"/>
        <v>7</v>
      </c>
    </row>
    <row r="16" spans="1:20" x14ac:dyDescent="0.3">
      <c r="A16" s="58" t="s">
        <v>275</v>
      </c>
      <c r="B16" s="59">
        <f>VLOOKUP($A16,'Return Data'!$B$7:$R$2292,3,0)</f>
        <v>44988</v>
      </c>
      <c r="C16" s="60">
        <f>VLOOKUP($A16,'Return Data'!$B$7:$R$2292,4,0)</f>
        <v>81.941000000000003</v>
      </c>
      <c r="D16" s="60">
        <f>VLOOKUP($A16,'Return Data'!$B$7:$R$2292,10,0)</f>
        <v>-4.9177</v>
      </c>
      <c r="E16" s="61">
        <f t="shared" si="0"/>
        <v>22</v>
      </c>
      <c r="F16" s="60">
        <f>VLOOKUP($A16,'Return Data'!$B$7:$R$2292,11,0)</f>
        <v>0.68320000000000003</v>
      </c>
      <c r="G16" s="61">
        <f t="shared" si="1"/>
        <v>13</v>
      </c>
      <c r="H16" s="60">
        <f>VLOOKUP($A16,'Return Data'!$B$7:$R$2292,12,0)</f>
        <v>8.1087000000000007</v>
      </c>
      <c r="I16" s="61">
        <f t="shared" si="2"/>
        <v>27</v>
      </c>
      <c r="J16" s="60">
        <f>VLOOKUP($A16,'Return Data'!$B$7:$R$2292,13,0)</f>
        <v>7.6189</v>
      </c>
      <c r="K16" s="61">
        <f t="shared" si="3"/>
        <v>25</v>
      </c>
      <c r="L16" s="60">
        <f>VLOOKUP($A16,'Return Data'!$B$7:$R$2292,17,0)</f>
        <v>10.3992</v>
      </c>
      <c r="M16" s="61">
        <f t="shared" si="4"/>
        <v>26</v>
      </c>
      <c r="N16" s="60">
        <f>VLOOKUP($A16,'Return Data'!$B$7:$R$2292,14,0)</f>
        <v>18.117599999999999</v>
      </c>
      <c r="O16" s="61">
        <f t="shared" si="5"/>
        <v>26</v>
      </c>
      <c r="P16" s="60">
        <f>VLOOKUP($A16,'Return Data'!$B$7:$R$2292,15,0)</f>
        <v>12.232200000000001</v>
      </c>
      <c r="Q16" s="61">
        <f t="shared" si="8"/>
        <v>10</v>
      </c>
      <c r="R16" s="60">
        <f>VLOOKUP($A16,'Return Data'!$B$7:$R$2292,16,0)</f>
        <v>13.9275</v>
      </c>
      <c r="S16" s="62">
        <f t="shared" si="6"/>
        <v>24</v>
      </c>
    </row>
    <row r="17" spans="1:19" x14ac:dyDescent="0.3">
      <c r="A17" s="58" t="s">
        <v>276</v>
      </c>
      <c r="B17" s="59">
        <f>VLOOKUP($A17,'Return Data'!$B$7:$R$2292,3,0)</f>
        <v>44988</v>
      </c>
      <c r="C17" s="60">
        <f>VLOOKUP($A17,'Return Data'!$B$7:$R$2292,4,0)</f>
        <v>70.569999999999993</v>
      </c>
      <c r="D17" s="60">
        <f>VLOOKUP($A17,'Return Data'!$B$7:$R$2292,10,0)</f>
        <v>-4.8281000000000001</v>
      </c>
      <c r="E17" s="61">
        <f t="shared" si="0"/>
        <v>20</v>
      </c>
      <c r="F17" s="60">
        <f>VLOOKUP($A17,'Return Data'!$B$7:$R$2292,11,0)</f>
        <v>-0.81520000000000004</v>
      </c>
      <c r="G17" s="61">
        <f t="shared" si="1"/>
        <v>26</v>
      </c>
      <c r="H17" s="60">
        <f>VLOOKUP($A17,'Return Data'!$B$7:$R$2292,12,0)</f>
        <v>7.4779</v>
      </c>
      <c r="I17" s="61">
        <f t="shared" si="2"/>
        <v>34</v>
      </c>
      <c r="J17" s="60">
        <f>VLOOKUP($A17,'Return Data'!$B$7:$R$2292,13,0)</f>
        <v>5.6595000000000004</v>
      </c>
      <c r="K17" s="61">
        <f t="shared" si="3"/>
        <v>37</v>
      </c>
      <c r="L17" s="60">
        <f>VLOOKUP($A17,'Return Data'!$B$7:$R$2292,17,0)</f>
        <v>7.5674000000000001</v>
      </c>
      <c r="M17" s="61">
        <f t="shared" si="4"/>
        <v>42</v>
      </c>
      <c r="N17" s="60">
        <f>VLOOKUP($A17,'Return Data'!$B$7:$R$2292,14,0)</f>
        <v>14.154199999999999</v>
      </c>
      <c r="O17" s="61">
        <f t="shared" si="5"/>
        <v>42</v>
      </c>
      <c r="P17" s="60">
        <f>VLOOKUP($A17,'Return Data'!$B$7:$R$2292,15,0)</f>
        <v>8.2890999999999995</v>
      </c>
      <c r="Q17" s="61">
        <f t="shared" si="8"/>
        <v>37</v>
      </c>
      <c r="R17" s="60">
        <f>VLOOKUP($A17,'Return Data'!$B$7:$R$2292,16,0)</f>
        <v>14.7738</v>
      </c>
      <c r="S17" s="62">
        <f t="shared" si="6"/>
        <v>20</v>
      </c>
    </row>
    <row r="18" spans="1:19" x14ac:dyDescent="0.3">
      <c r="A18" s="58" t="s">
        <v>278</v>
      </c>
      <c r="B18" s="59">
        <f>VLOOKUP($A18,'Return Data'!$B$7:$R$2292,3,0)</f>
        <v>44988</v>
      </c>
      <c r="C18" s="60">
        <f>VLOOKUP($A18,'Return Data'!$B$7:$R$2292,4,0)</f>
        <v>880.1268</v>
      </c>
      <c r="D18" s="60">
        <f>VLOOKUP($A18,'Return Data'!$B$7:$R$2292,10,0)</f>
        <v>-6.8014999999999999</v>
      </c>
      <c r="E18" s="61">
        <f t="shared" si="0"/>
        <v>47</v>
      </c>
      <c r="F18" s="60">
        <f>VLOOKUP($A18,'Return Data'!$B$7:$R$2292,11,0)</f>
        <v>0.18110000000000001</v>
      </c>
      <c r="G18" s="61">
        <f t="shared" si="1"/>
        <v>17</v>
      </c>
      <c r="H18" s="60">
        <f>VLOOKUP($A18,'Return Data'!$B$7:$R$2292,12,0)</f>
        <v>8.2804000000000002</v>
      </c>
      <c r="I18" s="61">
        <f t="shared" si="2"/>
        <v>25</v>
      </c>
      <c r="J18" s="60">
        <f>VLOOKUP($A18,'Return Data'!$B$7:$R$2292,13,0)</f>
        <v>8.3781999999999996</v>
      </c>
      <c r="K18" s="61">
        <f t="shared" si="3"/>
        <v>22</v>
      </c>
      <c r="L18" s="60">
        <f>VLOOKUP($A18,'Return Data'!$B$7:$R$2292,17,0)</f>
        <v>9.6452000000000009</v>
      </c>
      <c r="M18" s="61">
        <f t="shared" si="4"/>
        <v>31</v>
      </c>
      <c r="N18" s="60">
        <f>VLOOKUP($A18,'Return Data'!$B$7:$R$2292,14,0)</f>
        <v>17.6736</v>
      </c>
      <c r="O18" s="61">
        <f t="shared" si="5"/>
        <v>29</v>
      </c>
      <c r="P18" s="60">
        <f>VLOOKUP($A18,'Return Data'!$B$7:$R$2292,15,0)</f>
        <v>10.077199999999999</v>
      </c>
      <c r="Q18" s="61">
        <f t="shared" si="8"/>
        <v>21</v>
      </c>
      <c r="R18" s="60">
        <f>VLOOKUP($A18,'Return Data'!$B$7:$R$2292,16,0)</f>
        <v>20.592400000000001</v>
      </c>
      <c r="S18" s="62">
        <f t="shared" si="6"/>
        <v>4</v>
      </c>
    </row>
    <row r="19" spans="1:19" x14ac:dyDescent="0.3">
      <c r="A19" s="58" t="s">
        <v>280</v>
      </c>
      <c r="B19" s="59">
        <f>VLOOKUP($A19,'Return Data'!$B$7:$R$2292,3,0)</f>
        <v>44988</v>
      </c>
      <c r="C19" s="60">
        <f>VLOOKUP($A19,'Return Data'!$B$7:$R$2292,4,0)</f>
        <v>2626.9847097885399</v>
      </c>
      <c r="D19" s="60">
        <f>VLOOKUP($A19,'Return Data'!$B$7:$R$2292,10,0)</f>
        <v>-4.8201999999999998</v>
      </c>
      <c r="E19" s="61">
        <f t="shared" si="0"/>
        <v>19</v>
      </c>
      <c r="F19" s="60">
        <f>VLOOKUP($A19,'Return Data'!$B$7:$R$2292,11,0)</f>
        <v>2.3997999999999999</v>
      </c>
      <c r="G19" s="61">
        <f t="shared" si="1"/>
        <v>4</v>
      </c>
      <c r="H19" s="60">
        <f>VLOOKUP($A19,'Return Data'!$B$7:$R$2292,12,0)</f>
        <v>11.450200000000001</v>
      </c>
      <c r="I19" s="61">
        <f t="shared" si="2"/>
        <v>5</v>
      </c>
      <c r="J19" s="60">
        <f>VLOOKUP($A19,'Return Data'!$B$7:$R$2292,13,0)</f>
        <v>16.510899999999999</v>
      </c>
      <c r="K19" s="61">
        <f t="shared" si="3"/>
        <v>1</v>
      </c>
      <c r="L19" s="60">
        <f>VLOOKUP($A19,'Return Data'!$B$7:$R$2292,17,0)</f>
        <v>15.2943</v>
      </c>
      <c r="M19" s="61">
        <f t="shared" si="4"/>
        <v>14</v>
      </c>
      <c r="N19" s="60">
        <f>VLOOKUP($A19,'Return Data'!$B$7:$R$2292,14,0)</f>
        <v>19.482500000000002</v>
      </c>
      <c r="O19" s="61">
        <f t="shared" si="5"/>
        <v>18</v>
      </c>
      <c r="P19" s="60">
        <f>VLOOKUP($A19,'Return Data'!$B$7:$R$2292,15,0)</f>
        <v>8.9745000000000008</v>
      </c>
      <c r="Q19" s="61">
        <f t="shared" si="8"/>
        <v>30</v>
      </c>
      <c r="R19" s="60">
        <f>VLOOKUP($A19,'Return Data'!$B$7:$R$2292,16,0)</f>
        <v>22.973099999999999</v>
      </c>
      <c r="S19" s="62">
        <f t="shared" si="6"/>
        <v>1</v>
      </c>
    </row>
    <row r="20" spans="1:19" x14ac:dyDescent="0.3">
      <c r="A20" s="102" t="s">
        <v>2002</v>
      </c>
      <c r="B20" s="59">
        <f>VLOOKUP($A20,'Return Data'!$B$7:$R$2292,3,0)</f>
        <v>44988</v>
      </c>
      <c r="C20" s="60">
        <f>VLOOKUP($A20,'Return Data'!$B$7:$R$2292,4,0)</f>
        <v>78.1053</v>
      </c>
      <c r="D20" s="60">
        <f>VLOOKUP($A20,'Return Data'!$B$7:$R$2292,10,0)</f>
        <v>-4.6527000000000003</v>
      </c>
      <c r="E20" s="61">
        <f t="shared" si="0"/>
        <v>16</v>
      </c>
      <c r="F20" s="60">
        <f>VLOOKUP($A20,'Return Data'!$B$7:$R$2292,11,0)</f>
        <v>-0.71779999999999999</v>
      </c>
      <c r="G20" s="61">
        <f t="shared" si="1"/>
        <v>23</v>
      </c>
      <c r="H20" s="60">
        <f>VLOOKUP($A20,'Return Data'!$B$7:$R$2292,12,0)</f>
        <v>7.0038</v>
      </c>
      <c r="I20" s="61">
        <f t="shared" si="2"/>
        <v>37</v>
      </c>
      <c r="J20" s="60">
        <f>VLOOKUP($A20,'Return Data'!$B$7:$R$2292,13,0)</f>
        <v>4.0419</v>
      </c>
      <c r="K20" s="61">
        <f t="shared" si="3"/>
        <v>46</v>
      </c>
      <c r="L20" s="60">
        <f>VLOOKUP($A20,'Return Data'!$B$7:$R$2292,17,0)</f>
        <v>6.7695999999999996</v>
      </c>
      <c r="M20" s="61">
        <f t="shared" si="4"/>
        <v>47</v>
      </c>
      <c r="N20" s="60">
        <f>VLOOKUP($A20,'Return Data'!$B$7:$R$2292,14,0)</f>
        <v>13.6325</v>
      </c>
      <c r="O20" s="61">
        <f t="shared" si="5"/>
        <v>44</v>
      </c>
      <c r="P20" s="60">
        <f>VLOOKUP($A20,'Return Data'!$B$7:$R$2292,15,0)</f>
        <v>6.8395000000000001</v>
      </c>
      <c r="Q20" s="61">
        <f t="shared" si="8"/>
        <v>44</v>
      </c>
      <c r="R20" s="60">
        <f>VLOOKUP($A20,'Return Data'!$B$7:$R$2292,16,0)</f>
        <v>12.8348</v>
      </c>
      <c r="S20" s="62">
        <f t="shared" si="6"/>
        <v>33</v>
      </c>
    </row>
    <row r="21" spans="1:19" x14ac:dyDescent="0.3">
      <c r="A21" s="58" t="s">
        <v>281</v>
      </c>
      <c r="B21" s="59">
        <f>VLOOKUP($A21,'Return Data'!$B$7:$R$2292,3,0)</f>
        <v>44988</v>
      </c>
      <c r="C21" s="60">
        <f>VLOOKUP($A21,'Return Data'!$B$7:$R$2292,4,0)</f>
        <v>54.506</v>
      </c>
      <c r="D21" s="60">
        <f>VLOOKUP($A21,'Return Data'!$B$7:$R$2292,10,0)</f>
        <v>-7.5464000000000002</v>
      </c>
      <c r="E21" s="61">
        <f t="shared" si="0"/>
        <v>53</v>
      </c>
      <c r="F21" s="60">
        <f>VLOOKUP($A21,'Return Data'!$B$7:$R$2292,11,0)</f>
        <v>-3.1351</v>
      </c>
      <c r="G21" s="61">
        <f t="shared" si="1"/>
        <v>46</v>
      </c>
      <c r="H21" s="60">
        <f>VLOOKUP($A21,'Return Data'!$B$7:$R$2292,12,0)</f>
        <v>4.5488</v>
      </c>
      <c r="I21" s="61">
        <f t="shared" si="2"/>
        <v>48</v>
      </c>
      <c r="J21" s="60">
        <f>VLOOKUP($A21,'Return Data'!$B$7:$R$2292,13,0)</f>
        <v>3.0796000000000001</v>
      </c>
      <c r="K21" s="61">
        <f t="shared" si="3"/>
        <v>47</v>
      </c>
      <c r="L21" s="60">
        <f>VLOOKUP($A21,'Return Data'!$B$7:$R$2292,17,0)</f>
        <v>7.3716999999999997</v>
      </c>
      <c r="M21" s="61">
        <f t="shared" si="4"/>
        <v>44</v>
      </c>
      <c r="N21" s="60">
        <f>VLOOKUP($A21,'Return Data'!$B$7:$R$2292,14,0)</f>
        <v>13.103300000000001</v>
      </c>
      <c r="O21" s="61">
        <f t="shared" si="5"/>
        <v>46</v>
      </c>
      <c r="P21" s="60">
        <f>VLOOKUP($A21,'Return Data'!$B$7:$R$2292,15,0)</f>
        <v>7.6589999999999998</v>
      </c>
      <c r="Q21" s="61">
        <f t="shared" si="8"/>
        <v>43</v>
      </c>
      <c r="R21" s="60">
        <f>VLOOKUP($A21,'Return Data'!$B$7:$R$2292,16,0)</f>
        <v>11.0585</v>
      </c>
      <c r="S21" s="62">
        <f t="shared" si="6"/>
        <v>40</v>
      </c>
    </row>
    <row r="22" spans="1:19" x14ac:dyDescent="0.3">
      <c r="A22" s="58" t="s">
        <v>282</v>
      </c>
      <c r="B22" s="59">
        <f>VLOOKUP($A22,'Return Data'!$B$7:$R$2292,3,0)</f>
        <v>44988</v>
      </c>
      <c r="C22" s="60">
        <f>VLOOKUP($A22,'Return Data'!$B$7:$R$2292,4,0)</f>
        <v>586.91999999999996</v>
      </c>
      <c r="D22" s="60">
        <f>VLOOKUP($A22,'Return Data'!$B$7:$R$2292,10,0)</f>
        <v>-6.7241</v>
      </c>
      <c r="E22" s="61">
        <f t="shared" si="0"/>
        <v>45</v>
      </c>
      <c r="F22" s="60">
        <f>VLOOKUP($A22,'Return Data'!$B$7:$R$2292,11,0)</f>
        <v>-1.2435</v>
      </c>
      <c r="G22" s="61">
        <f t="shared" si="1"/>
        <v>28</v>
      </c>
      <c r="H22" s="60">
        <f>VLOOKUP($A22,'Return Data'!$B$7:$R$2292,12,0)</f>
        <v>5.2317999999999998</v>
      </c>
      <c r="I22" s="61">
        <f t="shared" si="2"/>
        <v>44</v>
      </c>
      <c r="J22" s="60">
        <f>VLOOKUP($A22,'Return Data'!$B$7:$R$2292,13,0)</f>
        <v>4.5252999999999997</v>
      </c>
      <c r="K22" s="61">
        <f t="shared" si="3"/>
        <v>45</v>
      </c>
      <c r="L22" s="60">
        <f>VLOOKUP($A22,'Return Data'!$B$7:$R$2292,17,0)</f>
        <v>8.3135999999999992</v>
      </c>
      <c r="M22" s="61">
        <f t="shared" si="4"/>
        <v>38</v>
      </c>
      <c r="N22" s="60">
        <f>VLOOKUP($A22,'Return Data'!$B$7:$R$2292,14,0)</f>
        <v>16.895399999999999</v>
      </c>
      <c r="O22" s="61">
        <f t="shared" si="5"/>
        <v>32</v>
      </c>
      <c r="P22" s="60">
        <f>VLOOKUP($A22,'Return Data'!$B$7:$R$2292,15,0)</f>
        <v>10.730700000000001</v>
      </c>
      <c r="Q22" s="61">
        <f t="shared" si="8"/>
        <v>18</v>
      </c>
      <c r="R22" s="60">
        <f>VLOOKUP($A22,'Return Data'!$B$7:$R$2292,16,0)</f>
        <v>18.874300000000002</v>
      </c>
      <c r="S22" s="62">
        <f t="shared" si="6"/>
        <v>6</v>
      </c>
    </row>
    <row r="23" spans="1:19" x14ac:dyDescent="0.3">
      <c r="A23" s="58" t="s">
        <v>283</v>
      </c>
      <c r="B23" s="59">
        <f>VLOOKUP($A23,'Return Data'!$B$7:$R$2292,3,0)</f>
        <v>44988</v>
      </c>
      <c r="C23" s="60">
        <f>VLOOKUP($A23,'Return Data'!$B$7:$R$2292,4,0)</f>
        <v>17.2</v>
      </c>
      <c r="D23" s="60">
        <f>VLOOKUP($A23,'Return Data'!$B$7:$R$2292,10,0)</f>
        <v>-5.0773000000000001</v>
      </c>
      <c r="E23" s="61">
        <f t="shared" si="0"/>
        <v>25</v>
      </c>
      <c r="F23" s="60">
        <f>VLOOKUP($A23,'Return Data'!$B$7:$R$2292,11,0)</f>
        <v>-1.5455000000000001</v>
      </c>
      <c r="G23" s="61">
        <f t="shared" si="1"/>
        <v>33</v>
      </c>
      <c r="H23" s="60">
        <f>VLOOKUP($A23,'Return Data'!$B$7:$R$2292,12,0)</f>
        <v>9.7638999999999996</v>
      </c>
      <c r="I23" s="61">
        <f t="shared" si="2"/>
        <v>14</v>
      </c>
      <c r="J23" s="60">
        <f>VLOOKUP($A23,'Return Data'!$B$7:$R$2292,13,0)</f>
        <v>14.437799999999999</v>
      </c>
      <c r="K23" s="61">
        <f t="shared" si="3"/>
        <v>3</v>
      </c>
      <c r="L23" s="60">
        <f>VLOOKUP($A23,'Return Data'!$B$7:$R$2292,17,0)</f>
        <v>11.3993</v>
      </c>
      <c r="M23" s="61">
        <f t="shared" si="4"/>
        <v>18</v>
      </c>
      <c r="N23" s="60">
        <f>VLOOKUP($A23,'Return Data'!$B$7:$R$2292,14,0)</f>
        <v>15.822699999999999</v>
      </c>
      <c r="O23" s="61">
        <f t="shared" si="5"/>
        <v>37</v>
      </c>
      <c r="P23" s="60"/>
      <c r="Q23" s="61"/>
      <c r="R23" s="60">
        <f>VLOOKUP($A23,'Return Data'!$B$7:$R$2292,16,0)</f>
        <v>11.5838</v>
      </c>
      <c r="S23" s="62">
        <f t="shared" si="6"/>
        <v>36</v>
      </c>
    </row>
    <row r="24" spans="1:19" x14ac:dyDescent="0.3">
      <c r="A24" s="58" t="s">
        <v>284</v>
      </c>
      <c r="B24" s="59">
        <f>VLOOKUP($A24,'Return Data'!$B$7:$R$2292,3,0)</f>
        <v>44988</v>
      </c>
      <c r="C24" s="60">
        <f>VLOOKUP($A24,'Return Data'!$B$7:$R$2292,4,0)</f>
        <v>38.590000000000003</v>
      </c>
      <c r="D24" s="60">
        <f>VLOOKUP($A24,'Return Data'!$B$7:$R$2292,10,0)</f>
        <v>-5.2541000000000002</v>
      </c>
      <c r="E24" s="61">
        <f t="shared" si="0"/>
        <v>27</v>
      </c>
      <c r="F24" s="60">
        <f>VLOOKUP($A24,'Return Data'!$B$7:$R$2292,11,0)</f>
        <v>-1.4303999999999999</v>
      </c>
      <c r="G24" s="61">
        <f t="shared" si="1"/>
        <v>30</v>
      </c>
      <c r="H24" s="60">
        <f>VLOOKUP($A24,'Return Data'!$B$7:$R$2292,12,0)</f>
        <v>8.6123999999999992</v>
      </c>
      <c r="I24" s="61">
        <f t="shared" si="2"/>
        <v>21</v>
      </c>
      <c r="J24" s="60">
        <f>VLOOKUP($A24,'Return Data'!$B$7:$R$2292,13,0)</f>
        <v>6.6611000000000002</v>
      </c>
      <c r="K24" s="61">
        <f t="shared" si="3"/>
        <v>31</v>
      </c>
      <c r="L24" s="60">
        <f>VLOOKUP($A24,'Return Data'!$B$7:$R$2292,17,0)</f>
        <v>8.0730000000000004</v>
      </c>
      <c r="M24" s="61">
        <f t="shared" si="4"/>
        <v>41</v>
      </c>
      <c r="N24" s="60">
        <f>VLOOKUP($A24,'Return Data'!$B$7:$R$2292,14,0)</f>
        <v>12.2287</v>
      </c>
      <c r="O24" s="61">
        <f t="shared" si="5"/>
        <v>47</v>
      </c>
      <c r="P24" s="60">
        <f>VLOOKUP($A24,'Return Data'!$B$7:$R$2292,15,0)</f>
        <v>7.6962000000000002</v>
      </c>
      <c r="Q24" s="61">
        <f>RANK(P24,P$8:P$64,0)</f>
        <v>42</v>
      </c>
      <c r="R24" s="60">
        <f>VLOOKUP($A24,'Return Data'!$B$7:$R$2292,16,0)</f>
        <v>15.3055</v>
      </c>
      <c r="S24" s="62">
        <f t="shared" si="6"/>
        <v>17</v>
      </c>
    </row>
    <row r="25" spans="1:19" x14ac:dyDescent="0.3">
      <c r="A25" s="58" t="s">
        <v>285</v>
      </c>
      <c r="B25" s="59">
        <f>VLOOKUP($A25,'Return Data'!$B$7:$R$2292,3,0)</f>
        <v>44988</v>
      </c>
      <c r="C25" s="60">
        <f>VLOOKUP($A25,'Return Data'!$B$7:$R$2292,4,0)</f>
        <v>99.316000000000003</v>
      </c>
      <c r="D25" s="60">
        <f>VLOOKUP($A25,'Return Data'!$B$7:$R$2292,10,0)</f>
        <v>-4.8122999999999996</v>
      </c>
      <c r="E25" s="61">
        <f t="shared" si="0"/>
        <v>18</v>
      </c>
      <c r="F25" s="60">
        <f>VLOOKUP($A25,'Return Data'!$B$7:$R$2292,11,0)</f>
        <v>0.52429999999999999</v>
      </c>
      <c r="G25" s="61">
        <f t="shared" si="1"/>
        <v>15</v>
      </c>
      <c r="H25" s="60">
        <f>VLOOKUP($A25,'Return Data'!$B$7:$R$2292,12,0)</f>
        <v>7.8935000000000004</v>
      </c>
      <c r="I25" s="61">
        <f t="shared" si="2"/>
        <v>30</v>
      </c>
      <c r="J25" s="60">
        <f>VLOOKUP($A25,'Return Data'!$B$7:$R$2292,13,0)</f>
        <v>8.1638000000000002</v>
      </c>
      <c r="K25" s="61">
        <f t="shared" si="3"/>
        <v>23</v>
      </c>
      <c r="L25" s="60">
        <f>VLOOKUP($A25,'Return Data'!$B$7:$R$2292,17,0)</f>
        <v>12.992000000000001</v>
      </c>
      <c r="M25" s="61">
        <f t="shared" si="4"/>
        <v>15</v>
      </c>
      <c r="N25" s="60">
        <f>VLOOKUP($A25,'Return Data'!$B$7:$R$2292,14,0)</f>
        <v>23.162400000000002</v>
      </c>
      <c r="O25" s="61">
        <f t="shared" si="5"/>
        <v>14</v>
      </c>
      <c r="P25" s="60">
        <f>VLOOKUP($A25,'Return Data'!$B$7:$R$2292,15,0)</f>
        <v>11.283899999999999</v>
      </c>
      <c r="Q25" s="61">
        <f>RANK(P25,P$8:P$64,0)</f>
        <v>16</v>
      </c>
      <c r="R25" s="60">
        <f>VLOOKUP($A25,'Return Data'!$B$7:$R$2292,16,0)</f>
        <v>17.558299999999999</v>
      </c>
      <c r="S25" s="62">
        <f t="shared" si="6"/>
        <v>9</v>
      </c>
    </row>
    <row r="26" spans="1:19" x14ac:dyDescent="0.3">
      <c r="A26" s="58" t="s">
        <v>286</v>
      </c>
      <c r="B26" s="59">
        <f>VLOOKUP($A26,'Return Data'!$B$7:$R$2292,3,0)</f>
        <v>44988</v>
      </c>
      <c r="C26" s="60">
        <f>VLOOKUP($A26,'Return Data'!$B$7:$R$2292,4,0)</f>
        <v>13.15</v>
      </c>
      <c r="D26" s="60">
        <f>VLOOKUP($A26,'Return Data'!$B$7:$R$2292,10,0)</f>
        <v>-6.6714000000000002</v>
      </c>
      <c r="E26" s="61">
        <f t="shared" si="0"/>
        <v>44</v>
      </c>
      <c r="F26" s="60">
        <f>VLOOKUP($A26,'Return Data'!$B$7:$R$2292,11,0)</f>
        <v>-1.6455</v>
      </c>
      <c r="G26" s="61">
        <f t="shared" si="1"/>
        <v>35</v>
      </c>
      <c r="H26" s="60">
        <f>VLOOKUP($A26,'Return Data'!$B$7:$R$2292,12,0)</f>
        <v>4.0347999999999997</v>
      </c>
      <c r="I26" s="61">
        <f t="shared" si="2"/>
        <v>52</v>
      </c>
      <c r="J26" s="60">
        <f>VLOOKUP($A26,'Return Data'!$B$7:$R$2292,13,0)</f>
        <v>5.6224999999999996</v>
      </c>
      <c r="K26" s="61">
        <f t="shared" si="3"/>
        <v>38</v>
      </c>
      <c r="L26" s="60">
        <f>VLOOKUP($A26,'Return Data'!$B$7:$R$2292,17,0)</f>
        <v>5.4760999999999997</v>
      </c>
      <c r="M26" s="61">
        <f t="shared" si="4"/>
        <v>50</v>
      </c>
      <c r="N26" s="60">
        <f>VLOOKUP($A26,'Return Data'!$B$7:$R$2292,14,0)</f>
        <v>11.058400000000001</v>
      </c>
      <c r="O26" s="61">
        <f t="shared" si="5"/>
        <v>53</v>
      </c>
      <c r="P26" s="60">
        <f>VLOOKUP($A26,'Return Data'!$B$7:$R$2292,15,0)</f>
        <v>5.4311999999999996</v>
      </c>
      <c r="Q26" s="61">
        <f t="shared" ref="Q26:Q27" si="9">RANK(P26,P$8:P$64,0)</f>
        <v>45</v>
      </c>
      <c r="R26" s="60">
        <f>VLOOKUP($A26,'Return Data'!$B$7:$R$2292,16,0)</f>
        <v>5.4278000000000004</v>
      </c>
      <c r="S26" s="62">
        <f t="shared" si="6"/>
        <v>57</v>
      </c>
    </row>
    <row r="27" spans="1:19" x14ac:dyDescent="0.3">
      <c r="A27" s="58" t="s">
        <v>287</v>
      </c>
      <c r="B27" s="59">
        <f>VLOOKUP($A27,'Return Data'!$B$7:$R$2292,3,0)</f>
        <v>44988</v>
      </c>
      <c r="C27" s="60">
        <f>VLOOKUP($A27,'Return Data'!$B$7:$R$2292,4,0)</f>
        <v>75.95</v>
      </c>
      <c r="D27" s="60">
        <f>VLOOKUP($A27,'Return Data'!$B$7:$R$2292,10,0)</f>
        <v>-6.8441000000000001</v>
      </c>
      <c r="E27" s="61">
        <f t="shared" si="0"/>
        <v>48</v>
      </c>
      <c r="F27" s="60">
        <f>VLOOKUP($A27,'Return Data'!$B$7:$R$2292,11,0)</f>
        <v>-3.2361</v>
      </c>
      <c r="G27" s="61">
        <f t="shared" si="1"/>
        <v>47</v>
      </c>
      <c r="H27" s="60">
        <f>VLOOKUP($A27,'Return Data'!$B$7:$R$2292,12,0)</f>
        <v>2.9411999999999998</v>
      </c>
      <c r="I27" s="61">
        <f t="shared" si="2"/>
        <v>54</v>
      </c>
      <c r="J27" s="60">
        <f>VLOOKUP($A27,'Return Data'!$B$7:$R$2292,13,0)</f>
        <v>-0.65400000000000003</v>
      </c>
      <c r="K27" s="61">
        <f t="shared" si="3"/>
        <v>56</v>
      </c>
      <c r="L27" s="60">
        <f>VLOOKUP($A27,'Return Data'!$B$7:$R$2292,17,0)</f>
        <v>4.3573000000000004</v>
      </c>
      <c r="M27" s="61">
        <f t="shared" si="4"/>
        <v>52</v>
      </c>
      <c r="N27" s="60">
        <f>VLOOKUP($A27,'Return Data'!$B$7:$R$2292,14,0)</f>
        <v>12.138299999999999</v>
      </c>
      <c r="O27" s="61">
        <f t="shared" si="5"/>
        <v>48</v>
      </c>
      <c r="P27" s="60">
        <f>VLOOKUP($A27,'Return Data'!$B$7:$R$2292,15,0)</f>
        <v>9.4408999999999992</v>
      </c>
      <c r="Q27" s="61">
        <f t="shared" si="9"/>
        <v>26</v>
      </c>
      <c r="R27" s="60">
        <f>VLOOKUP($A27,'Return Data'!$B$7:$R$2292,16,0)</f>
        <v>13.3443</v>
      </c>
      <c r="S27" s="62">
        <f t="shared" si="6"/>
        <v>29</v>
      </c>
    </row>
    <row r="28" spans="1:19" x14ac:dyDescent="0.3">
      <c r="A28" s="58" t="s">
        <v>288</v>
      </c>
      <c r="B28" s="59">
        <f>VLOOKUP($A28,'Return Data'!$B$7:$R$2292,3,0)</f>
        <v>44988</v>
      </c>
      <c r="C28" s="60">
        <f>VLOOKUP($A28,'Return Data'!$B$7:$R$2292,4,0)</f>
        <v>13.9961</v>
      </c>
      <c r="D28" s="60">
        <f>VLOOKUP($A28,'Return Data'!$B$7:$R$2292,10,0)</f>
        <v>-4.8525</v>
      </c>
      <c r="E28" s="61">
        <f t="shared" si="0"/>
        <v>21</v>
      </c>
      <c r="F28" s="60">
        <f>VLOOKUP($A28,'Return Data'!$B$7:$R$2292,11,0)</f>
        <v>1.1169</v>
      </c>
      <c r="G28" s="61">
        <f t="shared" si="1"/>
        <v>10</v>
      </c>
      <c r="H28" s="60">
        <f>VLOOKUP($A28,'Return Data'!$B$7:$R$2292,12,0)</f>
        <v>9.0573999999999995</v>
      </c>
      <c r="I28" s="61">
        <f t="shared" si="2"/>
        <v>16</v>
      </c>
      <c r="J28" s="60">
        <f>VLOOKUP($A28,'Return Data'!$B$7:$R$2292,13,0)</f>
        <v>6.2403000000000004</v>
      </c>
      <c r="K28" s="61">
        <f t="shared" si="3"/>
        <v>35</v>
      </c>
      <c r="L28" s="60">
        <f>VLOOKUP($A28,'Return Data'!$B$7:$R$2292,17,0)</f>
        <v>2.6492</v>
      </c>
      <c r="M28" s="61">
        <f t="shared" si="4"/>
        <v>54</v>
      </c>
      <c r="N28" s="60">
        <f>VLOOKUP($A28,'Return Data'!$B$7:$R$2292,14,0)</f>
        <v>11.7098</v>
      </c>
      <c r="O28" s="61">
        <f t="shared" si="5"/>
        <v>50</v>
      </c>
      <c r="P28" s="60"/>
      <c r="Q28" s="61"/>
      <c r="R28" s="60">
        <f>VLOOKUP($A28,'Return Data'!$B$7:$R$2292,16,0)</f>
        <v>10.4732</v>
      </c>
      <c r="S28" s="62">
        <f t="shared" si="6"/>
        <v>46</v>
      </c>
    </row>
    <row r="29" spans="1:19" x14ac:dyDescent="0.3">
      <c r="A29" s="58" t="s">
        <v>289</v>
      </c>
      <c r="B29" s="59">
        <f>VLOOKUP($A29,'Return Data'!$B$7:$R$2292,3,0)</f>
        <v>44988</v>
      </c>
      <c r="C29" s="60">
        <f>VLOOKUP($A29,'Return Data'!$B$7:$R$2292,4,0)</f>
        <v>28.582000000000001</v>
      </c>
      <c r="D29" s="60">
        <f>VLOOKUP($A29,'Return Data'!$B$7:$R$2292,10,0)</f>
        <v>-4.2495000000000003</v>
      </c>
      <c r="E29" s="61">
        <f t="shared" si="0"/>
        <v>13</v>
      </c>
      <c r="F29" s="60">
        <f>VLOOKUP($A29,'Return Data'!$B$7:$R$2292,11,0)</f>
        <v>0.97430000000000005</v>
      </c>
      <c r="G29" s="61">
        <f t="shared" si="1"/>
        <v>11</v>
      </c>
      <c r="H29" s="60">
        <f>VLOOKUP($A29,'Return Data'!$B$7:$R$2292,12,0)</f>
        <v>9.0557999999999996</v>
      </c>
      <c r="I29" s="61">
        <f t="shared" si="2"/>
        <v>17</v>
      </c>
      <c r="J29" s="60">
        <f>VLOOKUP($A29,'Return Data'!$B$7:$R$2292,13,0)</f>
        <v>7.0335000000000001</v>
      </c>
      <c r="K29" s="61">
        <f t="shared" si="3"/>
        <v>29</v>
      </c>
      <c r="L29" s="60">
        <f>VLOOKUP($A29,'Return Data'!$B$7:$R$2292,17,0)</f>
        <v>8.8293999999999997</v>
      </c>
      <c r="M29" s="61">
        <f t="shared" si="4"/>
        <v>35</v>
      </c>
      <c r="N29" s="60">
        <f>VLOOKUP($A29,'Return Data'!$B$7:$R$2292,14,0)</f>
        <v>16.371200000000002</v>
      </c>
      <c r="O29" s="61">
        <f t="shared" si="5"/>
        <v>35</v>
      </c>
      <c r="P29" s="60">
        <f>VLOOKUP($A29,'Return Data'!$B$7:$R$2292,15,0)</f>
        <v>12.046099999999999</v>
      </c>
      <c r="Q29" s="61">
        <f t="shared" ref="Q29:Q36" si="10">RANK(P29,P$8:P$64,0)</f>
        <v>13</v>
      </c>
      <c r="R29" s="60">
        <f>VLOOKUP($A29,'Return Data'!$B$7:$R$2292,16,0)</f>
        <v>7.2866</v>
      </c>
      <c r="S29" s="62">
        <f t="shared" si="6"/>
        <v>56</v>
      </c>
    </row>
    <row r="30" spans="1:19" x14ac:dyDescent="0.3">
      <c r="A30" s="108" t="s">
        <v>290</v>
      </c>
      <c r="B30" s="59">
        <f>VLOOKUP($A30,'Return Data'!$B$7:$R$2292,3,0)</f>
        <v>44988</v>
      </c>
      <c r="C30" s="60">
        <f>VLOOKUP($A30,'Return Data'!$B$7:$R$2292,4,0)</f>
        <v>74.956000000000003</v>
      </c>
      <c r="D30" s="60">
        <f>VLOOKUP($A30,'Return Data'!$B$7:$R$2292,10,0)</f>
        <v>-4.0453000000000001</v>
      </c>
      <c r="E30" s="61">
        <f t="shared" si="0"/>
        <v>8</v>
      </c>
      <c r="F30" s="60">
        <f>VLOOKUP($A30,'Return Data'!$B$7:$R$2292,11,0)</f>
        <v>1.3220000000000001</v>
      </c>
      <c r="G30" s="61">
        <f t="shared" si="1"/>
        <v>8</v>
      </c>
      <c r="H30" s="60">
        <f>VLOOKUP($A30,'Return Data'!$B$7:$R$2292,12,0)</f>
        <v>10.9884</v>
      </c>
      <c r="I30" s="61">
        <f t="shared" si="2"/>
        <v>7</v>
      </c>
      <c r="J30" s="60">
        <f>VLOOKUP($A30,'Return Data'!$B$7:$R$2292,13,0)</f>
        <v>10.926</v>
      </c>
      <c r="K30" s="61">
        <f t="shared" si="3"/>
        <v>12</v>
      </c>
      <c r="L30" s="60">
        <f>VLOOKUP($A30,'Return Data'!$B$7:$R$2292,17,0)</f>
        <v>11.3538</v>
      </c>
      <c r="M30" s="61">
        <f t="shared" si="4"/>
        <v>19</v>
      </c>
      <c r="N30" s="60">
        <f>VLOOKUP($A30,'Return Data'!$B$7:$R$2292,14,0)</f>
        <v>17.742899999999999</v>
      </c>
      <c r="O30" s="61">
        <f t="shared" si="5"/>
        <v>28</v>
      </c>
      <c r="P30" s="60">
        <f>VLOOKUP($A30,'Return Data'!$B$7:$R$2292,15,0)</f>
        <v>12.8795</v>
      </c>
      <c r="Q30" s="61">
        <f t="shared" si="10"/>
        <v>9</v>
      </c>
      <c r="R30" s="60">
        <f>VLOOKUP($A30,'Return Data'!$B$7:$R$2292,16,0)</f>
        <v>12.3598</v>
      </c>
      <c r="S30" s="62">
        <f t="shared" si="6"/>
        <v>35</v>
      </c>
    </row>
    <row r="31" spans="1:19" x14ac:dyDescent="0.3">
      <c r="A31" s="58" t="s">
        <v>1807</v>
      </c>
      <c r="B31" s="59">
        <f>VLOOKUP($A31,'Return Data'!$B$7:$R$2292,3,0)</f>
        <v>44988</v>
      </c>
      <c r="C31" s="60">
        <f>VLOOKUP($A31,'Return Data'!$B$7:$R$2292,4,0)</f>
        <v>96.630899999999997</v>
      </c>
      <c r="D31" s="60">
        <f>VLOOKUP($A31,'Return Data'!$B$7:$R$2292,10,0)</f>
        <v>-4.9244000000000003</v>
      </c>
      <c r="E31" s="61">
        <f t="shared" si="0"/>
        <v>23</v>
      </c>
      <c r="F31" s="60">
        <f>VLOOKUP($A31,'Return Data'!$B$7:$R$2292,11,0)</f>
        <v>-4.2247000000000003</v>
      </c>
      <c r="G31" s="61">
        <f t="shared" si="1"/>
        <v>49</v>
      </c>
      <c r="H31" s="60">
        <f>VLOOKUP($A31,'Return Data'!$B$7:$R$2292,12,0)</f>
        <v>4.3859000000000004</v>
      </c>
      <c r="I31" s="61">
        <f t="shared" si="2"/>
        <v>50</v>
      </c>
      <c r="J31" s="60">
        <f>VLOOKUP($A31,'Return Data'!$B$7:$R$2292,13,0)</f>
        <v>2.3788</v>
      </c>
      <c r="K31" s="61">
        <f t="shared" si="3"/>
        <v>49</v>
      </c>
      <c r="L31" s="60">
        <f>VLOOKUP($A31,'Return Data'!$B$7:$R$2292,17,0)</f>
        <v>6.9935999999999998</v>
      </c>
      <c r="M31" s="61">
        <f t="shared" si="4"/>
        <v>46</v>
      </c>
      <c r="N31" s="60">
        <f>VLOOKUP($A31,'Return Data'!$B$7:$R$2292,14,0)</f>
        <v>10.4041</v>
      </c>
      <c r="O31" s="61">
        <f t="shared" si="5"/>
        <v>54</v>
      </c>
      <c r="P31" s="60">
        <f>VLOOKUP($A31,'Return Data'!$B$7:$R$2292,15,0)</f>
        <v>8.4428999999999998</v>
      </c>
      <c r="Q31" s="61">
        <f t="shared" si="10"/>
        <v>35</v>
      </c>
      <c r="R31" s="60">
        <f>VLOOKUP($A31,'Return Data'!$B$7:$R$2292,16,0)</f>
        <v>9.3790999999999993</v>
      </c>
      <c r="S31" s="62">
        <f t="shared" si="6"/>
        <v>52</v>
      </c>
    </row>
    <row r="32" spans="1:19" x14ac:dyDescent="0.3">
      <c r="A32" s="58" t="s">
        <v>2055</v>
      </c>
      <c r="B32" s="59">
        <f>VLOOKUP($A32,'Return Data'!$B$7:$R$2292,3,0)</f>
        <v>44988</v>
      </c>
      <c r="C32" s="60">
        <f>VLOOKUP($A32,'Return Data'!$B$7:$R$2292,4,0)</f>
        <v>18.964600000000001</v>
      </c>
      <c r="D32" s="60">
        <f>VLOOKUP($A32,'Return Data'!$B$7:$R$2292,10,0)</f>
        <v>-4.4368999999999996</v>
      </c>
      <c r="E32" s="61">
        <f t="shared" si="0"/>
        <v>15</v>
      </c>
      <c r="F32" s="60">
        <f>VLOOKUP($A32,'Return Data'!$B$7:$R$2292,11,0)</f>
        <v>-0.54020000000000001</v>
      </c>
      <c r="G32" s="61">
        <f t="shared" si="1"/>
        <v>21</v>
      </c>
      <c r="H32" s="60">
        <f>VLOOKUP($A32,'Return Data'!$B$7:$R$2292,12,0)</f>
        <v>8.1880000000000006</v>
      </c>
      <c r="I32" s="61">
        <f t="shared" si="2"/>
        <v>26</v>
      </c>
      <c r="J32" s="60">
        <f>VLOOKUP($A32,'Return Data'!$B$7:$R$2292,13,0)</f>
        <v>7.1555</v>
      </c>
      <c r="K32" s="61">
        <f t="shared" si="3"/>
        <v>28</v>
      </c>
      <c r="L32" s="60">
        <f>VLOOKUP($A32,'Return Data'!$B$7:$R$2292,17,0)</f>
        <v>11.338699999999999</v>
      </c>
      <c r="M32" s="61">
        <f t="shared" si="4"/>
        <v>20</v>
      </c>
      <c r="N32" s="60">
        <f>VLOOKUP($A32,'Return Data'!$B$7:$R$2292,14,0)</f>
        <v>18.568200000000001</v>
      </c>
      <c r="O32" s="61">
        <f t="shared" si="5"/>
        <v>23</v>
      </c>
      <c r="P32" s="60">
        <f>VLOOKUP($A32,'Return Data'!$B$7:$R$2292,15,0)</f>
        <v>9.8554999999999993</v>
      </c>
      <c r="Q32" s="61">
        <f t="shared" si="10"/>
        <v>22</v>
      </c>
      <c r="R32" s="60">
        <f>VLOOKUP($A32,'Return Data'!$B$7:$R$2292,16,0)</f>
        <v>10.559699999999999</v>
      </c>
      <c r="S32" s="62">
        <f t="shared" si="6"/>
        <v>45</v>
      </c>
    </row>
    <row r="33" spans="1:19" x14ac:dyDescent="0.3">
      <c r="A33" s="58" t="s">
        <v>294</v>
      </c>
      <c r="B33" s="59">
        <f>VLOOKUP($A33,'Return Data'!$B$7:$R$2292,3,0)</f>
        <v>44988</v>
      </c>
      <c r="C33" s="60">
        <f>VLOOKUP($A33,'Return Data'!$B$7:$R$2292,4,0)</f>
        <v>30.678000000000001</v>
      </c>
      <c r="D33" s="60">
        <f>VLOOKUP($A33,'Return Data'!$B$7:$R$2292,10,0)</f>
        <v>-5.7106000000000003</v>
      </c>
      <c r="E33" s="61">
        <f t="shared" si="0"/>
        <v>34</v>
      </c>
      <c r="F33" s="60">
        <f>VLOOKUP($A33,'Return Data'!$B$7:$R$2292,11,0)</f>
        <v>-0.60260000000000002</v>
      </c>
      <c r="G33" s="61">
        <f t="shared" si="1"/>
        <v>22</v>
      </c>
      <c r="H33" s="60">
        <f>VLOOKUP($A33,'Return Data'!$B$7:$R$2292,12,0)</f>
        <v>5.4771000000000001</v>
      </c>
      <c r="I33" s="61">
        <f t="shared" si="2"/>
        <v>43</v>
      </c>
      <c r="J33" s="60">
        <f>VLOOKUP($A33,'Return Data'!$B$7:$R$2292,13,0)</f>
        <v>5.5895999999999999</v>
      </c>
      <c r="K33" s="61">
        <f t="shared" si="3"/>
        <v>40</v>
      </c>
      <c r="L33" s="60">
        <f>VLOOKUP($A33,'Return Data'!$B$7:$R$2292,17,0)</f>
        <v>8.1264000000000003</v>
      </c>
      <c r="M33" s="61">
        <f t="shared" si="4"/>
        <v>40</v>
      </c>
      <c r="N33" s="60">
        <f>VLOOKUP($A33,'Return Data'!$B$7:$R$2292,14,0)</f>
        <v>18.988700000000001</v>
      </c>
      <c r="O33" s="61">
        <f t="shared" si="5"/>
        <v>19</v>
      </c>
      <c r="P33" s="60">
        <f>VLOOKUP($A33,'Return Data'!$B$7:$R$2292,15,0)</f>
        <v>13.4406</v>
      </c>
      <c r="Q33" s="61">
        <f t="shared" si="10"/>
        <v>7</v>
      </c>
      <c r="R33" s="60">
        <f>VLOOKUP($A33,'Return Data'!$B$7:$R$2292,16,0)</f>
        <v>16.887899999999998</v>
      </c>
      <c r="S33" s="62">
        <f t="shared" si="6"/>
        <v>11</v>
      </c>
    </row>
    <row r="34" spans="1:19" x14ac:dyDescent="0.3">
      <c r="A34" s="58" t="s">
        <v>295</v>
      </c>
      <c r="B34" s="59">
        <f>VLOOKUP($A34,'Return Data'!$B$7:$R$2292,3,0)</f>
        <v>44988</v>
      </c>
      <c r="C34" s="60">
        <f>VLOOKUP($A34,'Return Data'!$B$7:$R$2292,4,0)</f>
        <v>26.955500000000001</v>
      </c>
      <c r="D34" s="60">
        <f>VLOOKUP($A34,'Return Data'!$B$7:$R$2292,10,0)</f>
        <v>-3.9159999999999999</v>
      </c>
      <c r="E34" s="61">
        <f t="shared" si="0"/>
        <v>5</v>
      </c>
      <c r="F34" s="60">
        <f>VLOOKUP($A34,'Return Data'!$B$7:$R$2292,11,0)</f>
        <v>2.1989999999999998</v>
      </c>
      <c r="G34" s="61">
        <f t="shared" si="1"/>
        <v>5</v>
      </c>
      <c r="H34" s="60">
        <f>VLOOKUP($A34,'Return Data'!$B$7:$R$2292,12,0)</f>
        <v>12.6031</v>
      </c>
      <c r="I34" s="61">
        <f t="shared" si="2"/>
        <v>1</v>
      </c>
      <c r="J34" s="60">
        <f>VLOOKUP($A34,'Return Data'!$B$7:$R$2292,13,0)</f>
        <v>9.7420000000000009</v>
      </c>
      <c r="K34" s="61">
        <f t="shared" si="3"/>
        <v>15</v>
      </c>
      <c r="L34" s="60">
        <f>VLOOKUP($A34,'Return Data'!$B$7:$R$2292,17,0)</f>
        <v>8.8109999999999999</v>
      </c>
      <c r="M34" s="61">
        <f t="shared" si="4"/>
        <v>36</v>
      </c>
      <c r="N34" s="60">
        <f>VLOOKUP($A34,'Return Data'!$B$7:$R$2292,14,0)</f>
        <v>13.2379</v>
      </c>
      <c r="O34" s="61">
        <f t="shared" si="5"/>
        <v>45</v>
      </c>
      <c r="P34" s="60">
        <f>VLOOKUP($A34,'Return Data'!$B$7:$R$2292,15,0)</f>
        <v>8.5778999999999996</v>
      </c>
      <c r="Q34" s="61">
        <f t="shared" si="10"/>
        <v>33</v>
      </c>
      <c r="R34" s="60">
        <f>VLOOKUP($A34,'Return Data'!$B$7:$R$2292,16,0)</f>
        <v>12.9925</v>
      </c>
      <c r="S34" s="62">
        <f t="shared" si="6"/>
        <v>31</v>
      </c>
    </row>
    <row r="35" spans="1:19" x14ac:dyDescent="0.3">
      <c r="A35" s="58" t="s">
        <v>1877</v>
      </c>
      <c r="B35" s="59">
        <f>VLOOKUP($A35,'Return Data'!$B$7:$R$2292,3,0)</f>
        <v>44988</v>
      </c>
      <c r="C35" s="60">
        <f>VLOOKUP($A35,'Return Data'!$B$7:$R$2292,4,0)</f>
        <v>20.188099999999999</v>
      </c>
      <c r="D35" s="60">
        <f>VLOOKUP($A35,'Return Data'!$B$7:$R$2292,10,0)</f>
        <v>-5.4461000000000004</v>
      </c>
      <c r="E35" s="61">
        <f t="shared" si="0"/>
        <v>29</v>
      </c>
      <c r="F35" s="60">
        <f>VLOOKUP($A35,'Return Data'!$B$7:$R$2292,11,0)</f>
        <v>0.30259999999999998</v>
      </c>
      <c r="G35" s="61">
        <f t="shared" si="1"/>
        <v>16</v>
      </c>
      <c r="H35" s="60">
        <f>VLOOKUP($A35,'Return Data'!$B$7:$R$2292,12,0)</f>
        <v>6.2850000000000001</v>
      </c>
      <c r="I35" s="61">
        <f t="shared" si="2"/>
        <v>40</v>
      </c>
      <c r="J35" s="60">
        <f>VLOOKUP($A35,'Return Data'!$B$7:$R$2292,13,0)</f>
        <v>4.9332000000000003</v>
      </c>
      <c r="K35" s="61">
        <f t="shared" si="3"/>
        <v>44</v>
      </c>
      <c r="L35" s="60">
        <f>VLOOKUP($A35,'Return Data'!$B$7:$R$2292,17,0)</f>
        <v>6.2718999999999996</v>
      </c>
      <c r="M35" s="61">
        <f t="shared" si="4"/>
        <v>48</v>
      </c>
      <c r="N35" s="60">
        <f>VLOOKUP($A35,'Return Data'!$B$7:$R$2292,14,0)</f>
        <v>11.4413</v>
      </c>
      <c r="O35" s="61">
        <f t="shared" si="5"/>
        <v>51</v>
      </c>
      <c r="P35" s="60">
        <f>VLOOKUP($A35,'Return Data'!$B$7:$R$2292,15,0)</f>
        <v>8.3585999999999991</v>
      </c>
      <c r="Q35" s="61">
        <f t="shared" si="10"/>
        <v>36</v>
      </c>
      <c r="R35" s="60">
        <f>VLOOKUP($A35,'Return Data'!$B$7:$R$2292,16,0)</f>
        <v>10.2818</v>
      </c>
      <c r="S35" s="62">
        <f t="shared" si="6"/>
        <v>48</v>
      </c>
    </row>
    <row r="36" spans="1:19" x14ac:dyDescent="0.3">
      <c r="A36" s="58" t="s">
        <v>296</v>
      </c>
      <c r="B36" s="59">
        <f>VLOOKUP($A36,'Return Data'!$B$7:$R$2292,3,0)</f>
        <v>44988</v>
      </c>
      <c r="C36" s="60">
        <f>VLOOKUP($A36,'Return Data'!$B$7:$R$2292,4,0)</f>
        <v>78.707599999999999</v>
      </c>
      <c r="D36" s="60">
        <f>VLOOKUP($A36,'Return Data'!$B$7:$R$2292,10,0)</f>
        <v>-5.9451999999999998</v>
      </c>
      <c r="E36" s="61">
        <f t="shared" si="0"/>
        <v>37</v>
      </c>
      <c r="F36" s="60">
        <f>VLOOKUP($A36,'Return Data'!$B$7:$R$2292,11,0)</f>
        <v>-0.42749999999999999</v>
      </c>
      <c r="G36" s="61">
        <f t="shared" si="1"/>
        <v>20</v>
      </c>
      <c r="H36" s="60">
        <f>VLOOKUP($A36,'Return Data'!$B$7:$R$2292,12,0)</f>
        <v>7.9522000000000004</v>
      </c>
      <c r="I36" s="61">
        <f t="shared" si="2"/>
        <v>29</v>
      </c>
      <c r="J36" s="60">
        <f>VLOOKUP($A36,'Return Data'!$B$7:$R$2292,13,0)</f>
        <v>8.6661000000000001</v>
      </c>
      <c r="K36" s="61">
        <f t="shared" si="3"/>
        <v>21</v>
      </c>
      <c r="L36" s="60">
        <f>VLOOKUP($A36,'Return Data'!$B$7:$R$2292,17,0)</f>
        <v>10.2881</v>
      </c>
      <c r="M36" s="61">
        <f t="shared" si="4"/>
        <v>27</v>
      </c>
      <c r="N36" s="60">
        <f>VLOOKUP($A36,'Return Data'!$B$7:$R$2292,14,0)</f>
        <v>16.7653</v>
      </c>
      <c r="O36" s="61">
        <f t="shared" si="5"/>
        <v>33</v>
      </c>
      <c r="P36" s="60">
        <f>VLOOKUP($A36,'Return Data'!$B$7:$R$2292,15,0)</f>
        <v>4.5278</v>
      </c>
      <c r="Q36" s="61">
        <f t="shared" si="10"/>
        <v>47</v>
      </c>
      <c r="R36" s="60">
        <f>VLOOKUP($A36,'Return Data'!$B$7:$R$2292,16,0)</f>
        <v>12.5448</v>
      </c>
      <c r="S36" s="62">
        <f t="shared" si="6"/>
        <v>34</v>
      </c>
    </row>
    <row r="37" spans="1:19" x14ac:dyDescent="0.3">
      <c r="A37" s="58" t="s">
        <v>297</v>
      </c>
      <c r="B37" s="59">
        <f>VLOOKUP($A37,'Return Data'!$B$7:$R$2292,3,0)</f>
        <v>44988</v>
      </c>
      <c r="C37" s="60">
        <f>VLOOKUP($A37,'Return Data'!$B$7:$R$2292,4,0)</f>
        <v>20.0307</v>
      </c>
      <c r="D37" s="60">
        <f>VLOOKUP($A37,'Return Data'!$B$7:$R$2292,10,0)</f>
        <v>-2.1738</v>
      </c>
      <c r="E37" s="61">
        <f t="shared" si="0"/>
        <v>3</v>
      </c>
      <c r="F37" s="60">
        <f>VLOOKUP($A37,'Return Data'!$B$7:$R$2292,11,0)</f>
        <v>5.3670999999999998</v>
      </c>
      <c r="G37" s="61">
        <f t="shared" si="1"/>
        <v>2</v>
      </c>
      <c r="H37" s="60">
        <f>VLOOKUP($A37,'Return Data'!$B$7:$R$2292,12,0)</f>
        <v>10.378399999999999</v>
      </c>
      <c r="I37" s="61">
        <f t="shared" si="2"/>
        <v>12</v>
      </c>
      <c r="J37" s="60">
        <f>VLOOKUP($A37,'Return Data'!$B$7:$R$2292,13,0)</f>
        <v>11.618399999999999</v>
      </c>
      <c r="K37" s="61">
        <f t="shared" si="3"/>
        <v>10</v>
      </c>
      <c r="L37" s="60">
        <f>VLOOKUP($A37,'Return Data'!$B$7:$R$2292,17,0)</f>
        <v>16.891400000000001</v>
      </c>
      <c r="M37" s="61">
        <f t="shared" si="4"/>
        <v>11</v>
      </c>
      <c r="N37" s="60">
        <f>VLOOKUP($A37,'Return Data'!$B$7:$R$2292,14,0)</f>
        <v>23.8123</v>
      </c>
      <c r="O37" s="61">
        <f t="shared" si="5"/>
        <v>13</v>
      </c>
      <c r="P37" s="60"/>
      <c r="Q37" s="61"/>
      <c r="R37" s="60">
        <f>VLOOKUP($A37,'Return Data'!$B$7:$R$2292,16,0)</f>
        <v>21.2133</v>
      </c>
      <c r="S37" s="62">
        <f t="shared" si="6"/>
        <v>3</v>
      </c>
    </row>
    <row r="38" spans="1:19" x14ac:dyDescent="0.3">
      <c r="A38" s="58" t="s">
        <v>1853</v>
      </c>
      <c r="B38" s="59">
        <f>VLOOKUP($A38,'Return Data'!$B$7:$R$2292,3,0)</f>
        <v>44988</v>
      </c>
      <c r="C38" s="60">
        <f>VLOOKUP($A38,'Return Data'!$B$7:$R$2292,4,0)</f>
        <v>24.38</v>
      </c>
      <c r="D38" s="60">
        <f>VLOOKUP($A38,'Return Data'!$B$7:$R$2292,10,0)</f>
        <v>-4.2419000000000002</v>
      </c>
      <c r="E38" s="61">
        <f t="shared" si="0"/>
        <v>12</v>
      </c>
      <c r="F38" s="60">
        <f>VLOOKUP($A38,'Return Data'!$B$7:$R$2292,11,0)</f>
        <v>2.0510999999999999</v>
      </c>
      <c r="G38" s="61">
        <f t="shared" si="1"/>
        <v>6</v>
      </c>
      <c r="H38" s="60">
        <f>VLOOKUP($A38,'Return Data'!$B$7:$R$2292,12,0)</f>
        <v>8.7422000000000004</v>
      </c>
      <c r="I38" s="61">
        <f t="shared" si="2"/>
        <v>20</v>
      </c>
      <c r="J38" s="60">
        <f>VLOOKUP($A38,'Return Data'!$B$7:$R$2292,13,0)</f>
        <v>7.5904999999999996</v>
      </c>
      <c r="K38" s="61">
        <f t="shared" si="3"/>
        <v>26</v>
      </c>
      <c r="L38" s="60">
        <f>VLOOKUP($A38,'Return Data'!$B$7:$R$2292,17,0)</f>
        <v>12.7438</v>
      </c>
      <c r="M38" s="61">
        <f t="shared" si="4"/>
        <v>16</v>
      </c>
      <c r="N38" s="60">
        <f>VLOOKUP($A38,'Return Data'!$B$7:$R$2292,14,0)</f>
        <v>20.655799999999999</v>
      </c>
      <c r="O38" s="61">
        <f t="shared" si="5"/>
        <v>15</v>
      </c>
      <c r="P38" s="60">
        <f>VLOOKUP($A38,'Return Data'!$B$7:$R$2292,15,0)</f>
        <v>11.9209</v>
      </c>
      <c r="Q38" s="61">
        <f t="shared" ref="Q38:Q45" si="11">RANK(P38,P$8:P$64,0)</f>
        <v>14</v>
      </c>
      <c r="R38" s="60">
        <f>VLOOKUP($A38,'Return Data'!$B$7:$R$2292,16,0)</f>
        <v>13.117699999999999</v>
      </c>
      <c r="S38" s="62">
        <f t="shared" si="6"/>
        <v>30</v>
      </c>
    </row>
    <row r="39" spans="1:19" x14ac:dyDescent="0.3">
      <c r="A39" s="58" t="s">
        <v>301</v>
      </c>
      <c r="B39" s="59">
        <f>VLOOKUP($A39,'Return Data'!$B$7:$R$2292,3,0)</f>
        <v>44988</v>
      </c>
      <c r="C39" s="60">
        <f>VLOOKUP($A39,'Return Data'!$B$7:$R$2292,4,0)</f>
        <v>228.37379999999999</v>
      </c>
      <c r="D39" s="60">
        <f>VLOOKUP($A39,'Return Data'!$B$7:$R$2292,10,0)</f>
        <v>-10.9903</v>
      </c>
      <c r="E39" s="61">
        <f t="shared" si="0"/>
        <v>57</v>
      </c>
      <c r="F39" s="60">
        <f>VLOOKUP($A39,'Return Data'!$B$7:$R$2292,11,0)</f>
        <v>-4.8017000000000003</v>
      </c>
      <c r="G39" s="61">
        <f t="shared" si="1"/>
        <v>53</v>
      </c>
      <c r="H39" s="60">
        <f>VLOOKUP($A39,'Return Data'!$B$7:$R$2292,12,0)</f>
        <v>5.5491999999999999</v>
      </c>
      <c r="I39" s="61">
        <f t="shared" si="2"/>
        <v>42</v>
      </c>
      <c r="J39" s="60">
        <f>VLOOKUP($A39,'Return Data'!$B$7:$R$2292,13,0)</f>
        <v>9.2858999999999998</v>
      </c>
      <c r="K39" s="61">
        <f t="shared" si="3"/>
        <v>18</v>
      </c>
      <c r="L39" s="60">
        <f>VLOOKUP($A39,'Return Data'!$B$7:$R$2292,17,0)</f>
        <v>20.4621</v>
      </c>
      <c r="M39" s="61">
        <f t="shared" si="4"/>
        <v>7</v>
      </c>
      <c r="N39" s="60">
        <f>VLOOKUP($A39,'Return Data'!$B$7:$R$2292,14,0)</f>
        <v>36.096800000000002</v>
      </c>
      <c r="O39" s="61">
        <f t="shared" si="5"/>
        <v>1</v>
      </c>
      <c r="P39" s="60">
        <f>VLOOKUP($A39,'Return Data'!$B$7:$R$2292,15,0)</f>
        <v>19.892700000000001</v>
      </c>
      <c r="Q39" s="61">
        <f t="shared" si="11"/>
        <v>2</v>
      </c>
      <c r="R39" s="60">
        <f>VLOOKUP($A39,'Return Data'!$B$7:$R$2292,16,0)</f>
        <v>14.613</v>
      </c>
      <c r="S39" s="62">
        <f t="shared" si="6"/>
        <v>22</v>
      </c>
    </row>
    <row r="40" spans="1:19" x14ac:dyDescent="0.3">
      <c r="A40" s="58" t="s">
        <v>302</v>
      </c>
      <c r="B40" s="59">
        <f>VLOOKUP($A40,'Return Data'!$B$7:$R$2292,3,0)</f>
        <v>44988</v>
      </c>
      <c r="C40" s="60">
        <f>VLOOKUP($A40,'Return Data'!$B$7:$R$2292,4,0)</f>
        <v>77.7</v>
      </c>
      <c r="D40" s="60">
        <f>VLOOKUP($A40,'Return Data'!$B$7:$R$2292,10,0)</f>
        <v>-4.3456999999999999</v>
      </c>
      <c r="E40" s="61">
        <f t="shared" ref="E40:E64" si="12">RANK(D40,D$8:D$64,0)</f>
        <v>14</v>
      </c>
      <c r="F40" s="60">
        <f>VLOOKUP($A40,'Return Data'!$B$7:$R$2292,11,0)</f>
        <v>0.58250000000000002</v>
      </c>
      <c r="G40" s="61">
        <f t="shared" ref="G40:G64" si="13">RANK(F40,F$8:F$64,0)</f>
        <v>14</v>
      </c>
      <c r="H40" s="60">
        <f>VLOOKUP($A40,'Return Data'!$B$7:$R$2292,12,0)</f>
        <v>7.7519999999999998</v>
      </c>
      <c r="I40" s="61">
        <f t="shared" ref="I40:I64" si="14">RANK(H40,H$8:H$64,0)</f>
        <v>31</v>
      </c>
      <c r="J40" s="60">
        <f>VLOOKUP($A40,'Return Data'!$B$7:$R$2292,13,0)</f>
        <v>9.5754999999999999</v>
      </c>
      <c r="K40" s="61">
        <f t="shared" ref="K40:K64" si="15">RANK(J40,J$8:J$64,0)</f>
        <v>17</v>
      </c>
      <c r="L40" s="60">
        <f>VLOOKUP($A40,'Return Data'!$B$7:$R$2292,17,0)</f>
        <v>7.266</v>
      </c>
      <c r="M40" s="61">
        <f t="shared" ref="M40:M64" si="16">RANK(L40,L$8:L$64,0)</f>
        <v>45</v>
      </c>
      <c r="N40" s="60">
        <f>VLOOKUP($A40,'Return Data'!$B$7:$R$2292,14,0)</f>
        <v>17.139900000000001</v>
      </c>
      <c r="O40" s="61">
        <f t="shared" ref="O40:O64" si="17">RANK(N40,N$8:N$64,0)</f>
        <v>31</v>
      </c>
      <c r="P40" s="60">
        <f>VLOOKUP($A40,'Return Data'!$B$7:$R$2292,15,0)</f>
        <v>8.2455999999999996</v>
      </c>
      <c r="Q40" s="61">
        <f t="shared" si="11"/>
        <v>38</v>
      </c>
      <c r="R40" s="60">
        <f>VLOOKUP($A40,'Return Data'!$B$7:$R$2292,16,0)</f>
        <v>15.363899999999999</v>
      </c>
      <c r="S40" s="62">
        <f t="shared" ref="S40:S64" si="18">RANK(R40,R$8:R$64,0)</f>
        <v>16</v>
      </c>
    </row>
    <row r="41" spans="1:19" x14ac:dyDescent="0.3">
      <c r="A41" s="58" t="s">
        <v>373</v>
      </c>
      <c r="B41" s="59">
        <f>VLOOKUP($A41,'Return Data'!$B$7:$R$2292,3,0)</f>
        <v>44988</v>
      </c>
      <c r="C41" s="60">
        <f>VLOOKUP($A41,'Return Data'!$B$7:$R$2292,4,0)</f>
        <v>731.66149473462997</v>
      </c>
      <c r="D41" s="60">
        <f>VLOOKUP($A41,'Return Data'!$B$7:$R$2292,10,0)</f>
        <v>-4.1810999999999998</v>
      </c>
      <c r="E41" s="61">
        <f t="shared" si="12"/>
        <v>10</v>
      </c>
      <c r="F41" s="60">
        <f>VLOOKUP($A41,'Return Data'!$B$7:$R$2292,11,0)</f>
        <v>2.7538</v>
      </c>
      <c r="G41" s="61">
        <f t="shared" si="13"/>
        <v>3</v>
      </c>
      <c r="H41" s="60">
        <f>VLOOKUP($A41,'Return Data'!$B$7:$R$2292,12,0)</f>
        <v>11.819000000000001</v>
      </c>
      <c r="I41" s="61">
        <f t="shared" si="14"/>
        <v>2</v>
      </c>
      <c r="J41" s="60">
        <f>VLOOKUP($A41,'Return Data'!$B$7:$R$2292,13,0)</f>
        <v>13.718400000000001</v>
      </c>
      <c r="K41" s="61">
        <f t="shared" si="15"/>
        <v>5</v>
      </c>
      <c r="L41" s="60">
        <f>VLOOKUP($A41,'Return Data'!$B$7:$R$2292,17,0)</f>
        <v>11.757400000000001</v>
      </c>
      <c r="M41" s="61">
        <f t="shared" si="16"/>
        <v>17</v>
      </c>
      <c r="N41" s="60">
        <f>VLOOKUP($A41,'Return Data'!$B$7:$R$2292,14,0)</f>
        <v>19.814599999999999</v>
      </c>
      <c r="O41" s="61">
        <f t="shared" si="17"/>
        <v>17</v>
      </c>
      <c r="P41" s="60">
        <f>VLOOKUP($A41,'Return Data'!$B$7:$R$2292,15,0)</f>
        <v>10.4758</v>
      </c>
      <c r="Q41" s="61">
        <f t="shared" si="11"/>
        <v>20</v>
      </c>
      <c r="R41" s="60">
        <f>VLOOKUP($A41,'Return Data'!$B$7:$R$2292,16,0)</f>
        <v>15.4152</v>
      </c>
      <c r="S41" s="62">
        <f t="shared" si="18"/>
        <v>15</v>
      </c>
    </row>
    <row r="42" spans="1:19" x14ac:dyDescent="0.3">
      <c r="A42" s="58" t="s">
        <v>304</v>
      </c>
      <c r="B42" s="59">
        <f>VLOOKUP($A42,'Return Data'!$B$7:$R$2292,3,0)</f>
        <v>44988</v>
      </c>
      <c r="C42" s="60">
        <f>VLOOKUP($A42,'Return Data'!$B$7:$R$2292,4,0)</f>
        <v>27.185600000000001</v>
      </c>
      <c r="D42" s="60">
        <f>VLOOKUP($A42,'Return Data'!$B$7:$R$2292,10,0)</f>
        <v>-6.2129000000000003</v>
      </c>
      <c r="E42" s="61">
        <f t="shared" si="12"/>
        <v>39</v>
      </c>
      <c r="F42" s="60">
        <f>VLOOKUP($A42,'Return Data'!$B$7:$R$2292,11,0)</f>
        <v>-2.6760000000000002</v>
      </c>
      <c r="G42" s="61">
        <f t="shared" si="13"/>
        <v>43</v>
      </c>
      <c r="H42" s="60">
        <f>VLOOKUP($A42,'Return Data'!$B$7:$R$2292,12,0)</f>
        <v>8.3812999999999995</v>
      </c>
      <c r="I42" s="61">
        <f t="shared" si="14"/>
        <v>24</v>
      </c>
      <c r="J42" s="60">
        <f>VLOOKUP($A42,'Return Data'!$B$7:$R$2292,13,0)</f>
        <v>6.6349</v>
      </c>
      <c r="K42" s="61">
        <f t="shared" si="15"/>
        <v>32</v>
      </c>
      <c r="L42" s="60">
        <f>VLOOKUP($A42,'Return Data'!$B$7:$R$2292,17,0)</f>
        <v>17.173999999999999</v>
      </c>
      <c r="M42" s="61">
        <f t="shared" si="16"/>
        <v>10</v>
      </c>
      <c r="N42" s="60">
        <f>VLOOKUP($A42,'Return Data'!$B$7:$R$2292,14,0)</f>
        <v>25.4132</v>
      </c>
      <c r="O42" s="61">
        <f t="shared" si="17"/>
        <v>10</v>
      </c>
      <c r="P42" s="60">
        <f>VLOOKUP($A42,'Return Data'!$B$7:$R$2292,15,0)</f>
        <v>14.501300000000001</v>
      </c>
      <c r="Q42" s="61">
        <f t="shared" si="11"/>
        <v>4</v>
      </c>
      <c r="R42" s="60">
        <f>VLOOKUP($A42,'Return Data'!$B$7:$R$2292,16,0)</f>
        <v>15.5343</v>
      </c>
      <c r="S42" s="62">
        <f t="shared" si="18"/>
        <v>14</v>
      </c>
    </row>
    <row r="43" spans="1:19" x14ac:dyDescent="0.3">
      <c r="A43" s="58" t="s">
        <v>305</v>
      </c>
      <c r="B43" s="59">
        <f>VLOOKUP($A43,'Return Data'!$B$7:$R$2292,3,0)</f>
        <v>44988</v>
      </c>
      <c r="C43" s="60">
        <f>VLOOKUP($A43,'Return Data'!$B$7:$R$2292,4,0)</f>
        <v>27.616499999999998</v>
      </c>
      <c r="D43" s="60">
        <f>VLOOKUP($A43,'Return Data'!$B$7:$R$2292,10,0)</f>
        <v>-6.2439999999999998</v>
      </c>
      <c r="E43" s="61">
        <f t="shared" si="12"/>
        <v>40</v>
      </c>
      <c r="F43" s="60">
        <f>VLOOKUP($A43,'Return Data'!$B$7:$R$2292,11,0)</f>
        <v>-3.0455999999999999</v>
      </c>
      <c r="G43" s="61">
        <f t="shared" si="13"/>
        <v>45</v>
      </c>
      <c r="H43" s="60">
        <f>VLOOKUP($A43,'Return Data'!$B$7:$R$2292,12,0)</f>
        <v>7.6142000000000003</v>
      </c>
      <c r="I43" s="61">
        <f t="shared" si="14"/>
        <v>32</v>
      </c>
      <c r="J43" s="60">
        <f>VLOOKUP($A43,'Return Data'!$B$7:$R$2292,13,0)</f>
        <v>5.6200999999999999</v>
      </c>
      <c r="K43" s="61">
        <f t="shared" si="15"/>
        <v>39</v>
      </c>
      <c r="L43" s="60">
        <f>VLOOKUP($A43,'Return Data'!$B$7:$R$2292,17,0)</f>
        <v>16.0168</v>
      </c>
      <c r="M43" s="61">
        <f t="shared" si="16"/>
        <v>13</v>
      </c>
      <c r="N43" s="60">
        <f>VLOOKUP($A43,'Return Data'!$B$7:$R$2292,14,0)</f>
        <v>24.789899999999999</v>
      </c>
      <c r="O43" s="61">
        <f t="shared" si="17"/>
        <v>12</v>
      </c>
      <c r="P43" s="60">
        <f>VLOOKUP($A43,'Return Data'!$B$7:$R$2292,15,0)</f>
        <v>13.9694</v>
      </c>
      <c r="Q43" s="61">
        <f t="shared" si="11"/>
        <v>6</v>
      </c>
      <c r="R43" s="60">
        <f>VLOOKUP($A43,'Return Data'!$B$7:$R$2292,16,0)</f>
        <v>13.6394</v>
      </c>
      <c r="S43" s="62">
        <f t="shared" si="18"/>
        <v>27</v>
      </c>
    </row>
    <row r="44" spans="1:19" x14ac:dyDescent="0.3">
      <c r="A44" s="58" t="s">
        <v>306</v>
      </c>
      <c r="B44" s="59">
        <f>VLOOKUP($A44,'Return Data'!$B$7:$R$2292,3,0)</f>
        <v>44988</v>
      </c>
      <c r="C44" s="60">
        <f>VLOOKUP($A44,'Return Data'!$B$7:$R$2292,4,0)</f>
        <v>26.4055</v>
      </c>
      <c r="D44" s="60">
        <f>VLOOKUP($A44,'Return Data'!$B$7:$R$2292,10,0)</f>
        <v>-6.1271000000000004</v>
      </c>
      <c r="E44" s="61">
        <f t="shared" si="12"/>
        <v>38</v>
      </c>
      <c r="F44" s="60">
        <f>VLOOKUP($A44,'Return Data'!$B$7:$R$2292,11,0)</f>
        <v>-2.6320999999999999</v>
      </c>
      <c r="G44" s="61">
        <f t="shared" si="13"/>
        <v>42</v>
      </c>
      <c r="H44" s="60">
        <f>VLOOKUP($A44,'Return Data'!$B$7:$R$2292,12,0)</f>
        <v>8.4045000000000005</v>
      </c>
      <c r="I44" s="61">
        <f t="shared" si="14"/>
        <v>23</v>
      </c>
      <c r="J44" s="60">
        <f>VLOOKUP($A44,'Return Data'!$B$7:$R$2292,13,0)</f>
        <v>6.3930999999999996</v>
      </c>
      <c r="K44" s="61">
        <f t="shared" si="15"/>
        <v>33</v>
      </c>
      <c r="L44" s="60">
        <f>VLOOKUP($A44,'Return Data'!$B$7:$R$2292,17,0)</f>
        <v>16.8691</v>
      </c>
      <c r="M44" s="61">
        <f t="shared" si="16"/>
        <v>12</v>
      </c>
      <c r="N44" s="60">
        <f>VLOOKUP($A44,'Return Data'!$B$7:$R$2292,14,0)</f>
        <v>25.011800000000001</v>
      </c>
      <c r="O44" s="61">
        <f t="shared" si="17"/>
        <v>11</v>
      </c>
      <c r="P44" s="60">
        <f>VLOOKUP($A44,'Return Data'!$B$7:$R$2292,15,0)</f>
        <v>13.336499999999999</v>
      </c>
      <c r="Q44" s="61">
        <f t="shared" si="11"/>
        <v>8</v>
      </c>
      <c r="R44" s="60">
        <f>VLOOKUP($A44,'Return Data'!$B$7:$R$2292,16,0)</f>
        <v>12.854799999999999</v>
      </c>
      <c r="S44" s="62">
        <f t="shared" si="18"/>
        <v>32</v>
      </c>
    </row>
    <row r="45" spans="1:19" x14ac:dyDescent="0.3">
      <c r="A45" s="58" t="s">
        <v>307</v>
      </c>
      <c r="B45" s="59">
        <f>VLOOKUP($A45,'Return Data'!$B$7:$R$2292,3,0)</f>
        <v>44988</v>
      </c>
      <c r="C45" s="60">
        <f>VLOOKUP($A45,'Return Data'!$B$7:$R$2292,4,0)</f>
        <v>30.144200000000001</v>
      </c>
      <c r="D45" s="60">
        <f>VLOOKUP($A45,'Return Data'!$B$7:$R$2292,10,0)</f>
        <v>-6.7972000000000001</v>
      </c>
      <c r="E45" s="61">
        <f t="shared" si="12"/>
        <v>46</v>
      </c>
      <c r="F45" s="60">
        <f>VLOOKUP($A45,'Return Data'!$B$7:$R$2292,11,0)</f>
        <v>-4.2442000000000002</v>
      </c>
      <c r="G45" s="61">
        <f t="shared" si="13"/>
        <v>50</v>
      </c>
      <c r="H45" s="60">
        <f>VLOOKUP($A45,'Return Data'!$B$7:$R$2292,12,0)</f>
        <v>4.4016000000000002</v>
      </c>
      <c r="I45" s="61">
        <f t="shared" si="14"/>
        <v>49</v>
      </c>
      <c r="J45" s="60">
        <f>VLOOKUP($A45,'Return Data'!$B$7:$R$2292,13,0)</f>
        <v>5.6952999999999996</v>
      </c>
      <c r="K45" s="61">
        <f t="shared" si="15"/>
        <v>36</v>
      </c>
      <c r="L45" s="60">
        <f>VLOOKUP($A45,'Return Data'!$B$7:$R$2292,17,0)</f>
        <v>20.113900000000001</v>
      </c>
      <c r="M45" s="61">
        <f t="shared" si="16"/>
        <v>8</v>
      </c>
      <c r="N45" s="60">
        <f>VLOOKUP($A45,'Return Data'!$B$7:$R$2292,14,0)</f>
        <v>26.6464</v>
      </c>
      <c r="O45" s="61">
        <f t="shared" si="17"/>
        <v>9</v>
      </c>
      <c r="P45" s="60">
        <f>VLOOKUP($A45,'Return Data'!$B$7:$R$2292,15,0)</f>
        <v>18.078600000000002</v>
      </c>
      <c r="Q45" s="61">
        <f t="shared" si="11"/>
        <v>3</v>
      </c>
      <c r="R45" s="60">
        <f>VLOOKUP($A45,'Return Data'!$B$7:$R$2292,16,0)</f>
        <v>20.465900000000001</v>
      </c>
      <c r="S45" s="62">
        <f t="shared" si="18"/>
        <v>5</v>
      </c>
    </row>
    <row r="46" spans="1:19" x14ac:dyDescent="0.3">
      <c r="A46" s="58" t="s">
        <v>308</v>
      </c>
      <c r="B46" s="59">
        <f>VLOOKUP($A46,'Return Data'!$B$7:$R$2292,3,0)</f>
        <v>44988</v>
      </c>
      <c r="C46" s="60">
        <f>VLOOKUP($A46,'Return Data'!$B$7:$R$2292,4,0)</f>
        <v>18.299800000000001</v>
      </c>
      <c r="D46" s="60">
        <f>VLOOKUP($A46,'Return Data'!$B$7:$R$2292,10,0)</f>
        <v>-1.3934</v>
      </c>
      <c r="E46" s="61">
        <f t="shared" si="12"/>
        <v>2</v>
      </c>
      <c r="F46" s="60">
        <f>VLOOKUP($A46,'Return Data'!$B$7:$R$2292,11,0)</f>
        <v>1.3811</v>
      </c>
      <c r="G46" s="61">
        <f t="shared" si="13"/>
        <v>7</v>
      </c>
      <c r="H46" s="60">
        <f>VLOOKUP($A46,'Return Data'!$B$7:$R$2292,12,0)</f>
        <v>11.629099999999999</v>
      </c>
      <c r="I46" s="61">
        <f t="shared" si="14"/>
        <v>3</v>
      </c>
      <c r="J46" s="60">
        <f>VLOOKUP($A46,'Return Data'!$B$7:$R$2292,13,0)</f>
        <v>9.6736000000000004</v>
      </c>
      <c r="K46" s="61">
        <f t="shared" si="15"/>
        <v>16</v>
      </c>
      <c r="L46" s="60">
        <f>VLOOKUP($A46,'Return Data'!$B$7:$R$2292,17,0)</f>
        <v>10.8856</v>
      </c>
      <c r="M46" s="61">
        <f t="shared" si="16"/>
        <v>22</v>
      </c>
      <c r="N46" s="60">
        <f>VLOOKUP($A46,'Return Data'!$B$7:$R$2292,14,0)</f>
        <v>17.9373</v>
      </c>
      <c r="O46" s="61">
        <f t="shared" si="17"/>
        <v>27</v>
      </c>
      <c r="P46" s="60"/>
      <c r="Q46" s="61"/>
      <c r="R46" s="60">
        <f>VLOOKUP($A46,'Return Data'!$B$7:$R$2292,16,0)</f>
        <v>13.941599999999999</v>
      </c>
      <c r="S46" s="62">
        <f t="shared" si="18"/>
        <v>23</v>
      </c>
    </row>
    <row r="47" spans="1:19" x14ac:dyDescent="0.3">
      <c r="A47" s="58" t="s">
        <v>309</v>
      </c>
      <c r="B47" s="59">
        <f>VLOOKUP($A47,'Return Data'!$B$7:$R$2292,3,0)</f>
        <v>44988</v>
      </c>
      <c r="C47" s="60">
        <f>VLOOKUP($A47,'Return Data'!$B$7:$R$2292,4,0)</f>
        <v>16.2867</v>
      </c>
      <c r="D47" s="60">
        <f>VLOOKUP($A47,'Return Data'!$B$7:$R$2292,10,0)</f>
        <v>-6.3089000000000004</v>
      </c>
      <c r="E47" s="61">
        <f t="shared" si="12"/>
        <v>42</v>
      </c>
      <c r="F47" s="60">
        <f>VLOOKUP($A47,'Return Data'!$B$7:$R$2292,11,0)</f>
        <v>-1.9764999999999999</v>
      </c>
      <c r="G47" s="61">
        <f t="shared" si="13"/>
        <v>38</v>
      </c>
      <c r="H47" s="60">
        <f>VLOOKUP($A47,'Return Data'!$B$7:$R$2292,12,0)</f>
        <v>3.907</v>
      </c>
      <c r="I47" s="61">
        <f t="shared" si="14"/>
        <v>53</v>
      </c>
      <c r="J47" s="60">
        <f>VLOOKUP($A47,'Return Data'!$B$7:$R$2292,13,0)</f>
        <v>2.9864999999999999</v>
      </c>
      <c r="K47" s="61">
        <f t="shared" si="15"/>
        <v>48</v>
      </c>
      <c r="L47" s="60">
        <f>VLOOKUP($A47,'Return Data'!$B$7:$R$2292,17,0)</f>
        <v>9.3206000000000007</v>
      </c>
      <c r="M47" s="61">
        <f t="shared" si="16"/>
        <v>33</v>
      </c>
      <c r="N47" s="60">
        <f>VLOOKUP($A47,'Return Data'!$B$7:$R$2292,14,0)</f>
        <v>15.1708</v>
      </c>
      <c r="O47" s="61">
        <f t="shared" si="17"/>
        <v>39</v>
      </c>
      <c r="P47" s="60"/>
      <c r="Q47" s="61"/>
      <c r="R47" s="60">
        <f>VLOOKUP($A47,'Return Data'!$B$7:$R$2292,16,0)</f>
        <v>10.3843</v>
      </c>
      <c r="S47" s="62">
        <f t="shared" si="18"/>
        <v>47</v>
      </c>
    </row>
    <row r="48" spans="1:19" x14ac:dyDescent="0.3">
      <c r="A48" s="58" t="s">
        <v>311</v>
      </c>
      <c r="B48" s="59">
        <f>VLOOKUP($A48,'Return Data'!$B$7:$R$2292,3,0)</f>
        <v>44988</v>
      </c>
      <c r="C48" s="60">
        <f>VLOOKUP($A48,'Return Data'!$B$7:$R$2292,4,0)</f>
        <v>60.190100000000001</v>
      </c>
      <c r="D48" s="60">
        <f>VLOOKUP($A48,'Return Data'!$B$7:$R$2292,10,0)</f>
        <v>-6.6234999999999999</v>
      </c>
      <c r="E48" s="61">
        <f t="shared" si="12"/>
        <v>43</v>
      </c>
      <c r="F48" s="60">
        <f>VLOOKUP($A48,'Return Data'!$B$7:$R$2292,11,0)</f>
        <v>-3.7845</v>
      </c>
      <c r="G48" s="61">
        <f t="shared" si="13"/>
        <v>48</v>
      </c>
      <c r="H48" s="60">
        <f>VLOOKUP($A48,'Return Data'!$B$7:$R$2292,12,0)</f>
        <v>5.1196000000000002</v>
      </c>
      <c r="I48" s="61">
        <f t="shared" si="14"/>
        <v>45</v>
      </c>
      <c r="J48" s="60">
        <f>VLOOKUP($A48,'Return Data'!$B$7:$R$2292,13,0)</f>
        <v>7.6542000000000003</v>
      </c>
      <c r="K48" s="61">
        <f t="shared" si="15"/>
        <v>24</v>
      </c>
      <c r="L48" s="60">
        <f>VLOOKUP($A48,'Return Data'!$B$7:$R$2292,17,0)</f>
        <v>17.239000000000001</v>
      </c>
      <c r="M48" s="61">
        <f t="shared" si="16"/>
        <v>9</v>
      </c>
      <c r="N48" s="60">
        <f>VLOOKUP($A48,'Return Data'!$B$7:$R$2292,14,0)</f>
        <v>27.077300000000001</v>
      </c>
      <c r="O48" s="61">
        <f t="shared" si="17"/>
        <v>8</v>
      </c>
      <c r="P48" s="60">
        <f>VLOOKUP($A48,'Return Data'!$B$7:$R$2292,15,0)</f>
        <v>20.650300000000001</v>
      </c>
      <c r="Q48" s="61">
        <f t="shared" ref="Q48:Q64" si="19">RANK(P48,P$8:P$64,0)</f>
        <v>1</v>
      </c>
      <c r="R48" s="60">
        <f>VLOOKUP($A48,'Return Data'!$B$7:$R$2292,16,0)</f>
        <v>22.243200000000002</v>
      </c>
      <c r="S48" s="62">
        <f t="shared" si="18"/>
        <v>2</v>
      </c>
    </row>
    <row r="49" spans="1:19" x14ac:dyDescent="0.3">
      <c r="A49" s="58" t="s">
        <v>312</v>
      </c>
      <c r="B49" s="59">
        <f>VLOOKUP($A49,'Return Data'!$B$7:$R$2292,3,0)</f>
        <v>44988</v>
      </c>
      <c r="C49" s="60">
        <f>VLOOKUP($A49,'Return Data'!$B$7:$R$2292,4,0)</f>
        <v>15.1175</v>
      </c>
      <c r="D49" s="60">
        <f>VLOOKUP($A49,'Return Data'!$B$7:$R$2292,10,0)</f>
        <v>-7.2454999999999998</v>
      </c>
      <c r="E49" s="61">
        <f t="shared" si="12"/>
        <v>50</v>
      </c>
      <c r="F49" s="60">
        <f>VLOOKUP($A49,'Return Data'!$B$7:$R$2292,11,0)</f>
        <v>-2.7595000000000001</v>
      </c>
      <c r="G49" s="61">
        <f t="shared" si="13"/>
        <v>44</v>
      </c>
      <c r="H49" s="60">
        <f>VLOOKUP($A49,'Return Data'!$B$7:$R$2292,12,0)</f>
        <v>4.2679999999999998</v>
      </c>
      <c r="I49" s="61">
        <f t="shared" si="14"/>
        <v>51</v>
      </c>
      <c r="J49" s="60">
        <f>VLOOKUP($A49,'Return Data'!$B$7:$R$2292,13,0)</f>
        <v>5.3212999999999999</v>
      </c>
      <c r="K49" s="61">
        <f t="shared" si="15"/>
        <v>42</v>
      </c>
      <c r="L49" s="60">
        <f>VLOOKUP($A49,'Return Data'!$B$7:$R$2292,17,0)</f>
        <v>5.4291999999999998</v>
      </c>
      <c r="M49" s="61">
        <f t="shared" si="16"/>
        <v>51</v>
      </c>
      <c r="N49" s="60">
        <f>VLOOKUP($A49,'Return Data'!$B$7:$R$2292,14,0)</f>
        <v>11.430400000000001</v>
      </c>
      <c r="O49" s="61">
        <f t="shared" si="17"/>
        <v>52</v>
      </c>
      <c r="P49" s="60"/>
      <c r="Q49" s="61"/>
      <c r="R49" s="60">
        <f>VLOOKUP($A49,'Return Data'!$B$7:$R$2292,16,0)</f>
        <v>10.594099999999999</v>
      </c>
      <c r="S49" s="62">
        <f t="shared" si="18"/>
        <v>44</v>
      </c>
    </row>
    <row r="50" spans="1:19" x14ac:dyDescent="0.3">
      <c r="A50" s="58" t="s">
        <v>313</v>
      </c>
      <c r="B50" s="59">
        <f>VLOOKUP($A50,'Return Data'!$B$7:$R$2292,3,0)</f>
        <v>44988</v>
      </c>
      <c r="C50" s="60">
        <f>VLOOKUP($A50,'Return Data'!$B$7:$R$2292,4,0)</f>
        <v>151.36330000000001</v>
      </c>
      <c r="D50" s="60">
        <f>VLOOKUP($A50,'Return Data'!$B$7:$R$2292,10,0)</f>
        <v>-5.0141999999999998</v>
      </c>
      <c r="E50" s="61">
        <f t="shared" si="12"/>
        <v>24</v>
      </c>
      <c r="F50" s="60">
        <f>VLOOKUP($A50,'Return Data'!$B$7:$R$2292,11,0)</f>
        <v>-1.6605000000000001</v>
      </c>
      <c r="G50" s="61">
        <f t="shared" si="13"/>
        <v>36</v>
      </c>
      <c r="H50" s="60">
        <f>VLOOKUP($A50,'Return Data'!$B$7:$R$2292,12,0)</f>
        <v>8.0829000000000004</v>
      </c>
      <c r="I50" s="61">
        <f t="shared" si="14"/>
        <v>28</v>
      </c>
      <c r="J50" s="60">
        <f>VLOOKUP($A50,'Return Data'!$B$7:$R$2292,13,0)</f>
        <v>8.8809000000000005</v>
      </c>
      <c r="K50" s="61">
        <f t="shared" si="15"/>
        <v>19</v>
      </c>
      <c r="L50" s="60">
        <f>VLOOKUP($A50,'Return Data'!$B$7:$R$2292,17,0)</f>
        <v>9.6094000000000008</v>
      </c>
      <c r="M50" s="61">
        <f t="shared" si="16"/>
        <v>32</v>
      </c>
      <c r="N50" s="60">
        <f>VLOOKUP($A50,'Return Data'!$B$7:$R$2292,14,0)</f>
        <v>15.275399999999999</v>
      </c>
      <c r="O50" s="61">
        <f t="shared" si="17"/>
        <v>38</v>
      </c>
      <c r="P50" s="60">
        <f>VLOOKUP($A50,'Return Data'!$B$7:$R$2292,15,0)</f>
        <v>7.9363999999999999</v>
      </c>
      <c r="Q50" s="61">
        <f t="shared" si="19"/>
        <v>40</v>
      </c>
      <c r="R50" s="60">
        <f>VLOOKUP($A50,'Return Data'!$B$7:$R$2292,16,0)</f>
        <v>14.645099999999999</v>
      </c>
      <c r="S50" s="62">
        <f t="shared" si="18"/>
        <v>21</v>
      </c>
    </row>
    <row r="51" spans="1:19" x14ac:dyDescent="0.3">
      <c r="A51" s="58" t="s">
        <v>314</v>
      </c>
      <c r="B51" s="59">
        <f>VLOOKUP($A51,'Return Data'!$B$7:$R$2292,3,0)</f>
        <v>44988</v>
      </c>
      <c r="C51" s="60">
        <f>VLOOKUP($A51,'Return Data'!$B$7:$R$2292,4,0)</f>
        <v>19.592300000000002</v>
      </c>
      <c r="D51" s="60">
        <f>VLOOKUP($A51,'Return Data'!$B$7:$R$2292,10,0)</f>
        <v>-4.1082999999999998</v>
      </c>
      <c r="E51" s="61">
        <f t="shared" si="12"/>
        <v>9</v>
      </c>
      <c r="F51" s="60">
        <f>VLOOKUP($A51,'Return Data'!$B$7:$R$2292,11,0)</f>
        <v>-1.3752</v>
      </c>
      <c r="G51" s="61">
        <f t="shared" si="13"/>
        <v>29</v>
      </c>
      <c r="H51" s="60">
        <f>VLOOKUP($A51,'Return Data'!$B$7:$R$2292,12,0)</f>
        <v>10.7172</v>
      </c>
      <c r="I51" s="61">
        <f t="shared" si="14"/>
        <v>9</v>
      </c>
      <c r="J51" s="60">
        <f>VLOOKUP($A51,'Return Data'!$B$7:$R$2292,13,0)</f>
        <v>12.797800000000001</v>
      </c>
      <c r="K51" s="61">
        <f t="shared" si="15"/>
        <v>8</v>
      </c>
      <c r="L51" s="60">
        <f>VLOOKUP($A51,'Return Data'!$B$7:$R$2292,17,0)</f>
        <v>25.490200000000002</v>
      </c>
      <c r="M51" s="61">
        <f t="shared" si="16"/>
        <v>4</v>
      </c>
      <c r="N51" s="60">
        <f>VLOOKUP($A51,'Return Data'!$B$7:$R$2292,14,0)</f>
        <v>28.888300000000001</v>
      </c>
      <c r="O51" s="61">
        <f t="shared" si="17"/>
        <v>5</v>
      </c>
      <c r="P51" s="60">
        <f>VLOOKUP($A51,'Return Data'!$B$7:$R$2292,15,0)</f>
        <v>7.7221000000000002</v>
      </c>
      <c r="Q51" s="61">
        <f t="shared" si="19"/>
        <v>41</v>
      </c>
      <c r="R51" s="60">
        <f>VLOOKUP($A51,'Return Data'!$B$7:$R$2292,16,0)</f>
        <v>11.2842</v>
      </c>
      <c r="S51" s="62">
        <f t="shared" si="18"/>
        <v>38</v>
      </c>
    </row>
    <row r="52" spans="1:19" x14ac:dyDescent="0.3">
      <c r="A52" s="58" t="s">
        <v>315</v>
      </c>
      <c r="B52" s="59">
        <f>VLOOKUP($A52,'Return Data'!$B$7:$R$2292,3,0)</f>
        <v>44988</v>
      </c>
      <c r="C52" s="60">
        <f>VLOOKUP($A52,'Return Data'!$B$7:$R$2292,4,0)</f>
        <v>16.9438</v>
      </c>
      <c r="D52" s="60">
        <f>VLOOKUP($A52,'Return Data'!$B$7:$R$2292,10,0)</f>
        <v>-3.9243999999999999</v>
      </c>
      <c r="E52" s="61">
        <f t="shared" si="12"/>
        <v>6</v>
      </c>
      <c r="F52" s="60">
        <f>VLOOKUP($A52,'Return Data'!$B$7:$R$2292,11,0)</f>
        <v>-1.4815</v>
      </c>
      <c r="G52" s="61">
        <f t="shared" si="13"/>
        <v>31</v>
      </c>
      <c r="H52" s="60">
        <f>VLOOKUP($A52,'Return Data'!$B$7:$R$2292,12,0)</f>
        <v>10.607200000000001</v>
      </c>
      <c r="I52" s="61">
        <f t="shared" si="14"/>
        <v>10</v>
      </c>
      <c r="J52" s="60">
        <f>VLOOKUP($A52,'Return Data'!$B$7:$R$2292,13,0)</f>
        <v>12.9948</v>
      </c>
      <c r="K52" s="61">
        <f t="shared" si="15"/>
        <v>6</v>
      </c>
      <c r="L52" s="60">
        <f>VLOOKUP($A52,'Return Data'!$B$7:$R$2292,17,0)</f>
        <v>25.8932</v>
      </c>
      <c r="M52" s="61">
        <f t="shared" si="16"/>
        <v>3</v>
      </c>
      <c r="N52" s="60">
        <f>VLOOKUP($A52,'Return Data'!$B$7:$R$2292,14,0)</f>
        <v>29.436499999999999</v>
      </c>
      <c r="O52" s="61">
        <f t="shared" si="17"/>
        <v>3</v>
      </c>
      <c r="P52" s="60">
        <f>VLOOKUP($A52,'Return Data'!$B$7:$R$2292,15,0)</f>
        <v>8.1856000000000009</v>
      </c>
      <c r="Q52" s="61">
        <f t="shared" si="19"/>
        <v>39</v>
      </c>
      <c r="R52" s="60">
        <f>VLOOKUP($A52,'Return Data'!$B$7:$R$2292,16,0)</f>
        <v>9.2749000000000006</v>
      </c>
      <c r="S52" s="62">
        <f t="shared" si="18"/>
        <v>53</v>
      </c>
    </row>
    <row r="53" spans="1:19" x14ac:dyDescent="0.3">
      <c r="A53" s="58" t="s">
        <v>316</v>
      </c>
      <c r="B53" s="59">
        <f>VLOOKUP($A53,'Return Data'!$B$7:$R$2292,3,0)</f>
        <v>44988</v>
      </c>
      <c r="C53" s="60">
        <f>VLOOKUP($A53,'Return Data'!$B$7:$R$2292,4,0)</f>
        <v>15.671900000000001</v>
      </c>
      <c r="D53" s="60">
        <f>VLOOKUP($A53,'Return Data'!$B$7:$R$2292,10,0)</f>
        <v>-3.9459</v>
      </c>
      <c r="E53" s="61">
        <f t="shared" si="12"/>
        <v>7</v>
      </c>
      <c r="F53" s="60">
        <f>VLOOKUP($A53,'Return Data'!$B$7:$R$2292,11,0)</f>
        <v>-1.2002999999999999</v>
      </c>
      <c r="G53" s="61">
        <f t="shared" si="13"/>
        <v>27</v>
      </c>
      <c r="H53" s="60">
        <f>VLOOKUP($A53,'Return Data'!$B$7:$R$2292,12,0)</f>
        <v>10.4947</v>
      </c>
      <c r="I53" s="61">
        <f t="shared" si="14"/>
        <v>11</v>
      </c>
      <c r="J53" s="60">
        <f>VLOOKUP($A53,'Return Data'!$B$7:$R$2292,13,0)</f>
        <v>12.6219</v>
      </c>
      <c r="K53" s="61">
        <f t="shared" si="15"/>
        <v>9</v>
      </c>
      <c r="L53" s="60">
        <f>VLOOKUP($A53,'Return Data'!$B$7:$R$2292,17,0)</f>
        <v>27.7942</v>
      </c>
      <c r="M53" s="61">
        <f t="shared" si="16"/>
        <v>1</v>
      </c>
      <c r="N53" s="60">
        <f>VLOOKUP($A53,'Return Data'!$B$7:$R$2292,14,0)</f>
        <v>30.250699999999998</v>
      </c>
      <c r="O53" s="61">
        <f t="shared" si="17"/>
        <v>2</v>
      </c>
      <c r="P53" s="60">
        <f>VLOOKUP($A53,'Return Data'!$B$7:$R$2292,15,0)</f>
        <v>8.4987999999999992</v>
      </c>
      <c r="Q53" s="61">
        <f t="shared" si="19"/>
        <v>34</v>
      </c>
      <c r="R53" s="60">
        <f>VLOOKUP($A53,'Return Data'!$B$7:$R$2292,16,0)</f>
        <v>8.6257999999999999</v>
      </c>
      <c r="S53" s="62">
        <f t="shared" si="18"/>
        <v>55</v>
      </c>
    </row>
    <row r="54" spans="1:19" x14ac:dyDescent="0.3">
      <c r="A54" s="58" t="s">
        <v>317</v>
      </c>
      <c r="B54" s="59">
        <f>VLOOKUP($A54,'Return Data'!$B$7:$R$2292,3,0)</f>
        <v>44988</v>
      </c>
      <c r="C54" s="60">
        <f>VLOOKUP($A54,'Return Data'!$B$7:$R$2292,4,0)</f>
        <v>16.422000000000001</v>
      </c>
      <c r="D54" s="60">
        <f>VLOOKUP($A54,'Return Data'!$B$7:$R$2292,10,0)</f>
        <v>-4.7625000000000002</v>
      </c>
      <c r="E54" s="61">
        <f t="shared" si="12"/>
        <v>17</v>
      </c>
      <c r="F54" s="60">
        <f>VLOOKUP($A54,'Return Data'!$B$7:$R$2292,11,0)</f>
        <v>-2.3169</v>
      </c>
      <c r="G54" s="61">
        <f t="shared" si="13"/>
        <v>41</v>
      </c>
      <c r="H54" s="60">
        <f>VLOOKUP($A54,'Return Data'!$B$7:$R$2292,12,0)</f>
        <v>9.1714000000000002</v>
      </c>
      <c r="I54" s="61">
        <f t="shared" si="14"/>
        <v>15</v>
      </c>
      <c r="J54" s="60">
        <f>VLOOKUP($A54,'Return Data'!$B$7:$R$2292,13,0)</f>
        <v>10.558299999999999</v>
      </c>
      <c r="K54" s="61">
        <f t="shared" si="15"/>
        <v>13</v>
      </c>
      <c r="L54" s="60">
        <f>VLOOKUP($A54,'Return Data'!$B$7:$R$2292,17,0)</f>
        <v>25.056999999999999</v>
      </c>
      <c r="M54" s="61">
        <f t="shared" si="16"/>
        <v>6</v>
      </c>
      <c r="N54" s="60">
        <f>VLOOKUP($A54,'Return Data'!$B$7:$R$2292,14,0)</f>
        <v>28.913699999999999</v>
      </c>
      <c r="O54" s="61">
        <f t="shared" si="17"/>
        <v>4</v>
      </c>
      <c r="P54" s="60">
        <f>VLOOKUP($A54,'Return Data'!$B$7:$R$2292,15,0)</f>
        <v>8.5911000000000008</v>
      </c>
      <c r="Q54" s="61">
        <f t="shared" si="19"/>
        <v>32</v>
      </c>
      <c r="R54" s="60">
        <f>VLOOKUP($A54,'Return Data'!$B$7:$R$2292,16,0)</f>
        <v>9.1542999999999992</v>
      </c>
      <c r="S54" s="62">
        <f t="shared" si="18"/>
        <v>54</v>
      </c>
    </row>
    <row r="55" spans="1:19" x14ac:dyDescent="0.3">
      <c r="A55" s="58" t="s">
        <v>318</v>
      </c>
      <c r="B55" s="59">
        <f>VLOOKUP($A55,'Return Data'!$B$7:$R$2292,3,0)</f>
        <v>44988</v>
      </c>
      <c r="C55" s="60">
        <f>VLOOKUP($A55,'Return Data'!$B$7:$R$2292,4,0)</f>
        <v>16.5243</v>
      </c>
      <c r="D55" s="60">
        <f>VLOOKUP($A55,'Return Data'!$B$7:$R$2292,10,0)</f>
        <v>-4.1825000000000001</v>
      </c>
      <c r="E55" s="61">
        <f t="shared" si="12"/>
        <v>11</v>
      </c>
      <c r="F55" s="60">
        <f>VLOOKUP($A55,'Return Data'!$B$7:$R$2292,11,0)</f>
        <v>-1.6357999999999999</v>
      </c>
      <c r="G55" s="61">
        <f t="shared" si="13"/>
        <v>34</v>
      </c>
      <c r="H55" s="60">
        <f>VLOOKUP($A55,'Return Data'!$B$7:$R$2292,12,0)</f>
        <v>10.900600000000001</v>
      </c>
      <c r="I55" s="61">
        <f t="shared" si="14"/>
        <v>8</v>
      </c>
      <c r="J55" s="60">
        <f>VLOOKUP($A55,'Return Data'!$B$7:$R$2292,13,0)</f>
        <v>14.510300000000001</v>
      </c>
      <c r="K55" s="61">
        <f t="shared" si="15"/>
        <v>2</v>
      </c>
      <c r="L55" s="60">
        <f>VLOOKUP($A55,'Return Data'!$B$7:$R$2292,17,0)</f>
        <v>26.05</v>
      </c>
      <c r="M55" s="61">
        <f t="shared" si="16"/>
        <v>2</v>
      </c>
      <c r="N55" s="60">
        <f>VLOOKUP($A55,'Return Data'!$B$7:$R$2292,14,0)</f>
        <v>27.6114</v>
      </c>
      <c r="O55" s="61">
        <f t="shared" si="17"/>
        <v>6</v>
      </c>
      <c r="P55" s="60"/>
      <c r="Q55" s="61"/>
      <c r="R55" s="60">
        <f>VLOOKUP($A55,'Return Data'!$B$7:$R$2292,16,0)</f>
        <v>10.7149</v>
      </c>
      <c r="S55" s="62">
        <f t="shared" si="18"/>
        <v>42</v>
      </c>
    </row>
    <row r="56" spans="1:19" x14ac:dyDescent="0.3">
      <c r="A56" s="58" t="s">
        <v>319</v>
      </c>
      <c r="B56" s="59">
        <f>VLOOKUP($A56,'Return Data'!$B$7:$R$2292,3,0)</f>
        <v>44988</v>
      </c>
      <c r="C56" s="60">
        <f>VLOOKUP($A56,'Return Data'!$B$7:$R$2292,4,0)</f>
        <v>24.459</v>
      </c>
      <c r="D56" s="60">
        <f>VLOOKUP($A56,'Return Data'!$B$7:$R$2292,10,0)</f>
        <v>-5.6661000000000001</v>
      </c>
      <c r="E56" s="61">
        <f t="shared" si="12"/>
        <v>33</v>
      </c>
      <c r="F56" s="60">
        <f>VLOOKUP($A56,'Return Data'!$B$7:$R$2292,11,0)</f>
        <v>0.91890000000000005</v>
      </c>
      <c r="G56" s="61">
        <f t="shared" si="13"/>
        <v>12</v>
      </c>
      <c r="H56" s="60">
        <f>VLOOKUP($A56,'Return Data'!$B$7:$R$2292,12,0)</f>
        <v>8.5565999999999995</v>
      </c>
      <c r="I56" s="61">
        <f t="shared" si="14"/>
        <v>22</v>
      </c>
      <c r="J56" s="60">
        <f>VLOOKUP($A56,'Return Data'!$B$7:$R$2292,13,0)</f>
        <v>10.414400000000001</v>
      </c>
      <c r="K56" s="61">
        <f t="shared" si="15"/>
        <v>14</v>
      </c>
      <c r="L56" s="60">
        <f>VLOOKUP($A56,'Return Data'!$B$7:$R$2292,17,0)</f>
        <v>10.7906</v>
      </c>
      <c r="M56" s="61">
        <f t="shared" si="16"/>
        <v>23</v>
      </c>
      <c r="N56" s="60">
        <f>VLOOKUP($A56,'Return Data'!$B$7:$R$2292,14,0)</f>
        <v>18.549900000000001</v>
      </c>
      <c r="O56" s="61">
        <f t="shared" si="17"/>
        <v>24</v>
      </c>
      <c r="P56" s="60">
        <f>VLOOKUP($A56,'Return Data'!$B$7:$R$2292,15,0)</f>
        <v>11.2911</v>
      </c>
      <c r="Q56" s="61">
        <f t="shared" si="19"/>
        <v>15</v>
      </c>
      <c r="R56" s="60">
        <f>VLOOKUP($A56,'Return Data'!$B$7:$R$2292,16,0)</f>
        <v>13.726800000000001</v>
      </c>
      <c r="S56" s="62">
        <f t="shared" si="18"/>
        <v>25</v>
      </c>
    </row>
    <row r="57" spans="1:19" x14ac:dyDescent="0.3">
      <c r="A57" s="58" t="s">
        <v>320</v>
      </c>
      <c r="B57" s="59">
        <f>VLOOKUP($A57,'Return Data'!$B$7:$R$2292,3,0)</f>
        <v>44988</v>
      </c>
      <c r="C57" s="60">
        <f>VLOOKUP($A57,'Return Data'!$B$7:$R$2292,4,0)</f>
        <v>22.525600000000001</v>
      </c>
      <c r="D57" s="60">
        <f>VLOOKUP($A57,'Return Data'!$B$7:$R$2292,10,0)</f>
        <v>-5.5054999999999996</v>
      </c>
      <c r="E57" s="61">
        <f t="shared" si="12"/>
        <v>30</v>
      </c>
      <c r="F57" s="60">
        <f>VLOOKUP($A57,'Return Data'!$B$7:$R$2292,11,0)</f>
        <v>1.2450000000000001</v>
      </c>
      <c r="G57" s="61">
        <f t="shared" si="13"/>
        <v>9</v>
      </c>
      <c r="H57" s="60">
        <f>VLOOKUP($A57,'Return Data'!$B$7:$R$2292,12,0)</f>
        <v>8.9288000000000007</v>
      </c>
      <c r="I57" s="61">
        <f t="shared" si="14"/>
        <v>18</v>
      </c>
      <c r="J57" s="60">
        <f>VLOOKUP($A57,'Return Data'!$B$7:$R$2292,13,0)</f>
        <v>11.001799999999999</v>
      </c>
      <c r="K57" s="61">
        <f t="shared" si="15"/>
        <v>11</v>
      </c>
      <c r="L57" s="60">
        <f>VLOOKUP($A57,'Return Data'!$B$7:$R$2292,17,0)</f>
        <v>11.1402</v>
      </c>
      <c r="M57" s="61">
        <f t="shared" si="16"/>
        <v>21</v>
      </c>
      <c r="N57" s="60">
        <f>VLOOKUP($A57,'Return Data'!$B$7:$R$2292,14,0)</f>
        <v>18.933399999999999</v>
      </c>
      <c r="O57" s="61">
        <f t="shared" si="17"/>
        <v>20</v>
      </c>
      <c r="P57" s="60">
        <f>VLOOKUP($A57,'Return Data'!$B$7:$R$2292,15,0)</f>
        <v>11.1187</v>
      </c>
      <c r="Q57" s="61">
        <f t="shared" si="19"/>
        <v>17</v>
      </c>
      <c r="R57" s="60">
        <f>VLOOKUP($A57,'Return Data'!$B$7:$R$2292,16,0)</f>
        <v>10.7653</v>
      </c>
      <c r="S57" s="62">
        <f t="shared" si="18"/>
        <v>41</v>
      </c>
    </row>
    <row r="58" spans="1:19" x14ac:dyDescent="0.3">
      <c r="A58" s="58" t="s">
        <v>321</v>
      </c>
      <c r="B58" s="59">
        <f>VLOOKUP($A58,'Return Data'!$B$7:$R$2292,3,0)</f>
        <v>44988</v>
      </c>
      <c r="C58" s="60">
        <f>VLOOKUP($A58,'Return Data'!$B$7:$R$2292,4,0)</f>
        <v>19.1373</v>
      </c>
      <c r="D58" s="60">
        <f>VLOOKUP($A58,'Return Data'!$B$7:$R$2292,10,0)</f>
        <v>-3.8393999999999999</v>
      </c>
      <c r="E58" s="61">
        <f t="shared" si="12"/>
        <v>4</v>
      </c>
      <c r="F58" s="60">
        <f>VLOOKUP($A58,'Return Data'!$B$7:$R$2292,11,0)</f>
        <v>-1.4912000000000001</v>
      </c>
      <c r="G58" s="61">
        <f t="shared" si="13"/>
        <v>32</v>
      </c>
      <c r="H58" s="60">
        <f>VLOOKUP($A58,'Return Data'!$B$7:$R$2292,12,0)</f>
        <v>11.101900000000001</v>
      </c>
      <c r="I58" s="61">
        <f t="shared" si="14"/>
        <v>6</v>
      </c>
      <c r="J58" s="60">
        <f>VLOOKUP($A58,'Return Data'!$B$7:$R$2292,13,0)</f>
        <v>14.2096</v>
      </c>
      <c r="K58" s="61">
        <f t="shared" si="15"/>
        <v>4</v>
      </c>
      <c r="L58" s="60">
        <f>VLOOKUP($A58,'Return Data'!$B$7:$R$2292,17,0)</f>
        <v>25.239899999999999</v>
      </c>
      <c r="M58" s="61">
        <f t="shared" si="16"/>
        <v>5</v>
      </c>
      <c r="N58" s="60">
        <f>VLOOKUP($A58,'Return Data'!$B$7:$R$2292,14,0)</f>
        <v>27.446899999999999</v>
      </c>
      <c r="O58" s="61">
        <f t="shared" si="17"/>
        <v>7</v>
      </c>
      <c r="P58" s="60"/>
      <c r="Q58" s="61"/>
      <c r="R58" s="60">
        <f>VLOOKUP($A58,'Return Data'!$B$7:$R$2292,16,0)</f>
        <v>14.878299999999999</v>
      </c>
      <c r="S58" s="62">
        <f t="shared" si="18"/>
        <v>18</v>
      </c>
    </row>
    <row r="59" spans="1:19" x14ac:dyDescent="0.3">
      <c r="A59" s="58" t="s">
        <v>1833</v>
      </c>
      <c r="B59" s="59">
        <f>VLOOKUP($A59,'Return Data'!$B$7:$R$2292,3,0)</f>
        <v>44988</v>
      </c>
      <c r="C59" s="60">
        <f>VLOOKUP($A59,'Return Data'!$B$7:$R$2292,4,0)</f>
        <v>500.93030535388698</v>
      </c>
      <c r="D59" s="60">
        <f>VLOOKUP($A59,'Return Data'!$B$7:$R$2292,10,0)</f>
        <v>-5.6237000000000004</v>
      </c>
      <c r="E59" s="61">
        <f t="shared" si="12"/>
        <v>31</v>
      </c>
      <c r="F59" s="60">
        <f>VLOOKUP($A59,'Return Data'!$B$7:$R$2292,11,0)</f>
        <v>-2.0045999999999999</v>
      </c>
      <c r="G59" s="61">
        <f t="shared" si="13"/>
        <v>39</v>
      </c>
      <c r="H59" s="60">
        <f>VLOOKUP($A59,'Return Data'!$B$7:$R$2292,12,0)</f>
        <v>7.0993000000000004</v>
      </c>
      <c r="I59" s="61">
        <f t="shared" si="14"/>
        <v>36</v>
      </c>
      <c r="J59" s="60">
        <f>VLOOKUP($A59,'Return Data'!$B$7:$R$2292,13,0)</f>
        <v>6.9969999999999999</v>
      </c>
      <c r="K59" s="61">
        <f t="shared" si="15"/>
        <v>30</v>
      </c>
      <c r="L59" s="60">
        <f>VLOOKUP($A59,'Return Data'!$B$7:$R$2292,17,0)</f>
        <v>10.1365</v>
      </c>
      <c r="M59" s="61">
        <f t="shared" si="16"/>
        <v>28</v>
      </c>
      <c r="N59" s="60">
        <f>VLOOKUP($A59,'Return Data'!$B$7:$R$2292,14,0)</f>
        <v>18.575700000000001</v>
      </c>
      <c r="O59" s="61">
        <f t="shared" si="17"/>
        <v>22</v>
      </c>
      <c r="P59" s="60">
        <f>VLOOKUP($A59,'Return Data'!$B$7:$R$2292,15,0)</f>
        <v>9.2173999999999996</v>
      </c>
      <c r="Q59" s="61">
        <f t="shared" si="19"/>
        <v>27</v>
      </c>
      <c r="R59" s="60">
        <f>VLOOKUP($A59,'Return Data'!$B$7:$R$2292,16,0)</f>
        <v>15.636699999999999</v>
      </c>
      <c r="S59" s="62">
        <f t="shared" si="18"/>
        <v>13</v>
      </c>
    </row>
    <row r="60" spans="1:19" x14ac:dyDescent="0.3">
      <c r="A60" s="58" t="s">
        <v>322</v>
      </c>
      <c r="B60" s="59">
        <f>VLOOKUP($A60,'Return Data'!$B$7:$R$2292,3,0)</f>
        <v>44988</v>
      </c>
      <c r="C60" s="60">
        <f>VLOOKUP($A60,'Return Data'!$B$7:$R$2292,4,0)</f>
        <v>28.846399999999999</v>
      </c>
      <c r="D60" s="60">
        <f>VLOOKUP($A60,'Return Data'!$B$7:$R$2292,10,0)</f>
        <v>-6.2706999999999997</v>
      </c>
      <c r="E60" s="61">
        <f t="shared" si="12"/>
        <v>41</v>
      </c>
      <c r="F60" s="60">
        <f>VLOOKUP($A60,'Return Data'!$B$7:$R$2292,11,0)</f>
        <v>0.109</v>
      </c>
      <c r="G60" s="61">
        <f t="shared" si="13"/>
        <v>18</v>
      </c>
      <c r="H60" s="60">
        <f>VLOOKUP($A60,'Return Data'!$B$7:$R$2292,12,0)</f>
        <v>8.7919</v>
      </c>
      <c r="I60" s="61">
        <f t="shared" si="14"/>
        <v>19</v>
      </c>
      <c r="J60" s="60">
        <f>VLOOKUP($A60,'Return Data'!$B$7:$R$2292,13,0)</f>
        <v>8.7017000000000007</v>
      </c>
      <c r="K60" s="61">
        <f t="shared" si="15"/>
        <v>20</v>
      </c>
      <c r="L60" s="60">
        <f>VLOOKUP($A60,'Return Data'!$B$7:$R$2292,17,0)</f>
        <v>8.9522999999999993</v>
      </c>
      <c r="M60" s="61">
        <f t="shared" si="16"/>
        <v>34</v>
      </c>
      <c r="N60" s="60">
        <f>VLOOKUP($A60,'Return Data'!$B$7:$R$2292,14,0)</f>
        <v>16.273199999999999</v>
      </c>
      <c r="O60" s="61">
        <f t="shared" si="17"/>
        <v>36</v>
      </c>
      <c r="P60" s="60">
        <f>VLOOKUP($A60,'Return Data'!$B$7:$R$2292,15,0)</f>
        <v>10.5192</v>
      </c>
      <c r="Q60" s="61">
        <f t="shared" si="19"/>
        <v>19</v>
      </c>
      <c r="R60" s="60">
        <f>VLOOKUP($A60,'Return Data'!$B$7:$R$2292,16,0)</f>
        <v>13.4557</v>
      </c>
      <c r="S60" s="62">
        <f t="shared" si="18"/>
        <v>28</v>
      </c>
    </row>
    <row r="61" spans="1:19" x14ac:dyDescent="0.3">
      <c r="A61" s="58" t="s">
        <v>323</v>
      </c>
      <c r="B61" s="59">
        <f>VLOOKUP($A61,'Return Data'!$B$7:$R$2292,3,0)</f>
        <v>44988</v>
      </c>
      <c r="C61" s="60">
        <f>VLOOKUP($A61,'Return Data'!$B$7:$R$2292,4,0)</f>
        <v>182.08057691950299</v>
      </c>
      <c r="D61" s="60">
        <f>VLOOKUP($A61,'Return Data'!$B$7:$R$2292,10,0)</f>
        <v>-0.67100000000000004</v>
      </c>
      <c r="E61" s="61">
        <f t="shared" si="12"/>
        <v>1</v>
      </c>
      <c r="F61" s="60">
        <f>VLOOKUP($A61,'Return Data'!$B$7:$R$2292,11,0)</f>
        <v>6.8627000000000002</v>
      </c>
      <c r="G61" s="61">
        <f t="shared" si="13"/>
        <v>1</v>
      </c>
      <c r="H61" s="60">
        <f>VLOOKUP($A61,'Return Data'!$B$7:$R$2292,12,0)</f>
        <v>11.6076</v>
      </c>
      <c r="I61" s="61">
        <f t="shared" si="14"/>
        <v>4</v>
      </c>
      <c r="J61" s="60">
        <f>VLOOKUP($A61,'Return Data'!$B$7:$R$2292,13,0)</f>
        <v>12.815200000000001</v>
      </c>
      <c r="K61" s="61">
        <f t="shared" si="15"/>
        <v>7</v>
      </c>
      <c r="L61" s="60">
        <f>VLOOKUP($A61,'Return Data'!$B$7:$R$2292,17,0)</f>
        <v>9.8344000000000005</v>
      </c>
      <c r="M61" s="61">
        <f t="shared" si="16"/>
        <v>30</v>
      </c>
      <c r="N61" s="60">
        <f>VLOOKUP($A61,'Return Data'!$B$7:$R$2292,14,0)</f>
        <v>14.8188</v>
      </c>
      <c r="O61" s="61">
        <f t="shared" si="17"/>
        <v>40</v>
      </c>
      <c r="P61" s="60">
        <f>VLOOKUP($A61,'Return Data'!$B$7:$R$2292,15,0)</f>
        <v>9.5825999999999993</v>
      </c>
      <c r="Q61" s="61">
        <f t="shared" si="19"/>
        <v>25</v>
      </c>
      <c r="R61" s="60">
        <f>VLOOKUP($A61,'Return Data'!$B$7:$R$2292,16,0)</f>
        <v>11.373200000000001</v>
      </c>
      <c r="S61" s="62">
        <f t="shared" si="18"/>
        <v>37</v>
      </c>
    </row>
    <row r="62" spans="1:19" x14ac:dyDescent="0.3">
      <c r="A62" s="58" t="s">
        <v>324</v>
      </c>
      <c r="B62" s="59">
        <f>VLOOKUP($A62,'Return Data'!$B$7:$R$2292,3,0)</f>
        <v>44988</v>
      </c>
      <c r="C62" s="60">
        <f>VLOOKUP($A62,'Return Data'!$B$7:$R$2292,4,0)</f>
        <v>42.05</v>
      </c>
      <c r="D62" s="60">
        <f>VLOOKUP($A62,'Return Data'!$B$7:$R$2292,10,0)</f>
        <v>-5.6329000000000002</v>
      </c>
      <c r="E62" s="61">
        <f t="shared" si="12"/>
        <v>32</v>
      </c>
      <c r="F62" s="60">
        <f>VLOOKUP($A62,'Return Data'!$B$7:$R$2292,11,0)</f>
        <v>-0.75529999999999997</v>
      </c>
      <c r="G62" s="61">
        <f t="shared" si="13"/>
        <v>24</v>
      </c>
      <c r="H62" s="60">
        <f>VLOOKUP($A62,'Return Data'!$B$7:$R$2292,12,0)</f>
        <v>7.5723000000000003</v>
      </c>
      <c r="I62" s="61">
        <f t="shared" si="14"/>
        <v>33</v>
      </c>
      <c r="J62" s="60">
        <f>VLOOKUP($A62,'Return Data'!$B$7:$R$2292,13,0)</f>
        <v>7.5448000000000004</v>
      </c>
      <c r="K62" s="61">
        <f t="shared" si="15"/>
        <v>27</v>
      </c>
      <c r="L62" s="60">
        <f>VLOOKUP($A62,'Return Data'!$B$7:$R$2292,17,0)</f>
        <v>10.6258</v>
      </c>
      <c r="M62" s="61">
        <f t="shared" si="16"/>
        <v>25</v>
      </c>
      <c r="N62" s="60">
        <f>VLOOKUP($A62,'Return Data'!$B$7:$R$2292,14,0)</f>
        <v>18.8306</v>
      </c>
      <c r="O62" s="61">
        <f t="shared" si="17"/>
        <v>21</v>
      </c>
      <c r="P62" s="60">
        <f>VLOOKUP($A62,'Return Data'!$B$7:$R$2292,15,0)</f>
        <v>12.0922</v>
      </c>
      <c r="Q62" s="61">
        <f t="shared" si="19"/>
        <v>12</v>
      </c>
      <c r="R62" s="60">
        <f>VLOOKUP($A62,'Return Data'!$B$7:$R$2292,16,0)</f>
        <v>13.682399999999999</v>
      </c>
      <c r="S62" s="62">
        <f t="shared" si="18"/>
        <v>26</v>
      </c>
    </row>
    <row r="63" spans="1:19" x14ac:dyDescent="0.3">
      <c r="A63" s="58" t="s">
        <v>330</v>
      </c>
      <c r="B63" s="59">
        <f>VLOOKUP($A63,'Return Data'!$B$7:$R$2292,3,0)</f>
        <v>44988</v>
      </c>
      <c r="C63" s="60">
        <f>VLOOKUP($A63,'Return Data'!$B$7:$R$2292,4,0)</f>
        <v>137.12209999999999</v>
      </c>
      <c r="D63" s="60">
        <f>VLOOKUP($A63,'Return Data'!$B$7:$R$2292,10,0)</f>
        <v>-7.1422999999999996</v>
      </c>
      <c r="E63" s="61">
        <f t="shared" si="12"/>
        <v>49</v>
      </c>
      <c r="F63" s="60">
        <f>VLOOKUP($A63,'Return Data'!$B$7:$R$2292,11,0)</f>
        <v>-4.827</v>
      </c>
      <c r="G63" s="61">
        <f t="shared" si="13"/>
        <v>54</v>
      </c>
      <c r="H63" s="60">
        <f>VLOOKUP($A63,'Return Data'!$B$7:$R$2292,12,0)</f>
        <v>4.8906000000000001</v>
      </c>
      <c r="I63" s="61">
        <f t="shared" si="14"/>
        <v>47</v>
      </c>
      <c r="J63" s="60">
        <f>VLOOKUP($A63,'Return Data'!$B$7:$R$2292,13,0)</f>
        <v>1.3656999999999999</v>
      </c>
      <c r="K63" s="61">
        <f t="shared" si="15"/>
        <v>52</v>
      </c>
      <c r="L63" s="60">
        <f>VLOOKUP($A63,'Return Data'!$B$7:$R$2292,17,0)</f>
        <v>6.1181000000000001</v>
      </c>
      <c r="M63" s="61">
        <f t="shared" si="16"/>
        <v>49</v>
      </c>
      <c r="N63" s="60">
        <f>VLOOKUP($A63,'Return Data'!$B$7:$R$2292,14,0)</f>
        <v>14.748900000000001</v>
      </c>
      <c r="O63" s="61">
        <f t="shared" si="17"/>
        <v>41</v>
      </c>
      <c r="P63" s="60">
        <f>VLOOKUP($A63,'Return Data'!$B$7:$R$2292,15,0)</f>
        <v>9.8134999999999994</v>
      </c>
      <c r="Q63" s="61">
        <f t="shared" si="19"/>
        <v>24</v>
      </c>
      <c r="R63" s="60">
        <f>VLOOKUP($A63,'Return Data'!$B$7:$R$2292,16,0)</f>
        <v>11.1564</v>
      </c>
      <c r="S63" s="62">
        <f t="shared" si="18"/>
        <v>39</v>
      </c>
    </row>
    <row r="64" spans="1:19" x14ac:dyDescent="0.3">
      <c r="A64" s="58" t="s">
        <v>331</v>
      </c>
      <c r="B64" s="59">
        <f>VLOOKUP($A64,'Return Data'!$B$7:$R$2292,3,0)</f>
        <v>44988</v>
      </c>
      <c r="C64" s="60">
        <f>VLOOKUP($A64,'Return Data'!$B$7:$R$2292,4,0)</f>
        <v>226.33810612040301</v>
      </c>
      <c r="D64" s="60">
        <f>VLOOKUP($A64,'Return Data'!$B$7:$R$2292,10,0)</f>
        <v>-5.9198000000000004</v>
      </c>
      <c r="E64" s="61">
        <f t="shared" si="12"/>
        <v>36</v>
      </c>
      <c r="F64" s="60">
        <f>VLOOKUP($A64,'Return Data'!$B$7:$R$2292,11,0)</f>
        <v>-0.78620000000000001</v>
      </c>
      <c r="G64" s="61">
        <f t="shared" si="13"/>
        <v>25</v>
      </c>
      <c r="H64" s="60">
        <f>VLOOKUP($A64,'Return Data'!$B$7:$R$2292,12,0)</f>
        <v>5.8194999999999997</v>
      </c>
      <c r="I64" s="61">
        <f t="shared" si="14"/>
        <v>41</v>
      </c>
      <c r="J64" s="60">
        <f>VLOOKUP($A64,'Return Data'!$B$7:$R$2292,13,0)</f>
        <v>5.4017999999999997</v>
      </c>
      <c r="K64" s="61">
        <f t="shared" si="15"/>
        <v>41</v>
      </c>
      <c r="L64" s="60">
        <f>VLOOKUP($A64,'Return Data'!$B$7:$R$2292,17,0)</f>
        <v>7.4141000000000004</v>
      </c>
      <c r="M64" s="61">
        <f t="shared" si="16"/>
        <v>43</v>
      </c>
      <c r="N64" s="60">
        <f>VLOOKUP($A64,'Return Data'!$B$7:$R$2292,14,0)</f>
        <v>14.1418</v>
      </c>
      <c r="O64" s="61">
        <f t="shared" si="17"/>
        <v>43</v>
      </c>
      <c r="P64" s="60">
        <f>VLOOKUP($A64,'Return Data'!$B$7:$R$2292,15,0)</f>
        <v>9.1645000000000003</v>
      </c>
      <c r="Q64" s="61">
        <f t="shared" si="19"/>
        <v>28</v>
      </c>
      <c r="R64" s="60">
        <f>VLOOKUP($A64,'Return Data'!$B$7:$R$2292,16,0)</f>
        <v>16.929500000000001</v>
      </c>
      <c r="S64" s="62">
        <f t="shared" si="18"/>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-5.5049175438596469</v>
      </c>
      <c r="E66" s="69"/>
      <c r="F66" s="70">
        <f>AVERAGE(F8:F64)</f>
        <v>-1.2228473684210528</v>
      </c>
      <c r="G66" s="69"/>
      <c r="H66" s="70">
        <f>AVERAGE(H8:H64)</f>
        <v>7.5635842105263151</v>
      </c>
      <c r="I66" s="69"/>
      <c r="J66" s="70">
        <f>AVERAGE(J8:J64)</f>
        <v>7.172424561403508</v>
      </c>
      <c r="K66" s="69"/>
      <c r="L66" s="70">
        <f>AVERAGE(L8:L64)</f>
        <v>11.269896491228071</v>
      </c>
      <c r="M66" s="69"/>
      <c r="N66" s="70">
        <f>AVERAGE(N8:N64)</f>
        <v>18.284661403508775</v>
      </c>
      <c r="O66" s="69"/>
      <c r="P66" s="70">
        <f>AVERAGE(P8:P64)</f>
        <v>10.300933333333335</v>
      </c>
      <c r="Q66" s="69"/>
      <c r="R66" s="70">
        <f>AVERAGE(R8:R64)</f>
        <v>13.557536842105264</v>
      </c>
      <c r="S66" s="71"/>
    </row>
    <row r="67" spans="1:19" x14ac:dyDescent="0.3">
      <c r="A67" s="68" t="s">
        <v>28</v>
      </c>
      <c r="B67" s="69"/>
      <c r="C67" s="69"/>
      <c r="D67" s="70">
        <f>MIN(D8:D64)</f>
        <v>-10.9903</v>
      </c>
      <c r="E67" s="69"/>
      <c r="F67" s="70">
        <f>MIN(F8:F64)</f>
        <v>-10.294700000000001</v>
      </c>
      <c r="G67" s="69"/>
      <c r="H67" s="70">
        <f>MIN(H8:H64)</f>
        <v>0.33960000000000001</v>
      </c>
      <c r="I67" s="69"/>
      <c r="J67" s="70">
        <f>MIN(J8:J64)</f>
        <v>-7.0393999999999997</v>
      </c>
      <c r="K67" s="69"/>
      <c r="L67" s="70">
        <f>MIN(L8:L64)</f>
        <v>-1.5509999999999999</v>
      </c>
      <c r="M67" s="69"/>
      <c r="N67" s="70">
        <f>MIN(N8:N64)</f>
        <v>6.5850999999999997</v>
      </c>
      <c r="O67" s="69"/>
      <c r="P67" s="70">
        <f>MIN(P8:P64)</f>
        <v>4.1978</v>
      </c>
      <c r="Q67" s="69"/>
      <c r="R67" s="70">
        <f>MIN(R8:R64)</f>
        <v>5.4278000000000004</v>
      </c>
      <c r="S67" s="71"/>
    </row>
    <row r="68" spans="1:19" ht="15" thickBot="1" x14ac:dyDescent="0.35">
      <c r="A68" s="72" t="s">
        <v>29</v>
      </c>
      <c r="B68" s="73"/>
      <c r="C68" s="73"/>
      <c r="D68" s="74">
        <f>MAX(D8:D64)</f>
        <v>-0.67100000000000004</v>
      </c>
      <c r="E68" s="73"/>
      <c r="F68" s="74">
        <f>MAX(F8:F64)</f>
        <v>6.8627000000000002</v>
      </c>
      <c r="G68" s="73"/>
      <c r="H68" s="74">
        <f>MAX(H8:H64)</f>
        <v>12.6031</v>
      </c>
      <c r="I68" s="73"/>
      <c r="J68" s="74">
        <f>MAX(J8:J64)</f>
        <v>16.510899999999999</v>
      </c>
      <c r="K68" s="73"/>
      <c r="L68" s="74">
        <f>MAX(L8:L64)</f>
        <v>27.7942</v>
      </c>
      <c r="M68" s="73"/>
      <c r="N68" s="74">
        <f>MAX(N8:N64)</f>
        <v>36.096800000000002</v>
      </c>
      <c r="O68" s="73"/>
      <c r="P68" s="74">
        <f>MAX(P8:P64)</f>
        <v>20.650300000000001</v>
      </c>
      <c r="Q68" s="73"/>
      <c r="R68" s="74">
        <f>MAX(R8:R64)</f>
        <v>22.973099999999999</v>
      </c>
      <c r="S68" s="75"/>
    </row>
    <row r="69" spans="1:19" x14ac:dyDescent="0.3">
      <c r="A69" s="99" t="s">
        <v>428</v>
      </c>
    </row>
    <row r="70" spans="1:19" x14ac:dyDescent="0.3">
      <c r="A70" s="14" t="s">
        <v>340</v>
      </c>
    </row>
  </sheetData>
  <sheetProtection algorithmName="SHA-512" hashValue="FafbNdN/gUCYQ0tc0W2UID+VH+uCe21KwcrBrbl79f+xBx4MMnT1pJQ7fpRBPk4+0Vp3ihxf1mN572UcRK4rQA==" saltValue="V2h1pHyQMYM15mnrr1Ll5w=="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1743</v>
      </c>
      <c r="B8" s="59">
        <f>VLOOKUP($A8,'Return Data'!$B$7:$R$2292,3,0)</f>
        <v>44988</v>
      </c>
      <c r="C8" s="60">
        <f>VLOOKUP($A8,'Return Data'!$B$7:$R$2292,4,0)</f>
        <v>12.17</v>
      </c>
      <c r="D8" s="60">
        <f>VLOOKUP($A8,'Return Data'!$B$7:$R$2292,8,0)</f>
        <v>-1.0569</v>
      </c>
      <c r="E8" s="61">
        <f>RANK(D8,D$8:D$15,0)</f>
        <v>1</v>
      </c>
      <c r="F8" s="60">
        <f>VLOOKUP($A8,'Return Data'!$B$7:$R$2292,9,0)</f>
        <v>0.41249999999999998</v>
      </c>
      <c r="G8" s="61">
        <f t="shared" ref="G8" si="0">RANK(F8,F$8:F$15,0)</f>
        <v>1</v>
      </c>
      <c r="H8" s="60">
        <f>VLOOKUP($A8,'Return Data'!$B$7:$R$2292,10,0)</f>
        <v>-5.9504999999999999</v>
      </c>
      <c r="I8" s="61">
        <f t="shared" ref="I8" si="1">RANK(H8,H$8:H$15,0)</f>
        <v>7</v>
      </c>
      <c r="J8" s="60">
        <f>VLOOKUP($A8,'Return Data'!$B$7:$R$2292,11,0)</f>
        <v>-3.4127000000000001</v>
      </c>
      <c r="K8" s="61">
        <f t="shared" ref="K8" si="2">RANK(J8,J$8:J$15,0)</f>
        <v>8</v>
      </c>
      <c r="L8" s="60">
        <f>VLOOKUP($A8,'Return Data'!$B$7:$R$2292,12,0)</f>
        <v>5.0042999999999997</v>
      </c>
      <c r="M8" s="61">
        <f t="shared" ref="M8" si="3">RANK(L8,L$8:L$15,0)</f>
        <v>6</v>
      </c>
      <c r="N8" s="60">
        <f>VLOOKUP($A8,'Return Data'!$B$7:$R$2292,13,0)</f>
        <v>-3.1051000000000002</v>
      </c>
      <c r="O8" s="61">
        <f t="shared" ref="O8:O9" si="4">RANK(N8,N$8:N$15,0)</f>
        <v>8</v>
      </c>
      <c r="P8" s="60">
        <f>VLOOKUP($A8,'Return Data'!$B$7:$R$2292,16,0)</f>
        <v>9.3862000000000005</v>
      </c>
      <c r="Q8" s="62">
        <f t="shared" ref="Q8" si="5">RANK(P8,P$8:P$15,0)</f>
        <v>7</v>
      </c>
    </row>
    <row r="9" spans="1:18" x14ac:dyDescent="0.3">
      <c r="A9" s="58" t="s">
        <v>377</v>
      </c>
      <c r="B9" s="59">
        <f>VLOOKUP($A9,'Return Data'!$B$7:$R$2292,3,0)</f>
        <v>44988</v>
      </c>
      <c r="C9" s="60">
        <f>VLOOKUP($A9,'Return Data'!$B$7:$R$2292,4,0)</f>
        <v>15.15</v>
      </c>
      <c r="D9" s="60">
        <f>VLOOKUP($A9,'Return Data'!$B$7:$R$2292,8,0)</f>
        <v>-2.9468000000000001</v>
      </c>
      <c r="E9" s="61">
        <f t="shared" ref="E9:E15" si="6">RANK(D9,D$8:D$15,0)</f>
        <v>8</v>
      </c>
      <c r="F9" s="60">
        <f>VLOOKUP($A9,'Return Data'!$B$7:$R$2292,9,0)</f>
        <v>-1.1096999999999999</v>
      </c>
      <c r="G9" s="61">
        <f t="shared" ref="G9" si="7">RANK(F9,F$8:F$15,0)</f>
        <v>4</v>
      </c>
      <c r="H9" s="60">
        <f>VLOOKUP($A9,'Return Data'!$B$7:$R$2292,10,0)</f>
        <v>-4.1139000000000001</v>
      </c>
      <c r="I9" s="61">
        <f t="shared" ref="I9" si="8">RANK(H9,H$8:H$15,0)</f>
        <v>2</v>
      </c>
      <c r="J9" s="60">
        <f>VLOOKUP($A9,'Return Data'!$B$7:$R$2292,11,0)</f>
        <v>-2.3839999999999999</v>
      </c>
      <c r="K9" s="61">
        <f t="shared" ref="K9" si="9">RANK(J9,J$8:J$15,0)</f>
        <v>5</v>
      </c>
      <c r="L9" s="60">
        <f>VLOOKUP($A9,'Return Data'!$B$7:$R$2292,12,0)</f>
        <v>2.5728</v>
      </c>
      <c r="M9" s="61">
        <f t="shared" ref="M9" si="10">RANK(L9,L$8:L$15,0)</f>
        <v>8</v>
      </c>
      <c r="N9" s="60">
        <f>VLOOKUP($A9,'Return Data'!$B$7:$R$2292,13,0)</f>
        <v>-2.4468999999999999</v>
      </c>
      <c r="O9" s="61">
        <f t="shared" si="4"/>
        <v>6</v>
      </c>
      <c r="P9" s="60">
        <f>VLOOKUP($A9,'Return Data'!$B$7:$R$2292,16,0)</f>
        <v>14.566800000000001</v>
      </c>
      <c r="Q9" s="62">
        <f t="shared" ref="Q9" si="11">RANK(P9,P$8:P$15,0)</f>
        <v>3</v>
      </c>
    </row>
    <row r="10" spans="1:18" x14ac:dyDescent="0.3">
      <c r="A10" s="58" t="s">
        <v>1746</v>
      </c>
      <c r="B10" s="59">
        <f>VLOOKUP($A10,'Return Data'!$B$7:$R$2292,3,0)</f>
        <v>44988</v>
      </c>
      <c r="C10" s="60">
        <f>VLOOKUP($A10,'Return Data'!$B$7:$R$2292,4,0)</f>
        <v>13.77</v>
      </c>
      <c r="D10" s="60">
        <f>VLOOKUP($A10,'Return Data'!$B$7:$R$2292,8,0)</f>
        <v>-1.5726</v>
      </c>
      <c r="E10" s="61">
        <f t="shared" si="6"/>
        <v>5</v>
      </c>
      <c r="F10" s="60">
        <f>VLOOKUP($A10,'Return Data'!$B$7:$R$2292,9,0)</f>
        <v>-1.1486000000000001</v>
      </c>
      <c r="G10" s="61">
        <f t="shared" ref="G10:G15" si="12">RANK(F10,F$8:F$15,0)</f>
        <v>5</v>
      </c>
      <c r="H10" s="60">
        <f>VLOOKUP($A10,'Return Data'!$B$7:$R$2292,10,0)</f>
        <v>-3.9079000000000002</v>
      </c>
      <c r="I10" s="61">
        <f t="shared" ref="I10:I15" si="13">RANK(H10,H$8:H$15,0)</f>
        <v>1</v>
      </c>
      <c r="J10" s="60">
        <f>VLOOKUP($A10,'Return Data'!$B$7:$R$2292,11,0)</f>
        <v>2.4554</v>
      </c>
      <c r="K10" s="61">
        <f t="shared" ref="K10:K15" si="14">RANK(J10,J$8:J$15,0)</f>
        <v>1</v>
      </c>
      <c r="L10" s="60">
        <f>VLOOKUP($A10,'Return Data'!$B$7:$R$2292,12,0)</f>
        <v>7.6622000000000003</v>
      </c>
      <c r="M10" s="61">
        <f t="shared" ref="M10:M15" si="15">RANK(L10,L$8:L$15,0)</f>
        <v>3</v>
      </c>
      <c r="N10" s="60">
        <f>VLOOKUP($A10,'Return Data'!$B$7:$R$2292,13,0)</f>
        <v>6.6615000000000002</v>
      </c>
      <c r="O10" s="61">
        <f t="shared" ref="O10" si="16">RANK(N10,N$8:N$15,0)</f>
        <v>2</v>
      </c>
      <c r="P10" s="60">
        <f>VLOOKUP($A10,'Return Data'!$B$7:$R$2292,16,0)</f>
        <v>14.2761</v>
      </c>
      <c r="Q10" s="62">
        <f t="shared" ref="Q10:Q15" si="17">RANK(P10,P$8:P$15,0)</f>
        <v>4</v>
      </c>
    </row>
    <row r="11" spans="1:18" x14ac:dyDescent="0.3">
      <c r="A11" s="58" t="s">
        <v>1747</v>
      </c>
      <c r="B11" s="59">
        <f>VLOOKUP($A11,'Return Data'!$B$7:$R$2292,3,0)</f>
        <v>44988</v>
      </c>
      <c r="C11" s="60">
        <f>VLOOKUP($A11,'Return Data'!$B$7:$R$2292,4,0)</f>
        <v>12.09</v>
      </c>
      <c r="D11" s="60">
        <f>VLOOKUP($A11,'Return Data'!$B$7:$R$2292,8,0)</f>
        <v>-2.0259</v>
      </c>
      <c r="E11" s="61">
        <f t="shared" si="6"/>
        <v>6</v>
      </c>
      <c r="F11" s="60">
        <f>VLOOKUP($A11,'Return Data'!$B$7:$R$2292,9,0)</f>
        <v>-1.5471999999999999</v>
      </c>
      <c r="G11" s="61">
        <f t="shared" si="12"/>
        <v>6</v>
      </c>
      <c r="H11" s="60">
        <f>VLOOKUP($A11,'Return Data'!$B$7:$R$2292,10,0)</f>
        <v>-5.1020000000000003</v>
      </c>
      <c r="I11" s="61">
        <f t="shared" si="13"/>
        <v>4</v>
      </c>
      <c r="J11" s="60">
        <f>VLOOKUP($A11,'Return Data'!$B$7:$R$2292,11,0)</f>
        <v>-2.8134999999999999</v>
      </c>
      <c r="K11" s="61">
        <f t="shared" si="14"/>
        <v>7</v>
      </c>
      <c r="L11" s="60">
        <f>VLOOKUP($A11,'Return Data'!$B$7:$R$2292,12,0)</f>
        <v>2.8936000000000002</v>
      </c>
      <c r="M11" s="61">
        <f t="shared" ref="M11" si="18">RANK(L11,L$8:L$15,0)</f>
        <v>7</v>
      </c>
      <c r="N11" s="60">
        <f>VLOOKUP($A11,'Return Data'!$B$7:$R$2292,13,0)</f>
        <v>-2.657</v>
      </c>
      <c r="O11" s="61">
        <f t="shared" ref="O11:O15" si="19">RANK(N11,N$8:N$15,0)</f>
        <v>7</v>
      </c>
      <c r="P11" s="60">
        <f>VLOOKUP($A11,'Return Data'!$B$7:$R$2292,16,0)</f>
        <v>10.2036</v>
      </c>
      <c r="Q11" s="62">
        <f t="shared" si="17"/>
        <v>6</v>
      </c>
    </row>
    <row r="12" spans="1:18" x14ac:dyDescent="0.3">
      <c r="A12" s="58" t="s">
        <v>1749</v>
      </c>
      <c r="B12" s="59">
        <f>VLOOKUP($A12,'Return Data'!$B$7:$R$2292,3,0)</f>
        <v>44988</v>
      </c>
      <c r="C12" s="60">
        <f>VLOOKUP($A12,'Return Data'!$B$7:$R$2292,4,0)</f>
        <v>12.074999999999999</v>
      </c>
      <c r="D12" s="60">
        <f>VLOOKUP($A12,'Return Data'!$B$7:$R$2292,8,0)</f>
        <v>-1.5169999999999999</v>
      </c>
      <c r="E12" s="61">
        <f t="shared" si="6"/>
        <v>3</v>
      </c>
      <c r="F12" s="60">
        <f>VLOOKUP($A12,'Return Data'!$B$7:$R$2292,9,0)</f>
        <v>-1.9568000000000001</v>
      </c>
      <c r="G12" s="61">
        <f t="shared" si="12"/>
        <v>8</v>
      </c>
      <c r="H12" s="60">
        <f>VLOOKUP($A12,'Return Data'!$B$7:$R$2292,10,0)</f>
        <v>-5.5237999999999996</v>
      </c>
      <c r="I12" s="61">
        <f t="shared" si="13"/>
        <v>6</v>
      </c>
      <c r="J12" s="60">
        <f>VLOOKUP($A12,'Return Data'!$B$7:$R$2292,11,0)</f>
        <v>1.4024000000000001</v>
      </c>
      <c r="K12" s="61">
        <f t="shared" si="14"/>
        <v>2</v>
      </c>
      <c r="L12" s="60">
        <f>VLOOKUP($A12,'Return Data'!$B$7:$R$2292,12,0)</f>
        <v>8.5393000000000008</v>
      </c>
      <c r="M12" s="61">
        <f t="shared" si="15"/>
        <v>2</v>
      </c>
      <c r="N12" s="60">
        <f>VLOOKUP($A12,'Return Data'!$B$7:$R$2292,13,0)</f>
        <v>3.3288000000000002</v>
      </c>
      <c r="O12" s="61">
        <f t="shared" si="19"/>
        <v>5</v>
      </c>
      <c r="P12" s="60">
        <f>VLOOKUP($A12,'Return Data'!$B$7:$R$2292,16,0)</f>
        <v>8.7998999999999992</v>
      </c>
      <c r="Q12" s="62">
        <f t="shared" si="17"/>
        <v>8</v>
      </c>
    </row>
    <row r="13" spans="1:18" x14ac:dyDescent="0.3">
      <c r="A13" s="58" t="s">
        <v>1751</v>
      </c>
      <c r="B13" s="59">
        <f>VLOOKUP($A13,'Return Data'!$B$7:$R$2292,3,0)</f>
        <v>44988</v>
      </c>
      <c r="C13" s="60">
        <f>VLOOKUP($A13,'Return Data'!$B$7:$R$2292,4,0)</f>
        <v>21.661300000000001</v>
      </c>
      <c r="D13" s="60">
        <f>VLOOKUP($A13,'Return Data'!$B$7:$R$2292,8,0)</f>
        <v>-1.1446000000000001</v>
      </c>
      <c r="E13" s="61">
        <f t="shared" si="6"/>
        <v>2</v>
      </c>
      <c r="F13" s="60">
        <f>VLOOKUP($A13,'Return Data'!$B$7:$R$2292,9,0)</f>
        <v>-0.52759999999999996</v>
      </c>
      <c r="G13" s="61">
        <f t="shared" si="12"/>
        <v>2</v>
      </c>
      <c r="H13" s="60">
        <f>VLOOKUP($A13,'Return Data'!$B$7:$R$2292,10,0)</f>
        <v>-7.7736000000000001</v>
      </c>
      <c r="I13" s="61">
        <f t="shared" si="13"/>
        <v>8</v>
      </c>
      <c r="J13" s="60">
        <f>VLOOKUP($A13,'Return Data'!$B$7:$R$2292,11,0)</f>
        <v>-2.5916000000000001</v>
      </c>
      <c r="K13" s="61">
        <f t="shared" si="14"/>
        <v>6</v>
      </c>
      <c r="L13" s="60">
        <f>VLOOKUP($A13,'Return Data'!$B$7:$R$2292,12,0)</f>
        <v>12.026300000000001</v>
      </c>
      <c r="M13" s="61">
        <f t="shared" si="15"/>
        <v>1</v>
      </c>
      <c r="N13" s="60">
        <f>VLOOKUP($A13,'Return Data'!$B$7:$R$2292,13,0)</f>
        <v>20.6906</v>
      </c>
      <c r="O13" s="61">
        <f t="shared" si="19"/>
        <v>1</v>
      </c>
      <c r="P13" s="60">
        <f>VLOOKUP($A13,'Return Data'!$B$7:$R$2292,16,0)</f>
        <v>39.471899999999998</v>
      </c>
      <c r="Q13" s="62">
        <f t="shared" si="17"/>
        <v>1</v>
      </c>
    </row>
    <row r="14" spans="1:18" x14ac:dyDescent="0.3">
      <c r="A14" s="58" t="s">
        <v>49</v>
      </c>
      <c r="B14" s="59">
        <f>VLOOKUP($A14,'Return Data'!$B$7:$R$2292,3,0)</f>
        <v>44988</v>
      </c>
      <c r="C14" s="60">
        <f>VLOOKUP($A14,'Return Data'!$B$7:$R$2292,4,0)</f>
        <v>16.77</v>
      </c>
      <c r="D14" s="60">
        <f>VLOOKUP($A14,'Return Data'!$B$7:$R$2292,8,0)</f>
        <v>-1.5266999999999999</v>
      </c>
      <c r="E14" s="61">
        <f t="shared" si="6"/>
        <v>4</v>
      </c>
      <c r="F14" s="60">
        <f>VLOOKUP($A14,'Return Data'!$B$7:$R$2292,9,0)</f>
        <v>-1.0035000000000001</v>
      </c>
      <c r="G14" s="61">
        <f t="shared" si="12"/>
        <v>3</v>
      </c>
      <c r="H14" s="60">
        <f>VLOOKUP($A14,'Return Data'!$B$7:$R$2292,10,0)</f>
        <v>-4.5532000000000004</v>
      </c>
      <c r="I14" s="61">
        <f t="shared" si="13"/>
        <v>3</v>
      </c>
      <c r="J14" s="60">
        <f>VLOOKUP($A14,'Return Data'!$B$7:$R$2292,11,0)</f>
        <v>-2.2157</v>
      </c>
      <c r="K14" s="61">
        <f t="shared" si="14"/>
        <v>3</v>
      </c>
      <c r="L14" s="60">
        <f>VLOOKUP($A14,'Return Data'!$B$7:$R$2292,12,0)</f>
        <v>6.3411999999999997</v>
      </c>
      <c r="M14" s="61">
        <f t="shared" si="15"/>
        <v>5</v>
      </c>
      <c r="N14" s="60">
        <f>VLOOKUP($A14,'Return Data'!$B$7:$R$2292,13,0)</f>
        <v>5.1410999999999998</v>
      </c>
      <c r="O14" s="61">
        <f t="shared" si="19"/>
        <v>3</v>
      </c>
      <c r="P14" s="60">
        <f>VLOOKUP($A14,'Return Data'!$B$7:$R$2292,16,0)</f>
        <v>15.244400000000001</v>
      </c>
      <c r="Q14" s="62">
        <f t="shared" si="17"/>
        <v>2</v>
      </c>
    </row>
    <row r="15" spans="1:18" x14ac:dyDescent="0.3">
      <c r="A15" s="58" t="s">
        <v>50</v>
      </c>
      <c r="B15" s="59">
        <f>VLOOKUP($A15,'Return Data'!$B$7:$R$2292,3,0)</f>
        <v>44988</v>
      </c>
      <c r="C15" s="60">
        <f>VLOOKUP($A15,'Return Data'!$B$7:$R$2292,4,0)</f>
        <v>173.51089999999999</v>
      </c>
      <c r="D15" s="60">
        <f>VLOOKUP($A15,'Return Data'!$B$7:$R$2292,8,0)</f>
        <v>-2.2063999999999999</v>
      </c>
      <c r="E15" s="61">
        <f t="shared" si="6"/>
        <v>7</v>
      </c>
      <c r="F15" s="60">
        <f>VLOOKUP($A15,'Return Data'!$B$7:$R$2292,9,0)</f>
        <v>-1.6577999999999999</v>
      </c>
      <c r="G15" s="61">
        <f t="shared" si="12"/>
        <v>7</v>
      </c>
      <c r="H15" s="60">
        <f>VLOOKUP($A15,'Return Data'!$B$7:$R$2292,10,0)</f>
        <v>-5.3806000000000003</v>
      </c>
      <c r="I15" s="61">
        <f t="shared" si="13"/>
        <v>5</v>
      </c>
      <c r="J15" s="60">
        <f>VLOOKUP($A15,'Return Data'!$B$7:$R$2292,11,0)</f>
        <v>-2.2317</v>
      </c>
      <c r="K15" s="61">
        <f t="shared" si="14"/>
        <v>4</v>
      </c>
      <c r="L15" s="60">
        <f>VLOOKUP($A15,'Return Data'!$B$7:$R$2292,12,0)</f>
        <v>7.0094000000000003</v>
      </c>
      <c r="M15" s="61">
        <f t="shared" si="15"/>
        <v>4</v>
      </c>
      <c r="N15" s="60">
        <f>VLOOKUP($A15,'Return Data'!$B$7:$R$2292,13,0)</f>
        <v>3.5236999999999998</v>
      </c>
      <c r="O15" s="61">
        <f t="shared" si="19"/>
        <v>4</v>
      </c>
      <c r="P15" s="60">
        <f>VLOOKUP($A15,'Return Data'!$B$7:$R$2292,16,0)</f>
        <v>13.4116</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-1.7496125</v>
      </c>
      <c r="E17" s="69"/>
      <c r="F17" s="70">
        <f>AVERAGE(F8:F15)</f>
        <v>-1.0673374999999998</v>
      </c>
      <c r="G17" s="69"/>
      <c r="H17" s="70">
        <f>AVERAGE(H8:H15)</f>
        <v>-5.2881875000000012</v>
      </c>
      <c r="I17" s="69"/>
      <c r="J17" s="70">
        <f>AVERAGE(J8:J15)</f>
        <v>-1.4739249999999999</v>
      </c>
      <c r="K17" s="69"/>
      <c r="L17" s="70">
        <f>AVERAGE(L8:L15)</f>
        <v>6.5061375000000004</v>
      </c>
      <c r="M17" s="69"/>
      <c r="N17" s="70">
        <f>AVERAGE(N8:N15)</f>
        <v>3.8920874999999997</v>
      </c>
      <c r="O17" s="69"/>
      <c r="P17" s="70">
        <f>AVERAGE(P8:P15)</f>
        <v>15.6700625</v>
      </c>
      <c r="Q17" s="71"/>
    </row>
    <row r="18" spans="1:17" ht="15" customHeight="1" x14ac:dyDescent="0.3">
      <c r="A18" s="68" t="s">
        <v>28</v>
      </c>
      <c r="B18" s="69"/>
      <c r="C18" s="69"/>
      <c r="D18" s="70">
        <f>MIN(D8:D15)</f>
        <v>-2.9468000000000001</v>
      </c>
      <c r="E18" s="69"/>
      <c r="F18" s="70">
        <f>MIN(F8:F15)</f>
        <v>-1.9568000000000001</v>
      </c>
      <c r="G18" s="69"/>
      <c r="H18" s="70">
        <f>MIN(H8:H15)</f>
        <v>-7.7736000000000001</v>
      </c>
      <c r="I18" s="69"/>
      <c r="J18" s="70">
        <f>MIN(J8:J15)</f>
        <v>-3.4127000000000001</v>
      </c>
      <c r="K18" s="69"/>
      <c r="L18" s="70">
        <f>MIN(L8:L15)</f>
        <v>2.5728</v>
      </c>
      <c r="M18" s="69"/>
      <c r="N18" s="70">
        <f>MIN(N8:N15)</f>
        <v>-3.1051000000000002</v>
      </c>
      <c r="O18" s="69"/>
      <c r="P18" s="70">
        <f>MIN(P8:P15)</f>
        <v>8.7998999999999992</v>
      </c>
      <c r="Q18" s="71"/>
    </row>
    <row r="19" spans="1:17" ht="15" thickBot="1" x14ac:dyDescent="0.35">
      <c r="A19" s="72" t="s">
        <v>29</v>
      </c>
      <c r="B19" s="73"/>
      <c r="C19" s="73"/>
      <c r="D19" s="74">
        <f>MAX(D8:D15)</f>
        <v>-1.0569</v>
      </c>
      <c r="E19" s="73"/>
      <c r="F19" s="74">
        <f>MAX(F8:F15)</f>
        <v>0.41249999999999998</v>
      </c>
      <c r="G19" s="73"/>
      <c r="H19" s="74">
        <f>MAX(H8:H15)</f>
        <v>-3.9079000000000002</v>
      </c>
      <c r="I19" s="73"/>
      <c r="J19" s="74">
        <f>MAX(J8:J15)</f>
        <v>2.4554</v>
      </c>
      <c r="K19" s="73"/>
      <c r="L19" s="74">
        <f>MAX(L8:L15)</f>
        <v>12.026300000000001</v>
      </c>
      <c r="M19" s="73"/>
      <c r="N19" s="74">
        <f>MAX(N8:N15)</f>
        <v>20.6906</v>
      </c>
      <c r="O19" s="73"/>
      <c r="P19" s="74">
        <f>MAX(P8:P15)</f>
        <v>39.471899999999998</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1744</v>
      </c>
      <c r="B8" s="59">
        <f>VLOOKUP($A8,'Return Data'!$B$7:$R$2292,3,0)</f>
        <v>44988</v>
      </c>
      <c r="C8" s="60">
        <f>VLOOKUP($A8,'Return Data'!$B$7:$R$2292,4,0)</f>
        <v>11.71</v>
      </c>
      <c r="D8" s="60">
        <f>VLOOKUP($A8,'Return Data'!$B$7:$R$2292,8,0)</f>
        <v>-1.1814</v>
      </c>
      <c r="E8" s="61">
        <f>RANK(D8,D$8:D$16,0)</f>
        <v>1</v>
      </c>
      <c r="F8" s="60">
        <f>VLOOKUP($A8,'Return Data'!$B$7:$R$2292,9,0)</f>
        <v>0.25679999999999997</v>
      </c>
      <c r="G8" s="61">
        <f>RANK(F8,F$8:F$16,0)</f>
        <v>1</v>
      </c>
      <c r="H8" s="60">
        <f>VLOOKUP($A8,'Return Data'!$B$7:$R$2292,10,0)</f>
        <v>-6.2450000000000001</v>
      </c>
      <c r="I8" s="61">
        <f t="shared" ref="I8" si="0">RANK(H8,H$8:H$16,0)</f>
        <v>7</v>
      </c>
      <c r="J8" s="60">
        <f>VLOOKUP($A8,'Return Data'!$B$7:$R$2292,11,0)</f>
        <v>-4.0949999999999998</v>
      </c>
      <c r="K8" s="61">
        <f t="shared" ref="K8" si="1">RANK(J8,J$8:J$16,0)</f>
        <v>9</v>
      </c>
      <c r="L8" s="60">
        <f>VLOOKUP($A8,'Return Data'!$B$7:$R$2292,12,0)</f>
        <v>3.9041999999999999</v>
      </c>
      <c r="M8" s="61">
        <f t="shared" ref="M8" si="2">RANK(L8,L$8:L$16,0)</f>
        <v>6</v>
      </c>
      <c r="N8" s="60">
        <f>VLOOKUP($A8,'Return Data'!$B$7:$R$2292,13,0)</f>
        <v>-4.6417000000000002</v>
      </c>
      <c r="O8" s="61">
        <f t="shared" ref="O8:O9" si="3">RANK(N8,N$8:N$16,0)</f>
        <v>9</v>
      </c>
      <c r="P8" s="60">
        <f>VLOOKUP($A8,'Return Data'!$B$7:$R$2292,16,0)</f>
        <v>7.4776999999999996</v>
      </c>
      <c r="Q8" s="62">
        <f t="shared" ref="Q8" si="4">RANK(P8,P$8:P$16,0)</f>
        <v>8</v>
      </c>
    </row>
    <row r="9" spans="1:17" x14ac:dyDescent="0.3">
      <c r="A9" s="58" t="s">
        <v>379</v>
      </c>
      <c r="B9" s="59">
        <f>VLOOKUP($A9,'Return Data'!$B$7:$R$2292,3,0)</f>
        <v>44988</v>
      </c>
      <c r="C9" s="60">
        <f>VLOOKUP($A9,'Return Data'!$B$7:$R$2292,4,0)</f>
        <v>14.45</v>
      </c>
      <c r="D9" s="60">
        <f>VLOOKUP($A9,'Return Data'!$B$7:$R$2292,8,0)</f>
        <v>-3.0200999999999998</v>
      </c>
      <c r="E9" s="61">
        <f t="shared" ref="E9:E16" si="5">RANK(D9,D$8:D$16,0)</f>
        <v>9</v>
      </c>
      <c r="F9" s="60">
        <f>VLOOKUP($A9,'Return Data'!$B$7:$R$2292,9,0)</f>
        <v>-1.2302999999999999</v>
      </c>
      <c r="G9" s="61">
        <f t="shared" ref="G9:G16" si="6">RANK(F9,F$8:F$16,0)</f>
        <v>4</v>
      </c>
      <c r="H9" s="60">
        <f>VLOOKUP($A9,'Return Data'!$B$7:$R$2292,10,0)</f>
        <v>-4.4311999999999996</v>
      </c>
      <c r="I9" s="61">
        <f t="shared" ref="I9" si="7">RANK(H9,H$8:H$16,0)</f>
        <v>2</v>
      </c>
      <c r="J9" s="60">
        <f>VLOOKUP($A9,'Return Data'!$B$7:$R$2292,11,0)</f>
        <v>-3.0200999999999998</v>
      </c>
      <c r="K9" s="61">
        <f t="shared" ref="K9" si="8">RANK(J9,J$8:J$16,0)</f>
        <v>5</v>
      </c>
      <c r="L9" s="60">
        <f>VLOOKUP($A9,'Return Data'!$B$7:$R$2292,12,0)</f>
        <v>1.546</v>
      </c>
      <c r="M9" s="61">
        <f t="shared" ref="M9" si="9">RANK(L9,L$8:L$16,0)</f>
        <v>9</v>
      </c>
      <c r="N9" s="60">
        <f>VLOOKUP($A9,'Return Data'!$B$7:$R$2292,13,0)</f>
        <v>-3.7949000000000002</v>
      </c>
      <c r="O9" s="61">
        <f t="shared" si="3"/>
        <v>7</v>
      </c>
      <c r="P9" s="60">
        <f>VLOOKUP($A9,'Return Data'!$B$7:$R$2292,16,0)</f>
        <v>12.8063</v>
      </c>
      <c r="Q9" s="62">
        <f t="shared" ref="Q9" si="10">RANK(P9,P$8:P$16,0)</f>
        <v>4</v>
      </c>
    </row>
    <row r="10" spans="1:17" x14ac:dyDescent="0.3">
      <c r="A10" s="58" t="s">
        <v>1745</v>
      </c>
      <c r="B10" s="59">
        <f>VLOOKUP($A10,'Return Data'!$B$7:$R$2292,3,0)</f>
        <v>44988</v>
      </c>
      <c r="C10" s="60">
        <f>VLOOKUP($A10,'Return Data'!$B$7:$R$2292,4,0)</f>
        <v>13.29</v>
      </c>
      <c r="D10" s="60">
        <f>VLOOKUP($A10,'Return Data'!$B$7:$R$2292,8,0)</f>
        <v>-1.6284000000000001</v>
      </c>
      <c r="E10" s="61">
        <f t="shared" si="5"/>
        <v>5</v>
      </c>
      <c r="F10" s="60">
        <f>VLOOKUP($A10,'Return Data'!$B$7:$R$2292,9,0)</f>
        <v>-1.3363</v>
      </c>
      <c r="G10" s="61">
        <f t="shared" si="6"/>
        <v>5</v>
      </c>
      <c r="H10" s="60">
        <f>VLOOKUP($A10,'Return Data'!$B$7:$R$2292,10,0)</f>
        <v>-4.2507000000000001</v>
      </c>
      <c r="I10" s="61">
        <f t="shared" ref="I10:I16" si="11">RANK(H10,H$8:H$16,0)</f>
        <v>1</v>
      </c>
      <c r="J10" s="60">
        <f>VLOOKUP($A10,'Return Data'!$B$7:$R$2292,11,0)</f>
        <v>1.7611000000000001</v>
      </c>
      <c r="K10" s="61">
        <f t="shared" ref="K10:K16" si="12">RANK(J10,J$8:J$16,0)</f>
        <v>1</v>
      </c>
      <c r="L10" s="60">
        <f>VLOOKUP($A10,'Return Data'!$B$7:$R$2292,12,0)</f>
        <v>6.5758000000000001</v>
      </c>
      <c r="M10" s="61">
        <f t="shared" ref="M10:M16" si="13">RANK(L10,L$8:L$16,0)</f>
        <v>3</v>
      </c>
      <c r="N10" s="60">
        <f>VLOOKUP($A10,'Return Data'!$B$7:$R$2292,13,0)</f>
        <v>5.2256999999999998</v>
      </c>
      <c r="O10" s="61">
        <f t="shared" ref="O10:O16" si="14">RANK(N10,N$8:N$16,0)</f>
        <v>2</v>
      </c>
      <c r="P10" s="60">
        <f>VLOOKUP($A10,'Return Data'!$B$7:$R$2292,16,0)</f>
        <v>12.597200000000001</v>
      </c>
      <c r="Q10" s="62">
        <f t="shared" ref="Q10:Q16" si="15">RANK(P10,P$8:P$16,0)</f>
        <v>5</v>
      </c>
    </row>
    <row r="11" spans="1:17" x14ac:dyDescent="0.3">
      <c r="A11" s="58" t="s">
        <v>1748</v>
      </c>
      <c r="B11" s="59">
        <f>VLOOKUP($A11,'Return Data'!$B$7:$R$2292,3,0)</f>
        <v>44988</v>
      </c>
      <c r="C11" s="60">
        <f>VLOOKUP($A11,'Return Data'!$B$7:$R$2292,4,0)</f>
        <v>11.68</v>
      </c>
      <c r="D11" s="60">
        <f>VLOOKUP($A11,'Return Data'!$B$7:$R$2292,8,0)</f>
        <v>-2.0133999999999999</v>
      </c>
      <c r="E11" s="61">
        <f t="shared" si="5"/>
        <v>6</v>
      </c>
      <c r="F11" s="60">
        <f>VLOOKUP($A11,'Return Data'!$B$7:$R$2292,9,0)</f>
        <v>-1.6007</v>
      </c>
      <c r="G11" s="61">
        <f t="shared" ref="G11" si="16">RANK(F11,F$8:F$16,0)</f>
        <v>6</v>
      </c>
      <c r="H11" s="60">
        <f>VLOOKUP($A11,'Return Data'!$B$7:$R$2292,10,0)</f>
        <v>-5.4250999999999996</v>
      </c>
      <c r="I11" s="61">
        <f t="shared" si="11"/>
        <v>4</v>
      </c>
      <c r="J11" s="60">
        <f>VLOOKUP($A11,'Return Data'!$B$7:$R$2292,11,0)</f>
        <v>-3.5508000000000002</v>
      </c>
      <c r="K11" s="61">
        <f t="shared" si="12"/>
        <v>8</v>
      </c>
      <c r="L11" s="60">
        <f>VLOOKUP($A11,'Return Data'!$B$7:$R$2292,12,0)</f>
        <v>1.6536</v>
      </c>
      <c r="M11" s="61">
        <f t="shared" ref="M11" si="17">RANK(L11,L$8:L$16,0)</f>
        <v>8</v>
      </c>
      <c r="N11" s="60">
        <f>VLOOKUP($A11,'Return Data'!$B$7:$R$2292,13,0)</f>
        <v>-4.3407</v>
      </c>
      <c r="O11" s="61">
        <f t="shared" ref="O11:O15" si="18">RANK(N11,N$8:N$16,0)</f>
        <v>8</v>
      </c>
      <c r="P11" s="60">
        <f>VLOOKUP($A11,'Return Data'!$B$7:$R$2292,16,0)</f>
        <v>8.2743000000000002</v>
      </c>
      <c r="Q11" s="62">
        <f t="shared" si="15"/>
        <v>7</v>
      </c>
    </row>
    <row r="12" spans="1:17" x14ac:dyDescent="0.3">
      <c r="A12" s="58" t="s">
        <v>1750</v>
      </c>
      <c r="B12" s="59">
        <f>VLOOKUP($A12,'Return Data'!$B$7:$R$2292,3,0)</f>
        <v>44988</v>
      </c>
      <c r="C12" s="60">
        <f>VLOOKUP($A12,'Return Data'!$B$7:$R$2292,4,0)</f>
        <v>11.619</v>
      </c>
      <c r="D12" s="60">
        <f>VLOOKUP($A12,'Return Data'!$B$7:$R$2292,8,0)</f>
        <v>-1.5839000000000001</v>
      </c>
      <c r="E12" s="61">
        <f t="shared" si="5"/>
        <v>4</v>
      </c>
      <c r="F12" s="60">
        <f>VLOOKUP($A12,'Return Data'!$B$7:$R$2292,9,0)</f>
        <v>-2.0897999999999999</v>
      </c>
      <c r="G12" s="61">
        <f t="shared" si="6"/>
        <v>8</v>
      </c>
      <c r="H12" s="60">
        <f>VLOOKUP($A12,'Return Data'!$B$7:$R$2292,10,0)</f>
        <v>-5.9265999999999996</v>
      </c>
      <c r="I12" s="61">
        <f t="shared" si="11"/>
        <v>6</v>
      </c>
      <c r="J12" s="60">
        <f>VLOOKUP($A12,'Return Data'!$B$7:$R$2292,11,0)</f>
        <v>0.53649999999999998</v>
      </c>
      <c r="K12" s="61">
        <f t="shared" si="12"/>
        <v>2</v>
      </c>
      <c r="L12" s="60">
        <f>VLOOKUP($A12,'Return Data'!$B$7:$R$2292,12,0)</f>
        <v>7.1467999999999998</v>
      </c>
      <c r="M12" s="61">
        <f t="shared" si="13"/>
        <v>2</v>
      </c>
      <c r="N12" s="60">
        <f>VLOOKUP($A12,'Return Data'!$B$7:$R$2292,13,0)</f>
        <v>1.5736000000000001</v>
      </c>
      <c r="O12" s="61">
        <f t="shared" si="18"/>
        <v>6</v>
      </c>
      <c r="P12" s="60">
        <f>VLOOKUP($A12,'Return Data'!$B$7:$R$2292,16,0)</f>
        <v>6.9424999999999999</v>
      </c>
      <c r="Q12" s="62">
        <f t="shared" si="15"/>
        <v>9</v>
      </c>
    </row>
    <row r="13" spans="1:17" x14ac:dyDescent="0.3">
      <c r="A13" s="58" t="s">
        <v>1965</v>
      </c>
      <c r="B13" s="59">
        <f>VLOOKUP($A13,'Return Data'!$B$7:$R$2292,3,0)</f>
        <v>44988</v>
      </c>
      <c r="C13" s="60">
        <f>VLOOKUP($A13,'Return Data'!$B$7:$R$2292,4,0)</f>
        <v>28.508600000000001</v>
      </c>
      <c r="D13" s="60">
        <f>VLOOKUP($A13,'Return Data'!$B$7:$R$2292,8,0)</f>
        <v>-2.5872999999999999</v>
      </c>
      <c r="E13" s="61">
        <f t="shared" si="5"/>
        <v>8</v>
      </c>
      <c r="F13" s="60">
        <f>VLOOKUP($A13,'Return Data'!$B$7:$R$2292,9,0)</f>
        <v>-3.0912999999999999</v>
      </c>
      <c r="G13" s="61">
        <f t="shared" si="6"/>
        <v>9</v>
      </c>
      <c r="H13" s="60">
        <f>VLOOKUP($A13,'Return Data'!$B$7:$R$2292,10,0)</f>
        <v>-8.5747</v>
      </c>
      <c r="I13" s="61">
        <f t="shared" si="11"/>
        <v>9</v>
      </c>
      <c r="J13" s="60">
        <f>VLOOKUP($A13,'Return Data'!$B$7:$R$2292,11,0)</f>
        <v>-3.0649000000000002</v>
      </c>
      <c r="K13" s="61">
        <f t="shared" si="12"/>
        <v>6</v>
      </c>
      <c r="L13" s="60">
        <f>VLOOKUP($A13,'Return Data'!$B$7:$R$2292,12,0)</f>
        <v>2.56</v>
      </c>
      <c r="M13" s="61">
        <f t="shared" si="13"/>
        <v>7</v>
      </c>
      <c r="N13" s="60">
        <f>VLOOKUP($A13,'Return Data'!$B$7:$R$2292,13,0)</f>
        <v>1.7038</v>
      </c>
      <c r="O13" s="61">
        <f t="shared" si="18"/>
        <v>5</v>
      </c>
      <c r="P13" s="60">
        <f>VLOOKUP($A13,'Return Data'!$B$7:$R$2292,16,0)</f>
        <v>11.3233</v>
      </c>
      <c r="Q13" s="62">
        <f t="shared" si="15"/>
        <v>6</v>
      </c>
    </row>
    <row r="14" spans="1:17" x14ac:dyDescent="0.3">
      <c r="A14" s="58" t="s">
        <v>1752</v>
      </c>
      <c r="B14" s="59">
        <f>VLOOKUP($A14,'Return Data'!$B$7:$R$2292,3,0)</f>
        <v>44988</v>
      </c>
      <c r="C14" s="60">
        <f>VLOOKUP($A14,'Return Data'!$B$7:$R$2292,4,0)</f>
        <v>20.921700000000001</v>
      </c>
      <c r="D14" s="60">
        <f>VLOOKUP($A14,'Return Data'!$B$7:$R$2292,8,0)</f>
        <v>-1.2195</v>
      </c>
      <c r="E14" s="61">
        <f t="shared" si="5"/>
        <v>2</v>
      </c>
      <c r="F14" s="60">
        <f>VLOOKUP($A14,'Return Data'!$B$7:$R$2292,9,0)</f>
        <v>-0.64439999999999997</v>
      </c>
      <c r="G14" s="61">
        <f t="shared" si="6"/>
        <v>2</v>
      </c>
      <c r="H14" s="60">
        <f>VLOOKUP($A14,'Return Data'!$B$7:$R$2292,10,0)</f>
        <v>-8.2064000000000004</v>
      </c>
      <c r="I14" s="61">
        <f t="shared" si="11"/>
        <v>8</v>
      </c>
      <c r="J14" s="60">
        <f>VLOOKUP($A14,'Return Data'!$B$7:$R$2292,11,0)</f>
        <v>-3.4946000000000002</v>
      </c>
      <c r="K14" s="61">
        <f t="shared" si="12"/>
        <v>7</v>
      </c>
      <c r="L14" s="60">
        <f>VLOOKUP($A14,'Return Data'!$B$7:$R$2292,12,0)</f>
        <v>10.4275</v>
      </c>
      <c r="M14" s="61">
        <f t="shared" si="13"/>
        <v>1</v>
      </c>
      <c r="N14" s="60">
        <f>VLOOKUP($A14,'Return Data'!$B$7:$R$2292,13,0)</f>
        <v>18.539899999999999</v>
      </c>
      <c r="O14" s="61">
        <f t="shared" si="18"/>
        <v>1</v>
      </c>
      <c r="P14" s="60">
        <f>VLOOKUP($A14,'Return Data'!$B$7:$R$2292,16,0)</f>
        <v>37.401899999999998</v>
      </c>
      <c r="Q14" s="62">
        <f t="shared" si="15"/>
        <v>1</v>
      </c>
    </row>
    <row r="15" spans="1:17" x14ac:dyDescent="0.3">
      <c r="A15" s="58" t="s">
        <v>51</v>
      </c>
      <c r="B15" s="59">
        <f>VLOOKUP($A15,'Return Data'!$B$7:$R$2292,3,0)</f>
        <v>44988</v>
      </c>
      <c r="C15" s="60">
        <f>VLOOKUP($A15,'Return Data'!$B$7:$R$2292,4,0)</f>
        <v>16.36</v>
      </c>
      <c r="D15" s="60">
        <f>VLOOKUP($A15,'Return Data'!$B$7:$R$2292,8,0)</f>
        <v>-1.5644</v>
      </c>
      <c r="E15" s="61">
        <f t="shared" si="5"/>
        <v>3</v>
      </c>
      <c r="F15" s="60">
        <f>VLOOKUP($A15,'Return Data'!$B$7:$R$2292,9,0)</f>
        <v>-1.0284</v>
      </c>
      <c r="G15" s="61">
        <f t="shared" si="6"/>
        <v>3</v>
      </c>
      <c r="H15" s="60">
        <f>VLOOKUP($A15,'Return Data'!$B$7:$R$2292,10,0)</f>
        <v>-4.7175000000000002</v>
      </c>
      <c r="I15" s="61">
        <f t="shared" si="11"/>
        <v>3</v>
      </c>
      <c r="J15" s="60">
        <f>VLOOKUP($A15,'Return Data'!$B$7:$R$2292,11,0)</f>
        <v>-2.5609999999999999</v>
      </c>
      <c r="K15" s="61">
        <f t="shared" si="12"/>
        <v>4</v>
      </c>
      <c r="L15" s="60">
        <f>VLOOKUP($A15,'Return Data'!$B$7:$R$2292,12,0)</f>
        <v>5.7530999999999999</v>
      </c>
      <c r="M15" s="61">
        <f t="shared" si="13"/>
        <v>5</v>
      </c>
      <c r="N15" s="60">
        <f>VLOOKUP($A15,'Return Data'!$B$7:$R$2292,13,0)</f>
        <v>4.3367000000000004</v>
      </c>
      <c r="O15" s="61">
        <f t="shared" si="18"/>
        <v>3</v>
      </c>
      <c r="P15" s="60">
        <f>VLOOKUP($A15,'Return Data'!$B$7:$R$2292,16,0)</f>
        <v>14.4642</v>
      </c>
      <c r="Q15" s="62">
        <f t="shared" si="15"/>
        <v>2</v>
      </c>
    </row>
    <row r="16" spans="1:17" x14ac:dyDescent="0.3">
      <c r="A16" s="58" t="s">
        <v>52</v>
      </c>
      <c r="B16" s="59">
        <f>VLOOKUP($A16,'Return Data'!$B$7:$R$2292,3,0)</f>
        <v>44988</v>
      </c>
      <c r="C16" s="60">
        <f>VLOOKUP($A16,'Return Data'!$B$7:$R$2292,4,0)</f>
        <v>709.20170798620904</v>
      </c>
      <c r="D16" s="60">
        <f>VLOOKUP($A16,'Return Data'!$B$7:$R$2292,8,0)</f>
        <v>-2.2296</v>
      </c>
      <c r="E16" s="61">
        <f t="shared" si="5"/>
        <v>7</v>
      </c>
      <c r="F16" s="60">
        <f>VLOOKUP($A16,'Return Data'!$B$7:$R$2292,9,0)</f>
        <v>-1.7044999999999999</v>
      </c>
      <c r="G16" s="61">
        <f t="shared" si="6"/>
        <v>7</v>
      </c>
      <c r="H16" s="60">
        <f>VLOOKUP($A16,'Return Data'!$B$7:$R$2292,10,0)</f>
        <v>-5.5251999999999999</v>
      </c>
      <c r="I16" s="61">
        <f t="shared" si="11"/>
        <v>5</v>
      </c>
      <c r="J16" s="60">
        <f>VLOOKUP($A16,'Return Data'!$B$7:$R$2292,11,0)</f>
        <v>-2.5398000000000001</v>
      </c>
      <c r="K16" s="61">
        <f t="shared" si="12"/>
        <v>3</v>
      </c>
      <c r="L16" s="60">
        <f>VLOOKUP($A16,'Return Data'!$B$7:$R$2292,12,0)</f>
        <v>6.5137</v>
      </c>
      <c r="M16" s="61">
        <f t="shared" si="13"/>
        <v>4</v>
      </c>
      <c r="N16" s="60">
        <f>VLOOKUP($A16,'Return Data'!$B$7:$R$2292,13,0)</f>
        <v>2.8624999999999998</v>
      </c>
      <c r="O16" s="61">
        <f t="shared" si="14"/>
        <v>4</v>
      </c>
      <c r="P16" s="60">
        <f>VLOOKUP($A16,'Return Data'!$B$7:$R$2292,16,0)</f>
        <v>14.1555</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-1.8919999999999999</v>
      </c>
      <c r="E18" s="69"/>
      <c r="F18" s="70">
        <f>AVERAGE(F8:F16)</f>
        <v>-1.3854333333333331</v>
      </c>
      <c r="G18" s="69"/>
      <c r="H18" s="70">
        <f>AVERAGE(H8:H16)</f>
        <v>-5.9224888888888891</v>
      </c>
      <c r="I18" s="69"/>
      <c r="J18" s="70">
        <f>AVERAGE(J8:J16)</f>
        <v>-2.2253999999999996</v>
      </c>
      <c r="K18" s="69"/>
      <c r="L18" s="70">
        <f>AVERAGE(L8:L16)</f>
        <v>5.1200777777777766</v>
      </c>
      <c r="M18" s="69"/>
      <c r="N18" s="70">
        <f>AVERAGE(N8:N16)</f>
        <v>2.384988888888889</v>
      </c>
      <c r="O18" s="69"/>
      <c r="P18" s="70">
        <f>AVERAGE(P8:P16)</f>
        <v>13.9381</v>
      </c>
      <c r="Q18" s="71"/>
    </row>
    <row r="19" spans="1:17" x14ac:dyDescent="0.3">
      <c r="A19" s="68" t="s">
        <v>28</v>
      </c>
      <c r="B19" s="69"/>
      <c r="C19" s="69"/>
      <c r="D19" s="70">
        <f>MIN(D8:D16)</f>
        <v>-3.0200999999999998</v>
      </c>
      <c r="E19" s="69"/>
      <c r="F19" s="70">
        <f>MIN(F8:F16)</f>
        <v>-3.0912999999999999</v>
      </c>
      <c r="G19" s="69"/>
      <c r="H19" s="70">
        <f>MIN(H8:H16)</f>
        <v>-8.5747</v>
      </c>
      <c r="I19" s="69"/>
      <c r="J19" s="70">
        <f>MIN(J8:J16)</f>
        <v>-4.0949999999999998</v>
      </c>
      <c r="K19" s="69"/>
      <c r="L19" s="70">
        <f>MIN(L8:L16)</f>
        <v>1.546</v>
      </c>
      <c r="M19" s="69"/>
      <c r="N19" s="70">
        <f>MIN(N8:N16)</f>
        <v>-4.6417000000000002</v>
      </c>
      <c r="O19" s="69"/>
      <c r="P19" s="70">
        <f>MIN(P8:P16)</f>
        <v>6.9424999999999999</v>
      </c>
      <c r="Q19" s="71"/>
    </row>
    <row r="20" spans="1:17" ht="15" thickBot="1" x14ac:dyDescent="0.35">
      <c r="A20" s="72" t="s">
        <v>29</v>
      </c>
      <c r="B20" s="73"/>
      <c r="C20" s="73"/>
      <c r="D20" s="74">
        <f>MAX(D8:D16)</f>
        <v>-1.1814</v>
      </c>
      <c r="E20" s="73"/>
      <c r="F20" s="74">
        <f>MAX(F8:F16)</f>
        <v>0.25679999999999997</v>
      </c>
      <c r="G20" s="73"/>
      <c r="H20" s="74">
        <f>MAX(H8:H16)</f>
        <v>-4.2507000000000001</v>
      </c>
      <c r="I20" s="73"/>
      <c r="J20" s="74">
        <f>MAX(J8:J16)</f>
        <v>1.7611000000000001</v>
      </c>
      <c r="K20" s="73"/>
      <c r="L20" s="74">
        <f>MAX(L8:L16)</f>
        <v>10.4275</v>
      </c>
      <c r="M20" s="73"/>
      <c r="N20" s="74">
        <f>MAX(N8:N16)</f>
        <v>18.539899999999999</v>
      </c>
      <c r="O20" s="73"/>
      <c r="P20" s="74">
        <f>MAX(P8:P16)</f>
        <v>37.401899999999998</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1426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1252</v>
      </c>
      <c r="B8" s="59">
        <f>VLOOKUP($A8,'Return Data'!$B$7:$R$2292,3,0)</f>
        <v>44988</v>
      </c>
      <c r="C8" s="60">
        <f>VLOOKUP($A8,'Return Data'!$B$7:$R$2292,4,0)</f>
        <v>42.415599999999998</v>
      </c>
      <c r="D8" s="60">
        <f>VLOOKUP($A8,'Return Data'!$B$7:$R$2292,9,0)</f>
        <v>3.6150000000000002</v>
      </c>
      <c r="E8" s="61">
        <f t="shared" ref="E8:E30" si="0">RANK(D8,D$8:D$30,0)</f>
        <v>4</v>
      </c>
      <c r="F8" s="60">
        <f>VLOOKUP($A8,'Return Data'!$B$7:$R$2292,10,0)</f>
        <v>5.3926999999999996</v>
      </c>
      <c r="G8" s="61">
        <f t="shared" ref="G8:G30" si="1">RANK(F8,F$8:F$30,0)</f>
        <v>5</v>
      </c>
      <c r="H8" s="60">
        <f>VLOOKUP($A8,'Return Data'!$B$7:$R$2292,11,0)</f>
        <v>5.5625</v>
      </c>
      <c r="I8" s="61">
        <f t="shared" ref="I8:I30" si="2">RANK(H8,H$8:H$30,0)</f>
        <v>6</v>
      </c>
      <c r="J8" s="60">
        <f>VLOOKUP($A8,'Return Data'!$B$7:$R$2292,12,0)</f>
        <v>6.6300999999999997</v>
      </c>
      <c r="K8" s="61">
        <f t="shared" ref="K8:K30" si="3">RANK(J8,J$8:J$30,0)</f>
        <v>3</v>
      </c>
      <c r="L8" s="60">
        <f>VLOOKUP($A8,'Return Data'!$B$7:$R$2292,13,0)</f>
        <v>5.3240999999999996</v>
      </c>
      <c r="M8" s="61">
        <f t="shared" ref="M8:M30" si="4">RANK(L8,L$8:L$30,0)</f>
        <v>3</v>
      </c>
      <c r="N8" s="60">
        <f>VLOOKUP($A8,'Return Data'!$B$7:$R$2292,17,0)</f>
        <v>5.3765999999999998</v>
      </c>
      <c r="O8" s="61">
        <f t="shared" ref="O8:O30" si="5">RANK(N8,N$8:N$30,0)</f>
        <v>6</v>
      </c>
      <c r="P8" s="60">
        <f>VLOOKUP($A8,'Return Data'!$B$7:$R$2292,14,0)</f>
        <v>6.9996999999999998</v>
      </c>
      <c r="Q8" s="61">
        <f t="shared" ref="Q8:Q30" si="6">RANK(P8,P$8:P$30,0)</f>
        <v>4</v>
      </c>
      <c r="R8" s="60">
        <f>VLOOKUP($A8,'Return Data'!$B$7:$R$2292,16,0)</f>
        <v>8.6707000000000001</v>
      </c>
      <c r="S8" s="62">
        <f t="shared" ref="S8:S30" si="7">RANK(R8,R$8:R$30,0)</f>
        <v>1</v>
      </c>
    </row>
    <row r="9" spans="1:19" x14ac:dyDescent="0.3">
      <c r="A9" s="77" t="s">
        <v>1253</v>
      </c>
      <c r="B9" s="59">
        <f>VLOOKUP($A9,'Return Data'!$B$7:$R$2292,3,0)</f>
        <v>44988</v>
      </c>
      <c r="C9" s="60">
        <f>VLOOKUP($A9,'Return Data'!$B$7:$R$2292,4,0)</f>
        <v>27.7745</v>
      </c>
      <c r="D9" s="60">
        <f>VLOOKUP($A9,'Return Data'!$B$7:$R$2292,9,0)</f>
        <v>2.0024999999999999</v>
      </c>
      <c r="E9" s="61">
        <f t="shared" si="0"/>
        <v>14</v>
      </c>
      <c r="F9" s="60">
        <f>VLOOKUP($A9,'Return Data'!$B$7:$R$2292,10,0)</f>
        <v>5.0301</v>
      </c>
      <c r="G9" s="61">
        <f t="shared" si="1"/>
        <v>11</v>
      </c>
      <c r="H9" s="60">
        <f>VLOOKUP($A9,'Return Data'!$B$7:$R$2292,11,0)</f>
        <v>5.3319000000000001</v>
      </c>
      <c r="I9" s="61">
        <f t="shared" si="2"/>
        <v>13</v>
      </c>
      <c r="J9" s="60">
        <f>VLOOKUP($A9,'Return Data'!$B$7:$R$2292,12,0)</f>
        <v>6.0415999999999999</v>
      </c>
      <c r="K9" s="61">
        <f t="shared" si="3"/>
        <v>9</v>
      </c>
      <c r="L9" s="60">
        <f>VLOOKUP($A9,'Return Data'!$B$7:$R$2292,13,0)</f>
        <v>4.6845999999999997</v>
      </c>
      <c r="M9" s="61">
        <f t="shared" si="4"/>
        <v>5</v>
      </c>
      <c r="N9" s="60">
        <f>VLOOKUP($A9,'Return Data'!$B$7:$R$2292,17,0)</f>
        <v>4.7923999999999998</v>
      </c>
      <c r="O9" s="61">
        <f t="shared" si="5"/>
        <v>10</v>
      </c>
      <c r="P9" s="60">
        <f>VLOOKUP($A9,'Return Data'!$B$7:$R$2292,14,0)</f>
        <v>6.0872999999999999</v>
      </c>
      <c r="Q9" s="61">
        <f t="shared" si="6"/>
        <v>8</v>
      </c>
      <c r="R9" s="60">
        <f>VLOOKUP($A9,'Return Data'!$B$7:$R$2292,16,0)</f>
        <v>8.1445000000000007</v>
      </c>
      <c r="S9" s="62">
        <f t="shared" si="7"/>
        <v>3</v>
      </c>
    </row>
    <row r="10" spans="1:19" x14ac:dyDescent="0.3">
      <c r="A10" s="77" t="s">
        <v>1910</v>
      </c>
      <c r="B10" s="59">
        <f>VLOOKUP($A10,'Return Data'!$B$7:$R$2292,3,0)</f>
        <v>44988</v>
      </c>
      <c r="C10" s="60">
        <f>VLOOKUP($A10,'Return Data'!$B$7:$R$2292,4,0)</f>
        <v>26.121200000000002</v>
      </c>
      <c r="D10" s="60">
        <f>VLOOKUP($A10,'Return Data'!$B$7:$R$2292,9,0)</f>
        <v>3.0211999999999999</v>
      </c>
      <c r="E10" s="61">
        <f t="shared" si="0"/>
        <v>7</v>
      </c>
      <c r="F10" s="60">
        <f>VLOOKUP($A10,'Return Data'!$B$7:$R$2292,10,0)</f>
        <v>4.8628999999999998</v>
      </c>
      <c r="G10" s="61">
        <f t="shared" si="1"/>
        <v>13</v>
      </c>
      <c r="H10" s="60">
        <f>VLOOKUP($A10,'Return Data'!$B$7:$R$2292,11,0)</f>
        <v>5.3853999999999997</v>
      </c>
      <c r="I10" s="61">
        <f t="shared" si="2"/>
        <v>11</v>
      </c>
      <c r="J10" s="60">
        <f>VLOOKUP($A10,'Return Data'!$B$7:$R$2292,12,0)</f>
        <v>6.1079999999999997</v>
      </c>
      <c r="K10" s="61">
        <f t="shared" si="3"/>
        <v>8</v>
      </c>
      <c r="L10" s="60">
        <f>VLOOKUP($A10,'Return Data'!$B$7:$R$2292,13,0)</f>
        <v>3.8776999999999999</v>
      </c>
      <c r="M10" s="61">
        <f t="shared" si="4"/>
        <v>17</v>
      </c>
      <c r="N10" s="60">
        <f>VLOOKUP($A10,'Return Data'!$B$7:$R$2292,17,0)</f>
        <v>4.5019</v>
      </c>
      <c r="O10" s="61">
        <f t="shared" si="5"/>
        <v>13</v>
      </c>
      <c r="P10" s="60">
        <f>VLOOKUP($A10,'Return Data'!$B$7:$R$2292,14,0)</f>
        <v>5.0658000000000003</v>
      </c>
      <c r="Q10" s="61">
        <f t="shared" si="6"/>
        <v>21</v>
      </c>
      <c r="R10" s="60">
        <f>VLOOKUP($A10,'Return Data'!$B$7:$R$2292,16,0)</f>
        <v>7.9568000000000003</v>
      </c>
      <c r="S10" s="62">
        <f t="shared" si="7"/>
        <v>7</v>
      </c>
    </row>
    <row r="11" spans="1:19" x14ac:dyDescent="0.3">
      <c r="A11" s="77" t="s">
        <v>1959</v>
      </c>
      <c r="B11" s="59">
        <f>VLOOKUP($A11,'Return Data'!$B$7:$R$2292,3,0)</f>
        <v>44988</v>
      </c>
      <c r="C11" s="60">
        <f>VLOOKUP($A11,'Return Data'!$B$7:$R$2292,4,0)</f>
        <v>24.053899999999999</v>
      </c>
      <c r="D11" s="60">
        <f>VLOOKUP($A11,'Return Data'!$B$7:$R$2292,9,0)</f>
        <v>1.9158999999999999</v>
      </c>
      <c r="E11" s="61">
        <f t="shared" si="0"/>
        <v>15</v>
      </c>
      <c r="F11" s="60">
        <f>VLOOKUP($A11,'Return Data'!$B$7:$R$2292,10,0)</f>
        <v>4.5823999999999998</v>
      </c>
      <c r="G11" s="61">
        <f t="shared" si="1"/>
        <v>17</v>
      </c>
      <c r="H11" s="60">
        <f>VLOOKUP($A11,'Return Data'!$B$7:$R$2292,11,0)</f>
        <v>19.4541</v>
      </c>
      <c r="I11" s="61">
        <f t="shared" si="2"/>
        <v>1</v>
      </c>
      <c r="J11" s="60">
        <f>VLOOKUP($A11,'Return Data'!$B$7:$R$2292,12,0)</f>
        <v>15.1919</v>
      </c>
      <c r="K11" s="61">
        <f t="shared" si="3"/>
        <v>1</v>
      </c>
      <c r="L11" s="60">
        <f>VLOOKUP($A11,'Return Data'!$B$7:$R$2292,13,0)</f>
        <v>27.959199999999999</v>
      </c>
      <c r="M11" s="61">
        <f t="shared" si="4"/>
        <v>1</v>
      </c>
      <c r="N11" s="60">
        <f>VLOOKUP($A11,'Return Data'!$B$7:$R$2292,17,0)</f>
        <v>15.2356</v>
      </c>
      <c r="O11" s="61">
        <f t="shared" si="5"/>
        <v>1</v>
      </c>
      <c r="P11" s="60">
        <f>VLOOKUP($A11,'Return Data'!$B$7:$R$2292,14,0)</f>
        <v>8.3987999999999996</v>
      </c>
      <c r="Q11" s="61">
        <f t="shared" si="6"/>
        <v>1</v>
      </c>
      <c r="R11" s="60">
        <f>VLOOKUP($A11,'Return Data'!$B$7:$R$2292,16,0)</f>
        <v>6.6134000000000004</v>
      </c>
      <c r="S11" s="62">
        <f t="shared" si="7"/>
        <v>22</v>
      </c>
    </row>
    <row r="12" spans="1:19" x14ac:dyDescent="0.3">
      <c r="A12" s="77" t="s">
        <v>1257</v>
      </c>
      <c r="B12" s="59">
        <f>VLOOKUP($A12,'Return Data'!$B$7:$R$2292,3,0)</f>
        <v>44988</v>
      </c>
      <c r="C12" s="60">
        <f>VLOOKUP($A12,'Return Data'!$B$7:$R$2292,4,0)</f>
        <v>23.190799999999999</v>
      </c>
      <c r="D12" s="60">
        <f>VLOOKUP($A12,'Return Data'!$B$7:$R$2292,9,0)</f>
        <v>2.2917999999999998</v>
      </c>
      <c r="E12" s="61">
        <f t="shared" si="0"/>
        <v>10</v>
      </c>
      <c r="F12" s="60">
        <f>VLOOKUP($A12,'Return Data'!$B$7:$R$2292,10,0)</f>
        <v>4.7602000000000002</v>
      </c>
      <c r="G12" s="61">
        <f t="shared" si="1"/>
        <v>14</v>
      </c>
      <c r="H12" s="60">
        <f>VLOOKUP($A12,'Return Data'!$B$7:$R$2292,11,0)</f>
        <v>4.8120000000000003</v>
      </c>
      <c r="I12" s="61">
        <f t="shared" si="2"/>
        <v>19</v>
      </c>
      <c r="J12" s="60">
        <f>VLOOKUP($A12,'Return Data'!$B$7:$R$2292,12,0)</f>
        <v>5.4093999999999998</v>
      </c>
      <c r="K12" s="61">
        <f t="shared" si="3"/>
        <v>20</v>
      </c>
      <c r="L12" s="60">
        <f>VLOOKUP($A12,'Return Data'!$B$7:$R$2292,13,0)</f>
        <v>3.8340000000000001</v>
      </c>
      <c r="M12" s="61">
        <f t="shared" si="4"/>
        <v>18</v>
      </c>
      <c r="N12" s="60">
        <f>VLOOKUP($A12,'Return Data'!$B$7:$R$2292,17,0)</f>
        <v>3.9790999999999999</v>
      </c>
      <c r="O12" s="61">
        <f t="shared" si="5"/>
        <v>22</v>
      </c>
      <c r="P12" s="60">
        <f>VLOOKUP($A12,'Return Data'!$B$7:$R$2292,14,0)</f>
        <v>5.2031000000000001</v>
      </c>
      <c r="Q12" s="61">
        <f t="shared" si="6"/>
        <v>20</v>
      </c>
      <c r="R12" s="60">
        <f>VLOOKUP($A12,'Return Data'!$B$7:$R$2292,16,0)</f>
        <v>7.1458000000000004</v>
      </c>
      <c r="S12" s="62">
        <f t="shared" si="7"/>
        <v>18</v>
      </c>
    </row>
    <row r="13" spans="1:19" x14ac:dyDescent="0.3">
      <c r="A13" s="77" t="s">
        <v>1259</v>
      </c>
      <c r="B13" s="59">
        <f>VLOOKUP($A13,'Return Data'!$B$7:$R$2292,3,0)</f>
        <v>44988</v>
      </c>
      <c r="C13" s="60">
        <f>VLOOKUP($A13,'Return Data'!$B$7:$R$2292,4,0)</f>
        <v>41.897500000000001</v>
      </c>
      <c r="D13" s="60">
        <f>VLOOKUP($A13,'Return Data'!$B$7:$R$2292,9,0)</f>
        <v>0.89359999999999995</v>
      </c>
      <c r="E13" s="61">
        <f t="shared" si="0"/>
        <v>21</v>
      </c>
      <c r="F13" s="60">
        <f>VLOOKUP($A13,'Return Data'!$B$7:$R$2292,10,0)</f>
        <v>4.3098000000000001</v>
      </c>
      <c r="G13" s="61">
        <f t="shared" si="1"/>
        <v>22</v>
      </c>
      <c r="H13" s="60">
        <f>VLOOKUP($A13,'Return Data'!$B$7:$R$2292,11,0)</f>
        <v>4.6393000000000004</v>
      </c>
      <c r="I13" s="61">
        <f t="shared" si="2"/>
        <v>22</v>
      </c>
      <c r="J13" s="60">
        <f>VLOOKUP($A13,'Return Data'!$B$7:$R$2292,12,0)</f>
        <v>5.2937000000000003</v>
      </c>
      <c r="K13" s="61">
        <f t="shared" si="3"/>
        <v>22</v>
      </c>
      <c r="L13" s="60">
        <f>VLOOKUP($A13,'Return Data'!$B$7:$R$2292,13,0)</f>
        <v>3.8105000000000002</v>
      </c>
      <c r="M13" s="61">
        <f t="shared" si="4"/>
        <v>19</v>
      </c>
      <c r="N13" s="60">
        <f>VLOOKUP($A13,'Return Data'!$B$7:$R$2292,17,0)</f>
        <v>4.1452999999999998</v>
      </c>
      <c r="O13" s="61">
        <f t="shared" si="5"/>
        <v>18</v>
      </c>
      <c r="P13" s="60">
        <f>VLOOKUP($A13,'Return Data'!$B$7:$R$2292,14,0)</f>
        <v>5.2354000000000003</v>
      </c>
      <c r="Q13" s="61">
        <f t="shared" si="6"/>
        <v>18</v>
      </c>
      <c r="R13" s="60">
        <f>VLOOKUP($A13,'Return Data'!$B$7:$R$2292,16,0)</f>
        <v>7.7737999999999996</v>
      </c>
      <c r="S13" s="62">
        <f t="shared" si="7"/>
        <v>9</v>
      </c>
    </row>
    <row r="14" spans="1:19" x14ac:dyDescent="0.3">
      <c r="A14" s="77" t="s">
        <v>1269</v>
      </c>
      <c r="B14" s="59">
        <f>VLOOKUP($A14,'Return Data'!$B$7:$R$2292,3,0)</f>
        <v>44988</v>
      </c>
      <c r="C14" s="60">
        <f>VLOOKUP($A14,'Return Data'!$B$7:$R$2292,4,0)</f>
        <v>4926.2586000000001</v>
      </c>
      <c r="D14" s="60">
        <f>VLOOKUP($A14,'Return Data'!$B$7:$R$2292,9,0)</f>
        <v>8.8617000000000008</v>
      </c>
      <c r="E14" s="61">
        <f t="shared" si="0"/>
        <v>1</v>
      </c>
      <c r="F14" s="60">
        <f>VLOOKUP($A14,'Return Data'!$B$7:$R$2292,10,0)</f>
        <v>9.2462999999999997</v>
      </c>
      <c r="G14" s="61">
        <f t="shared" si="1"/>
        <v>1</v>
      </c>
      <c r="H14" s="60">
        <f>VLOOKUP($A14,'Return Data'!$B$7:$R$2292,11,0)</f>
        <v>8.4326000000000008</v>
      </c>
      <c r="I14" s="61">
        <f t="shared" si="2"/>
        <v>2</v>
      </c>
      <c r="J14" s="60">
        <f>VLOOKUP($A14,'Return Data'!$B$7:$R$2292,12,0)</f>
        <v>6.6021999999999998</v>
      </c>
      <c r="K14" s="61">
        <f t="shared" si="3"/>
        <v>4</v>
      </c>
      <c r="L14" s="60">
        <f>VLOOKUP($A14,'Return Data'!$B$7:$R$2292,13,0)</f>
        <v>4.6604000000000001</v>
      </c>
      <c r="M14" s="61">
        <f t="shared" si="4"/>
        <v>6</v>
      </c>
      <c r="N14" s="60">
        <f>VLOOKUP($A14,'Return Data'!$B$7:$R$2292,17,0)</f>
        <v>8.4041999999999994</v>
      </c>
      <c r="O14" s="61">
        <f t="shared" si="5"/>
        <v>3</v>
      </c>
      <c r="P14" s="60">
        <f>VLOOKUP($A14,'Return Data'!$B$7:$R$2292,14,0)</f>
        <v>5.4417</v>
      </c>
      <c r="Q14" s="61">
        <f t="shared" si="6"/>
        <v>12</v>
      </c>
      <c r="R14" s="60">
        <f>VLOOKUP($A14,'Return Data'!$B$7:$R$2292,16,0)</f>
        <v>7.7584999999999997</v>
      </c>
      <c r="S14" s="62">
        <f t="shared" si="7"/>
        <v>11</v>
      </c>
    </row>
    <row r="15" spans="1:19" x14ac:dyDescent="0.3">
      <c r="A15" s="77" t="s">
        <v>1271</v>
      </c>
      <c r="B15" s="59">
        <f>VLOOKUP($A15,'Return Data'!$B$7:$R$2292,3,0)</f>
        <v>44988</v>
      </c>
      <c r="C15" s="60">
        <f>VLOOKUP($A15,'Return Data'!$B$7:$R$2292,4,0)</f>
        <v>27.27</v>
      </c>
      <c r="D15" s="60">
        <f>VLOOKUP($A15,'Return Data'!$B$7:$R$2292,9,0)</f>
        <v>3.5566</v>
      </c>
      <c r="E15" s="61">
        <f t="shared" si="0"/>
        <v>5</v>
      </c>
      <c r="F15" s="60">
        <f>VLOOKUP($A15,'Return Data'!$B$7:$R$2292,10,0)</f>
        <v>5.2858000000000001</v>
      </c>
      <c r="G15" s="61">
        <f t="shared" si="1"/>
        <v>7</v>
      </c>
      <c r="H15" s="60">
        <f>VLOOKUP($A15,'Return Data'!$B$7:$R$2292,11,0)</f>
        <v>5.5162000000000004</v>
      </c>
      <c r="I15" s="61">
        <f t="shared" si="2"/>
        <v>7</v>
      </c>
      <c r="J15" s="60">
        <f>VLOOKUP($A15,'Return Data'!$B$7:$R$2292,12,0)</f>
        <v>6.2142999999999997</v>
      </c>
      <c r="K15" s="61">
        <f t="shared" si="3"/>
        <v>6</v>
      </c>
      <c r="L15" s="60">
        <f>VLOOKUP($A15,'Return Data'!$B$7:$R$2292,13,0)</f>
        <v>4.4955999999999996</v>
      </c>
      <c r="M15" s="61">
        <f t="shared" si="4"/>
        <v>8</v>
      </c>
      <c r="N15" s="60">
        <f>VLOOKUP($A15,'Return Data'!$B$7:$R$2292,17,0)</f>
        <v>4.8734999999999999</v>
      </c>
      <c r="O15" s="61">
        <f t="shared" si="5"/>
        <v>8</v>
      </c>
      <c r="P15" s="60">
        <f>VLOOKUP($A15,'Return Data'!$B$7:$R$2292,14,0)</f>
        <v>6.1201999999999996</v>
      </c>
      <c r="Q15" s="61">
        <f t="shared" si="6"/>
        <v>6</v>
      </c>
      <c r="R15" s="60">
        <f>VLOOKUP($A15,'Return Data'!$B$7:$R$2292,16,0)</f>
        <v>8.0144000000000002</v>
      </c>
      <c r="S15" s="62">
        <f t="shared" si="7"/>
        <v>5</v>
      </c>
    </row>
    <row r="16" spans="1:19" x14ac:dyDescent="0.3">
      <c r="A16" s="77" t="s">
        <v>1272</v>
      </c>
      <c r="B16" s="59">
        <f>VLOOKUP($A16,'Return Data'!$B$7:$R$2292,3,0)</f>
        <v>44988</v>
      </c>
      <c r="C16" s="60">
        <f>VLOOKUP($A16,'Return Data'!$B$7:$R$2292,4,0)</f>
        <v>23.291899999999998</v>
      </c>
      <c r="D16" s="60">
        <f>VLOOKUP($A16,'Return Data'!$B$7:$R$2292,9,0)</f>
        <v>1.2997000000000001</v>
      </c>
      <c r="E16" s="61">
        <f t="shared" si="0"/>
        <v>19</v>
      </c>
      <c r="F16" s="60">
        <f>VLOOKUP($A16,'Return Data'!$B$7:$R$2292,10,0)</f>
        <v>4.5807000000000002</v>
      </c>
      <c r="G16" s="61">
        <f t="shared" si="1"/>
        <v>19</v>
      </c>
      <c r="H16" s="60">
        <f>VLOOKUP($A16,'Return Data'!$B$7:$R$2292,11,0)</f>
        <v>4.6679000000000004</v>
      </c>
      <c r="I16" s="61">
        <f t="shared" si="2"/>
        <v>21</v>
      </c>
      <c r="J16" s="60">
        <f>VLOOKUP($A16,'Return Data'!$B$7:$R$2292,12,0)</f>
        <v>5.5030999999999999</v>
      </c>
      <c r="K16" s="61">
        <f t="shared" si="3"/>
        <v>19</v>
      </c>
      <c r="L16" s="60">
        <f>VLOOKUP($A16,'Return Data'!$B$7:$R$2292,13,0)</f>
        <v>3.4615999999999998</v>
      </c>
      <c r="M16" s="61">
        <f t="shared" si="4"/>
        <v>22</v>
      </c>
      <c r="N16" s="60">
        <f>VLOOKUP($A16,'Return Data'!$B$7:$R$2292,17,0)</f>
        <v>4.0067000000000004</v>
      </c>
      <c r="O16" s="61">
        <f t="shared" si="5"/>
        <v>21</v>
      </c>
      <c r="P16" s="60">
        <f>VLOOKUP($A16,'Return Data'!$B$7:$R$2292,14,0)</f>
        <v>5.2192999999999996</v>
      </c>
      <c r="Q16" s="61">
        <f t="shared" si="6"/>
        <v>19</v>
      </c>
      <c r="R16" s="60">
        <f>VLOOKUP($A16,'Return Data'!$B$7:$R$2292,16,0)</f>
        <v>7.6440000000000001</v>
      </c>
      <c r="S16" s="62">
        <f t="shared" si="7"/>
        <v>13</v>
      </c>
    </row>
    <row r="17" spans="1:19" x14ac:dyDescent="0.3">
      <c r="A17" s="77" t="s">
        <v>1274</v>
      </c>
      <c r="B17" s="59">
        <f>VLOOKUP($A17,'Return Data'!$B$7:$R$2292,3,0)</f>
        <v>44988</v>
      </c>
      <c r="C17" s="60">
        <f>VLOOKUP($A17,'Return Data'!$B$7:$R$2292,4,0)</f>
        <v>53.957000000000001</v>
      </c>
      <c r="D17" s="60">
        <f>VLOOKUP($A17,'Return Data'!$B$7:$R$2292,9,0)</f>
        <v>6.1288999999999998</v>
      </c>
      <c r="E17" s="61">
        <f t="shared" si="0"/>
        <v>2</v>
      </c>
      <c r="F17" s="60">
        <f>VLOOKUP($A17,'Return Data'!$B$7:$R$2292,10,0)</f>
        <v>5.7968999999999999</v>
      </c>
      <c r="G17" s="61">
        <f t="shared" si="1"/>
        <v>3</v>
      </c>
      <c r="H17" s="60">
        <f>VLOOKUP($A17,'Return Data'!$B$7:$R$2292,11,0)</f>
        <v>6.6439000000000004</v>
      </c>
      <c r="I17" s="61">
        <f t="shared" si="2"/>
        <v>3</v>
      </c>
      <c r="J17" s="60">
        <f>VLOOKUP($A17,'Return Data'!$B$7:$R$2292,12,0)</f>
        <v>7.7228000000000003</v>
      </c>
      <c r="K17" s="61">
        <f t="shared" si="3"/>
        <v>2</v>
      </c>
      <c r="L17" s="60">
        <f>VLOOKUP($A17,'Return Data'!$B$7:$R$2292,13,0)</f>
        <v>6.2946999999999997</v>
      </c>
      <c r="M17" s="61">
        <f t="shared" si="4"/>
        <v>2</v>
      </c>
      <c r="N17" s="60">
        <f>VLOOKUP($A17,'Return Data'!$B$7:$R$2292,17,0)</f>
        <v>5.6407999999999996</v>
      </c>
      <c r="O17" s="61">
        <f t="shared" si="5"/>
        <v>5</v>
      </c>
      <c r="P17" s="60">
        <f>VLOOKUP($A17,'Return Data'!$B$7:$R$2292,14,0)</f>
        <v>6.8022999999999998</v>
      </c>
      <c r="Q17" s="61">
        <f t="shared" si="6"/>
        <v>5</v>
      </c>
      <c r="R17" s="60">
        <f>VLOOKUP($A17,'Return Data'!$B$7:$R$2292,16,0)</f>
        <v>8.5421999999999993</v>
      </c>
      <c r="S17" s="62">
        <f t="shared" si="7"/>
        <v>2</v>
      </c>
    </row>
    <row r="18" spans="1:19" x14ac:dyDescent="0.3">
      <c r="A18" s="77" t="s">
        <v>1276</v>
      </c>
      <c r="B18" s="59">
        <f>VLOOKUP($A18,'Return Data'!$B$7:$R$2292,3,0)</f>
        <v>44988</v>
      </c>
      <c r="C18" s="60">
        <f>VLOOKUP($A18,'Return Data'!$B$7:$R$2292,4,0)</f>
        <v>25.036000000000001</v>
      </c>
      <c r="D18" s="60">
        <f>VLOOKUP($A18,'Return Data'!$B$7:$R$2292,9,0)</f>
        <v>2.3159000000000001</v>
      </c>
      <c r="E18" s="61">
        <f t="shared" si="0"/>
        <v>9</v>
      </c>
      <c r="F18" s="60">
        <f>VLOOKUP($A18,'Return Data'!$B$7:$R$2292,10,0)</f>
        <v>5.1454000000000004</v>
      </c>
      <c r="G18" s="61">
        <f t="shared" si="1"/>
        <v>8</v>
      </c>
      <c r="H18" s="60">
        <f>VLOOKUP($A18,'Return Data'!$B$7:$R$2292,11,0)</f>
        <v>5.3718000000000004</v>
      </c>
      <c r="I18" s="61">
        <f t="shared" si="2"/>
        <v>12</v>
      </c>
      <c r="J18" s="60">
        <f>VLOOKUP($A18,'Return Data'!$B$7:$R$2292,12,0)</f>
        <v>6.3308999999999997</v>
      </c>
      <c r="K18" s="61">
        <f t="shared" si="3"/>
        <v>5</v>
      </c>
      <c r="L18" s="60">
        <f>VLOOKUP($A18,'Return Data'!$B$7:$R$2292,13,0)</f>
        <v>3.8946000000000001</v>
      </c>
      <c r="M18" s="61">
        <f t="shared" si="4"/>
        <v>16</v>
      </c>
      <c r="N18" s="60">
        <f>VLOOKUP($A18,'Return Data'!$B$7:$R$2292,17,0)</f>
        <v>8.7617999999999991</v>
      </c>
      <c r="O18" s="61">
        <f t="shared" si="5"/>
        <v>2</v>
      </c>
      <c r="P18" s="60">
        <f>VLOOKUP($A18,'Return Data'!$B$7:$R$2292,14,0)</f>
        <v>8.2279</v>
      </c>
      <c r="Q18" s="61">
        <f t="shared" si="6"/>
        <v>2</v>
      </c>
      <c r="R18" s="60">
        <f>VLOOKUP($A18,'Return Data'!$B$7:$R$2292,16,0)</f>
        <v>7.7214</v>
      </c>
      <c r="S18" s="62">
        <f t="shared" si="7"/>
        <v>12</v>
      </c>
    </row>
    <row r="19" spans="1:19" x14ac:dyDescent="0.3">
      <c r="A19" s="77" t="s">
        <v>1277</v>
      </c>
      <c r="B19" s="59">
        <f>VLOOKUP($A19,'Return Data'!$B$7:$R$2292,3,0)</f>
        <v>44988</v>
      </c>
      <c r="C19" s="60">
        <f>VLOOKUP($A19,'Return Data'!$B$7:$R$2292,4,0)</f>
        <v>50.521999999999998</v>
      </c>
      <c r="D19" s="60">
        <f>VLOOKUP($A19,'Return Data'!$B$7:$R$2292,9,0)</f>
        <v>-0.12640000000000001</v>
      </c>
      <c r="E19" s="61">
        <f t="shared" si="0"/>
        <v>23</v>
      </c>
      <c r="F19" s="60">
        <f>VLOOKUP($A19,'Return Data'!$B$7:$R$2292,10,0)</f>
        <v>4.3959000000000001</v>
      </c>
      <c r="G19" s="61">
        <f t="shared" si="1"/>
        <v>21</v>
      </c>
      <c r="H19" s="60">
        <f>VLOOKUP($A19,'Return Data'!$B$7:$R$2292,11,0)</f>
        <v>4.7603</v>
      </c>
      <c r="I19" s="61">
        <f t="shared" si="2"/>
        <v>20</v>
      </c>
      <c r="J19" s="60">
        <f>VLOOKUP($A19,'Return Data'!$B$7:$R$2292,12,0)</f>
        <v>6.0258000000000003</v>
      </c>
      <c r="K19" s="61">
        <f t="shared" si="3"/>
        <v>10</v>
      </c>
      <c r="L19" s="60">
        <f>VLOOKUP($A19,'Return Data'!$B$7:$R$2292,13,0)</f>
        <v>3.6128</v>
      </c>
      <c r="M19" s="61">
        <f t="shared" si="4"/>
        <v>20</v>
      </c>
      <c r="N19" s="60">
        <f>VLOOKUP($A19,'Return Data'!$B$7:$R$2292,17,0)</f>
        <v>4.1969000000000003</v>
      </c>
      <c r="O19" s="61">
        <f t="shared" si="5"/>
        <v>17</v>
      </c>
      <c r="P19" s="60">
        <f>VLOOKUP($A19,'Return Data'!$B$7:$R$2292,14,0)</f>
        <v>5.4035000000000002</v>
      </c>
      <c r="Q19" s="61">
        <f t="shared" si="6"/>
        <v>15</v>
      </c>
      <c r="R19" s="60">
        <f>VLOOKUP($A19,'Return Data'!$B$7:$R$2292,16,0)</f>
        <v>7.7824</v>
      </c>
      <c r="S19" s="62">
        <f t="shared" si="7"/>
        <v>8</v>
      </c>
    </row>
    <row r="20" spans="1:19" x14ac:dyDescent="0.3">
      <c r="A20" s="77" t="s">
        <v>1279</v>
      </c>
      <c r="B20" s="59">
        <f>VLOOKUP($A20,'Return Data'!$B$7:$R$2292,3,0)</f>
        <v>44988</v>
      </c>
      <c r="C20" s="60">
        <f>VLOOKUP($A20,'Return Data'!$B$7:$R$2292,4,0)</f>
        <v>1996.9112</v>
      </c>
      <c r="D20" s="60">
        <f>VLOOKUP($A20,'Return Data'!$B$7:$R$2292,9,0)</f>
        <v>1.2835000000000001</v>
      </c>
      <c r="E20" s="61">
        <f t="shared" si="0"/>
        <v>20</v>
      </c>
      <c r="F20" s="60">
        <f>VLOOKUP($A20,'Return Data'!$B$7:$R$2292,10,0)</f>
        <v>5.3438999999999997</v>
      </c>
      <c r="G20" s="61">
        <f t="shared" si="1"/>
        <v>6</v>
      </c>
      <c r="H20" s="60">
        <f>VLOOKUP($A20,'Return Data'!$B$7:$R$2292,11,0)</f>
        <v>5.4069000000000003</v>
      </c>
      <c r="I20" s="61">
        <f t="shared" si="2"/>
        <v>9</v>
      </c>
      <c r="J20" s="60">
        <f>VLOOKUP($A20,'Return Data'!$B$7:$R$2292,12,0)</f>
        <v>6.1619999999999999</v>
      </c>
      <c r="K20" s="61">
        <f t="shared" si="3"/>
        <v>7</v>
      </c>
      <c r="L20" s="60">
        <f>VLOOKUP($A20,'Return Data'!$B$7:$R$2292,13,0)</f>
        <v>3.9649999999999999</v>
      </c>
      <c r="M20" s="61">
        <f t="shared" si="4"/>
        <v>15</v>
      </c>
      <c r="N20" s="60">
        <f>VLOOKUP($A20,'Return Data'!$B$7:$R$2292,17,0)</f>
        <v>4.1447000000000003</v>
      </c>
      <c r="O20" s="61">
        <f t="shared" si="5"/>
        <v>19</v>
      </c>
      <c r="P20" s="60">
        <f>VLOOKUP($A20,'Return Data'!$B$7:$R$2292,14,0)</f>
        <v>4.7870999999999997</v>
      </c>
      <c r="Q20" s="61">
        <f t="shared" si="6"/>
        <v>23</v>
      </c>
      <c r="R20" s="60">
        <f>VLOOKUP($A20,'Return Data'!$B$7:$R$2292,16,0)</f>
        <v>7.5515999999999996</v>
      </c>
      <c r="S20" s="62">
        <f t="shared" si="7"/>
        <v>14</v>
      </c>
    </row>
    <row r="21" spans="1:19" x14ac:dyDescent="0.3">
      <c r="A21" s="77" t="s">
        <v>1281</v>
      </c>
      <c r="B21" s="59">
        <f>VLOOKUP($A21,'Return Data'!$B$7:$R$2292,3,0)</f>
        <v>44988</v>
      </c>
      <c r="C21" s="60">
        <f>VLOOKUP($A21,'Return Data'!$B$7:$R$2292,4,0)</f>
        <v>3264.7757000000001</v>
      </c>
      <c r="D21" s="60">
        <f>VLOOKUP($A21,'Return Data'!$B$7:$R$2292,9,0)</f>
        <v>1.5585</v>
      </c>
      <c r="E21" s="61">
        <f t="shared" si="0"/>
        <v>17</v>
      </c>
      <c r="F21" s="60">
        <f>VLOOKUP($A21,'Return Data'!$B$7:$R$2292,10,0)</f>
        <v>4.5808</v>
      </c>
      <c r="G21" s="61">
        <f t="shared" si="1"/>
        <v>18</v>
      </c>
      <c r="H21" s="60">
        <f>VLOOKUP($A21,'Return Data'!$B$7:$R$2292,11,0)</f>
        <v>4.9436999999999998</v>
      </c>
      <c r="I21" s="61">
        <f t="shared" si="2"/>
        <v>18</v>
      </c>
      <c r="J21" s="60">
        <f>VLOOKUP($A21,'Return Data'!$B$7:$R$2292,12,0)</f>
        <v>5.3446999999999996</v>
      </c>
      <c r="K21" s="61">
        <f t="shared" si="3"/>
        <v>21</v>
      </c>
      <c r="L21" s="60">
        <f>VLOOKUP($A21,'Return Data'!$B$7:$R$2292,13,0)</f>
        <v>3.5747</v>
      </c>
      <c r="M21" s="61">
        <f t="shared" si="4"/>
        <v>21</v>
      </c>
      <c r="N21" s="60">
        <f>VLOOKUP($A21,'Return Data'!$B$7:$R$2292,17,0)</f>
        <v>4.1292999999999997</v>
      </c>
      <c r="O21" s="61">
        <f t="shared" si="5"/>
        <v>20</v>
      </c>
      <c r="P21" s="60">
        <f>VLOOKUP($A21,'Return Data'!$B$7:$R$2292,14,0)</f>
        <v>5.2382</v>
      </c>
      <c r="Q21" s="61">
        <f t="shared" si="6"/>
        <v>17</v>
      </c>
      <c r="R21" s="60">
        <f>VLOOKUP($A21,'Return Data'!$B$7:$R$2292,16,0)</f>
        <v>7.5147000000000004</v>
      </c>
      <c r="S21" s="62">
        <f t="shared" si="7"/>
        <v>15</v>
      </c>
    </row>
    <row r="22" spans="1:19" x14ac:dyDescent="0.3">
      <c r="A22" s="77" t="s">
        <v>1285</v>
      </c>
      <c r="B22" s="59">
        <f>VLOOKUP($A22,'Return Data'!$B$7:$R$2292,3,0)</f>
        <v>44988</v>
      </c>
      <c r="C22" s="60">
        <f>VLOOKUP($A22,'Return Data'!$B$7:$R$2292,4,0)</f>
        <v>47.326099999999997</v>
      </c>
      <c r="D22" s="60">
        <f>VLOOKUP($A22,'Return Data'!$B$7:$R$2292,9,0)</f>
        <v>2.0884999999999998</v>
      </c>
      <c r="E22" s="61">
        <f t="shared" si="0"/>
        <v>13</v>
      </c>
      <c r="F22" s="60">
        <f>VLOOKUP($A22,'Return Data'!$B$7:$R$2292,10,0)</f>
        <v>3.9982000000000002</v>
      </c>
      <c r="G22" s="61">
        <f t="shared" si="1"/>
        <v>23</v>
      </c>
      <c r="H22" s="60">
        <f>VLOOKUP($A22,'Return Data'!$B$7:$R$2292,11,0)</f>
        <v>5.0316000000000001</v>
      </c>
      <c r="I22" s="61">
        <f t="shared" si="2"/>
        <v>17</v>
      </c>
      <c r="J22" s="60">
        <f>VLOOKUP($A22,'Return Data'!$B$7:$R$2292,12,0)</f>
        <v>5.8719999999999999</v>
      </c>
      <c r="K22" s="61">
        <f t="shared" si="3"/>
        <v>14</v>
      </c>
      <c r="L22" s="60">
        <f>VLOOKUP($A22,'Return Data'!$B$7:$R$2292,13,0)</f>
        <v>4.0762999999999998</v>
      </c>
      <c r="M22" s="61">
        <f t="shared" si="4"/>
        <v>14</v>
      </c>
      <c r="N22" s="60">
        <f>VLOOKUP($A22,'Return Data'!$B$7:$R$2292,17,0)</f>
        <v>4.6490999999999998</v>
      </c>
      <c r="O22" s="61">
        <f t="shared" si="5"/>
        <v>11</v>
      </c>
      <c r="P22" s="60">
        <f>VLOOKUP($A22,'Return Data'!$B$7:$R$2292,14,0)</f>
        <v>5.7739000000000003</v>
      </c>
      <c r="Q22" s="61">
        <f t="shared" si="6"/>
        <v>9</v>
      </c>
      <c r="R22" s="60">
        <f>VLOOKUP($A22,'Return Data'!$B$7:$R$2292,16,0)</f>
        <v>7.9931999999999999</v>
      </c>
      <c r="S22" s="62">
        <f t="shared" si="7"/>
        <v>6</v>
      </c>
    </row>
    <row r="23" spans="1:19" x14ac:dyDescent="0.3">
      <c r="A23" s="77" t="s">
        <v>1286</v>
      </c>
      <c r="B23" s="59">
        <f>VLOOKUP($A23,'Return Data'!$B$7:$R$2292,3,0)</f>
        <v>44988</v>
      </c>
      <c r="C23" s="60">
        <f>VLOOKUP($A23,'Return Data'!$B$7:$R$2292,4,0)</f>
        <v>12.855399999999999</v>
      </c>
      <c r="D23" s="60">
        <f>VLOOKUP($A23,'Return Data'!$B$7:$R$2292,9,0)</f>
        <v>0.4768</v>
      </c>
      <c r="E23" s="61">
        <f t="shared" si="0"/>
        <v>22</v>
      </c>
      <c r="F23" s="60">
        <f>VLOOKUP($A23,'Return Data'!$B$7:$R$2292,10,0)</f>
        <v>4.5662000000000003</v>
      </c>
      <c r="G23" s="61">
        <f t="shared" si="1"/>
        <v>20</v>
      </c>
      <c r="H23" s="60">
        <f>VLOOKUP($A23,'Return Data'!$B$7:$R$2292,11,0)</f>
        <v>4.5778999999999996</v>
      </c>
      <c r="I23" s="61">
        <f t="shared" si="2"/>
        <v>23</v>
      </c>
      <c r="J23" s="60">
        <f>VLOOKUP($A23,'Return Data'!$B$7:$R$2292,12,0)</f>
        <v>5.2710999999999997</v>
      </c>
      <c r="K23" s="61">
        <f t="shared" si="3"/>
        <v>23</v>
      </c>
      <c r="L23" s="60">
        <f>VLOOKUP($A23,'Return Data'!$B$7:$R$2292,13,0)</f>
        <v>3.3725000000000001</v>
      </c>
      <c r="M23" s="61">
        <f t="shared" si="4"/>
        <v>23</v>
      </c>
      <c r="N23" s="60">
        <f>VLOOKUP($A23,'Return Data'!$B$7:$R$2292,17,0)</f>
        <v>3.86</v>
      </c>
      <c r="O23" s="61">
        <f t="shared" si="5"/>
        <v>23</v>
      </c>
      <c r="P23" s="60">
        <f>VLOOKUP($A23,'Return Data'!$B$7:$R$2292,14,0)</f>
        <v>4.8945999999999996</v>
      </c>
      <c r="Q23" s="61">
        <f t="shared" si="6"/>
        <v>22</v>
      </c>
      <c r="R23" s="60">
        <f>VLOOKUP($A23,'Return Data'!$B$7:$R$2292,16,0)</f>
        <v>6.3418999999999999</v>
      </c>
      <c r="S23" s="62">
        <f t="shared" si="7"/>
        <v>23</v>
      </c>
    </row>
    <row r="24" spans="1:19" x14ac:dyDescent="0.3">
      <c r="A24" s="77" t="s">
        <v>1288</v>
      </c>
      <c r="B24" s="59">
        <f>VLOOKUP($A24,'Return Data'!$B$7:$R$2292,3,0)</f>
        <v>44988</v>
      </c>
      <c r="C24" s="60">
        <f>VLOOKUP($A24,'Return Data'!$B$7:$R$2292,4,0)</f>
        <v>13.797800000000001</v>
      </c>
      <c r="D24" s="60">
        <f>VLOOKUP($A24,'Return Data'!$B$7:$R$2292,9,0)</f>
        <v>2.9449000000000001</v>
      </c>
      <c r="E24" s="61">
        <f t="shared" si="0"/>
        <v>8</v>
      </c>
      <c r="F24" s="60">
        <f>VLOOKUP($A24,'Return Data'!$B$7:$R$2292,10,0)</f>
        <v>5.0392999999999999</v>
      </c>
      <c r="G24" s="61">
        <f t="shared" si="1"/>
        <v>10</v>
      </c>
      <c r="H24" s="60">
        <f>VLOOKUP($A24,'Return Data'!$B$7:$R$2292,11,0)</f>
        <v>5.1002999999999998</v>
      </c>
      <c r="I24" s="61">
        <f t="shared" si="2"/>
        <v>16</v>
      </c>
      <c r="J24" s="60">
        <f>VLOOKUP($A24,'Return Data'!$B$7:$R$2292,12,0)</f>
        <v>5.8244999999999996</v>
      </c>
      <c r="K24" s="61">
        <f t="shared" si="3"/>
        <v>15</v>
      </c>
      <c r="L24" s="60">
        <f>VLOOKUP($A24,'Return Data'!$B$7:$R$2292,13,0)</f>
        <v>4.3311999999999999</v>
      </c>
      <c r="M24" s="61">
        <f t="shared" si="4"/>
        <v>11</v>
      </c>
      <c r="N24" s="60">
        <f>VLOOKUP($A24,'Return Data'!$B$7:$R$2292,17,0)</f>
        <v>4.5979999999999999</v>
      </c>
      <c r="O24" s="61">
        <f t="shared" si="5"/>
        <v>12</v>
      </c>
      <c r="P24" s="60">
        <f>VLOOKUP($A24,'Return Data'!$B$7:$R$2292,14,0)</f>
        <v>5.4211</v>
      </c>
      <c r="Q24" s="61">
        <f t="shared" si="6"/>
        <v>14</v>
      </c>
      <c r="R24" s="60">
        <f>VLOOKUP($A24,'Return Data'!$B$7:$R$2292,16,0)</f>
        <v>6.6957000000000004</v>
      </c>
      <c r="S24" s="62">
        <f t="shared" si="7"/>
        <v>21</v>
      </c>
    </row>
    <row r="25" spans="1:19" x14ac:dyDescent="0.3">
      <c r="A25" s="77" t="s">
        <v>1290</v>
      </c>
      <c r="B25" s="59">
        <f>VLOOKUP($A25,'Return Data'!$B$7:$R$2292,3,0)</f>
        <v>44988</v>
      </c>
      <c r="C25" s="60">
        <f>VLOOKUP($A25,'Return Data'!$B$7:$R$2292,4,0)</f>
        <v>47.163600000000002</v>
      </c>
      <c r="D25" s="60">
        <f>VLOOKUP($A25,'Return Data'!$B$7:$R$2292,9,0)</f>
        <v>1.3724000000000001</v>
      </c>
      <c r="E25" s="61">
        <f t="shared" si="0"/>
        <v>18</v>
      </c>
      <c r="F25" s="60">
        <f>VLOOKUP($A25,'Return Data'!$B$7:$R$2292,10,0)</f>
        <v>4.6890999999999998</v>
      </c>
      <c r="G25" s="61">
        <f t="shared" si="1"/>
        <v>15</v>
      </c>
      <c r="H25" s="60">
        <f>VLOOKUP($A25,'Return Data'!$B$7:$R$2292,11,0)</f>
        <v>5.1012000000000004</v>
      </c>
      <c r="I25" s="61">
        <f t="shared" si="2"/>
        <v>15</v>
      </c>
      <c r="J25" s="60">
        <f>VLOOKUP($A25,'Return Data'!$B$7:$R$2292,12,0)</f>
        <v>5.9958</v>
      </c>
      <c r="K25" s="61">
        <f t="shared" si="3"/>
        <v>11</v>
      </c>
      <c r="L25" s="60">
        <f>VLOOKUP($A25,'Return Data'!$B$7:$R$2292,13,0)</f>
        <v>4.0769000000000002</v>
      </c>
      <c r="M25" s="61">
        <f t="shared" si="4"/>
        <v>13</v>
      </c>
      <c r="N25" s="60">
        <f>VLOOKUP($A25,'Return Data'!$B$7:$R$2292,17,0)</f>
        <v>5.0857000000000001</v>
      </c>
      <c r="O25" s="61">
        <f t="shared" si="5"/>
        <v>7</v>
      </c>
      <c r="P25" s="60">
        <f>VLOOKUP($A25,'Return Data'!$B$7:$R$2292,14,0)</f>
        <v>6.1177999999999999</v>
      </c>
      <c r="Q25" s="61">
        <f t="shared" si="6"/>
        <v>7</v>
      </c>
      <c r="R25" s="60">
        <f>VLOOKUP($A25,'Return Data'!$B$7:$R$2292,16,0)</f>
        <v>8.0698000000000008</v>
      </c>
      <c r="S25" s="62">
        <f t="shared" si="7"/>
        <v>4</v>
      </c>
    </row>
    <row r="26" spans="1:19" x14ac:dyDescent="0.3">
      <c r="A26" s="77" t="s">
        <v>1868</v>
      </c>
      <c r="B26" s="59">
        <f>VLOOKUP($A26,'Return Data'!$B$7:$R$2292,3,0)</f>
        <v>44988</v>
      </c>
      <c r="C26" s="60">
        <f>VLOOKUP($A26,'Return Data'!$B$7:$R$2292,4,0)</f>
        <v>41.158000000000001</v>
      </c>
      <c r="D26" s="60">
        <f>VLOOKUP($A26,'Return Data'!$B$7:$R$2292,9,0)</f>
        <v>2.1478000000000002</v>
      </c>
      <c r="E26" s="61">
        <f t="shared" si="0"/>
        <v>11</v>
      </c>
      <c r="F26" s="60">
        <f>VLOOKUP($A26,'Return Data'!$B$7:$R$2292,10,0)</f>
        <v>4.9665999999999997</v>
      </c>
      <c r="G26" s="61">
        <f t="shared" si="1"/>
        <v>12</v>
      </c>
      <c r="H26" s="60">
        <f>VLOOKUP($A26,'Return Data'!$B$7:$R$2292,11,0)</f>
        <v>5.2446000000000002</v>
      </c>
      <c r="I26" s="61">
        <f t="shared" si="2"/>
        <v>14</v>
      </c>
      <c r="J26" s="60">
        <f>VLOOKUP($A26,'Return Data'!$B$7:$R$2292,12,0)</f>
        <v>5.6843000000000004</v>
      </c>
      <c r="K26" s="61">
        <f t="shared" si="3"/>
        <v>18</v>
      </c>
      <c r="L26" s="60">
        <f>VLOOKUP($A26,'Return Data'!$B$7:$R$2292,13,0)</f>
        <v>4.3392999999999997</v>
      </c>
      <c r="M26" s="61">
        <f t="shared" si="4"/>
        <v>10</v>
      </c>
      <c r="N26" s="60">
        <f>VLOOKUP($A26,'Return Data'!$B$7:$R$2292,17,0)</f>
        <v>4.4234</v>
      </c>
      <c r="O26" s="61">
        <f t="shared" si="5"/>
        <v>15</v>
      </c>
      <c r="P26" s="60">
        <f>VLOOKUP($A26,'Return Data'!$B$7:$R$2292,14,0)</f>
        <v>5.3036000000000003</v>
      </c>
      <c r="Q26" s="61">
        <f t="shared" si="6"/>
        <v>16</v>
      </c>
      <c r="R26" s="60">
        <f>VLOOKUP($A26,'Return Data'!$B$7:$R$2292,16,0)</f>
        <v>7.0575000000000001</v>
      </c>
      <c r="S26" s="62">
        <f t="shared" si="7"/>
        <v>19</v>
      </c>
    </row>
    <row r="27" spans="1:19" x14ac:dyDescent="0.3">
      <c r="A27" s="77" t="s">
        <v>1291</v>
      </c>
      <c r="B27" s="59">
        <f>VLOOKUP($A27,'Return Data'!$B$7:$R$2292,3,0)</f>
        <v>44988</v>
      </c>
      <c r="C27" s="60">
        <f>VLOOKUP($A27,'Return Data'!$B$7:$R$2292,4,0)</f>
        <v>28.2577</v>
      </c>
      <c r="D27" s="60">
        <f>VLOOKUP($A27,'Return Data'!$B$7:$R$2292,9,0)</f>
        <v>1.5657000000000001</v>
      </c>
      <c r="E27" s="61">
        <f t="shared" si="0"/>
        <v>16</v>
      </c>
      <c r="F27" s="60">
        <f>VLOOKUP($A27,'Return Data'!$B$7:$R$2292,10,0)</f>
        <v>4.6189</v>
      </c>
      <c r="G27" s="61">
        <f t="shared" si="1"/>
        <v>16</v>
      </c>
      <c r="H27" s="60">
        <f>VLOOKUP($A27,'Return Data'!$B$7:$R$2292,11,0)</f>
        <v>5.3983999999999996</v>
      </c>
      <c r="I27" s="61">
        <f t="shared" si="2"/>
        <v>10</v>
      </c>
      <c r="J27" s="60">
        <f>VLOOKUP($A27,'Return Data'!$B$7:$R$2292,12,0)</f>
        <v>5.6890000000000001</v>
      </c>
      <c r="K27" s="61">
        <f t="shared" si="3"/>
        <v>17</v>
      </c>
      <c r="L27" s="60">
        <f>VLOOKUP($A27,'Return Data'!$B$7:$R$2292,13,0)</f>
        <v>4.2247000000000003</v>
      </c>
      <c r="M27" s="61">
        <f t="shared" si="4"/>
        <v>12</v>
      </c>
      <c r="N27" s="60">
        <f>VLOOKUP($A27,'Return Data'!$B$7:$R$2292,17,0)</f>
        <v>4.4048999999999996</v>
      </c>
      <c r="O27" s="61">
        <f t="shared" si="5"/>
        <v>16</v>
      </c>
      <c r="P27" s="60">
        <f>VLOOKUP($A27,'Return Data'!$B$7:$R$2292,14,0)</f>
        <v>5.4379999999999997</v>
      </c>
      <c r="Q27" s="61">
        <f t="shared" si="6"/>
        <v>13</v>
      </c>
      <c r="R27" s="60">
        <f>VLOOKUP($A27,'Return Data'!$B$7:$R$2292,16,0)</f>
        <v>7.7595999999999998</v>
      </c>
      <c r="S27" s="62">
        <f t="shared" si="7"/>
        <v>10</v>
      </c>
    </row>
    <row r="28" spans="1:19" x14ac:dyDescent="0.3">
      <c r="A28" s="77" t="s">
        <v>1847</v>
      </c>
      <c r="B28" s="59">
        <f>VLOOKUP($A28,'Return Data'!$B$7:$R$2292,3,0)</f>
        <v>44988</v>
      </c>
      <c r="C28" s="60">
        <f>VLOOKUP($A28,'Return Data'!$B$7:$R$2292,4,0)</f>
        <v>39.628500000000003</v>
      </c>
      <c r="D28" s="60">
        <f>VLOOKUP($A28,'Return Data'!$B$7:$R$2292,9,0)</f>
        <v>2.1185999999999998</v>
      </c>
      <c r="E28" s="61">
        <f t="shared" si="0"/>
        <v>12</v>
      </c>
      <c r="F28" s="60">
        <f>VLOOKUP($A28,'Return Data'!$B$7:$R$2292,10,0)</f>
        <v>5.1014999999999997</v>
      </c>
      <c r="G28" s="61">
        <f t="shared" si="1"/>
        <v>9</v>
      </c>
      <c r="H28" s="60">
        <f>VLOOKUP($A28,'Return Data'!$B$7:$R$2292,11,0)</f>
        <v>5.6904000000000003</v>
      </c>
      <c r="I28" s="61">
        <f t="shared" si="2"/>
        <v>4</v>
      </c>
      <c r="J28" s="60">
        <f>VLOOKUP($A28,'Return Data'!$B$7:$R$2292,12,0)</f>
        <v>5.7465999999999999</v>
      </c>
      <c r="K28" s="61">
        <f t="shared" si="3"/>
        <v>16</v>
      </c>
      <c r="L28" s="60">
        <f>VLOOKUP($A28,'Return Data'!$B$7:$R$2292,13,0)</f>
        <v>4.5033000000000003</v>
      </c>
      <c r="M28" s="61">
        <f t="shared" si="4"/>
        <v>7</v>
      </c>
      <c r="N28" s="60">
        <f>VLOOKUP($A28,'Return Data'!$B$7:$R$2292,17,0)</f>
        <v>4.8437000000000001</v>
      </c>
      <c r="O28" s="61">
        <f t="shared" si="5"/>
        <v>9</v>
      </c>
      <c r="P28" s="60">
        <f>VLOOKUP($A28,'Return Data'!$B$7:$R$2292,14,0)</f>
        <v>5.7089999999999996</v>
      </c>
      <c r="Q28" s="61">
        <f t="shared" si="6"/>
        <v>10</v>
      </c>
      <c r="R28" s="60">
        <f>VLOOKUP($A28,'Return Data'!$B$7:$R$2292,16,0)</f>
        <v>6.8414999999999999</v>
      </c>
      <c r="S28" s="62">
        <f t="shared" si="7"/>
        <v>20</v>
      </c>
    </row>
    <row r="29" spans="1:19" x14ac:dyDescent="0.3">
      <c r="A29" s="77" t="s">
        <v>1296</v>
      </c>
      <c r="B29" s="59">
        <f>VLOOKUP($A29,'Return Data'!$B$7:$R$2292,3,0)</f>
        <v>44988</v>
      </c>
      <c r="C29" s="60">
        <f>VLOOKUP($A29,'Return Data'!$B$7:$R$2292,4,0)</f>
        <v>43.938499999999998</v>
      </c>
      <c r="D29" s="60">
        <f>VLOOKUP($A29,'Return Data'!$B$7:$R$2292,9,0)</f>
        <v>5.2664999999999997</v>
      </c>
      <c r="E29" s="61">
        <f t="shared" si="0"/>
        <v>3</v>
      </c>
      <c r="F29" s="60">
        <f>VLOOKUP($A29,'Return Data'!$B$7:$R$2292,10,0)</f>
        <v>5.9737999999999998</v>
      </c>
      <c r="G29" s="61">
        <f t="shared" si="1"/>
        <v>2</v>
      </c>
      <c r="H29" s="60">
        <f>VLOOKUP($A29,'Return Data'!$B$7:$R$2292,11,0)</f>
        <v>5.4631999999999996</v>
      </c>
      <c r="I29" s="61">
        <f t="shared" si="2"/>
        <v>8</v>
      </c>
      <c r="J29" s="60">
        <f>VLOOKUP($A29,'Return Data'!$B$7:$R$2292,12,0)</f>
        <v>5.9053000000000004</v>
      </c>
      <c r="K29" s="61">
        <f t="shared" si="3"/>
        <v>13</v>
      </c>
      <c r="L29" s="60">
        <f>VLOOKUP($A29,'Return Data'!$B$7:$R$2292,13,0)</f>
        <v>4.4131</v>
      </c>
      <c r="M29" s="61">
        <f t="shared" si="4"/>
        <v>9</v>
      </c>
      <c r="N29" s="60">
        <f>VLOOKUP($A29,'Return Data'!$B$7:$R$2292,17,0)</f>
        <v>4.4756999999999998</v>
      </c>
      <c r="O29" s="61">
        <f t="shared" si="5"/>
        <v>14</v>
      </c>
      <c r="P29" s="60">
        <f>VLOOKUP($A29,'Return Data'!$B$7:$R$2292,14,0)</f>
        <v>5.6818</v>
      </c>
      <c r="Q29" s="61">
        <f t="shared" si="6"/>
        <v>11</v>
      </c>
      <c r="R29" s="60">
        <f>VLOOKUP($A29,'Return Data'!$B$7:$R$2292,16,0)</f>
        <v>7.4477000000000002</v>
      </c>
      <c r="S29" s="62">
        <f t="shared" si="7"/>
        <v>16</v>
      </c>
    </row>
    <row r="30" spans="1:19" x14ac:dyDescent="0.3">
      <c r="A30" s="77" t="s">
        <v>1297</v>
      </c>
      <c r="B30" s="59">
        <f>VLOOKUP($A30,'Return Data'!$B$7:$R$2292,3,0)</f>
        <v>44988</v>
      </c>
      <c r="C30" s="60">
        <f>VLOOKUP($A30,'Return Data'!$B$7:$R$2292,4,0)</f>
        <v>27.907599999999999</v>
      </c>
      <c r="D30" s="60">
        <f>VLOOKUP($A30,'Return Data'!$B$7:$R$2292,9,0)</f>
        <v>3.3578000000000001</v>
      </c>
      <c r="E30" s="61">
        <f t="shared" si="0"/>
        <v>6</v>
      </c>
      <c r="F30" s="60">
        <f>VLOOKUP($A30,'Return Data'!$B$7:$R$2292,10,0)</f>
        <v>5.4188000000000001</v>
      </c>
      <c r="G30" s="61">
        <f t="shared" si="1"/>
        <v>4</v>
      </c>
      <c r="H30" s="60">
        <f>VLOOKUP($A30,'Return Data'!$B$7:$R$2292,11,0)</f>
        <v>5.6372</v>
      </c>
      <c r="I30" s="61">
        <f t="shared" si="2"/>
        <v>5</v>
      </c>
      <c r="J30" s="60">
        <f>VLOOKUP($A30,'Return Data'!$B$7:$R$2292,12,0)</f>
        <v>5.9261999999999997</v>
      </c>
      <c r="K30" s="61">
        <f t="shared" si="3"/>
        <v>12</v>
      </c>
      <c r="L30" s="60">
        <f>VLOOKUP($A30,'Return Data'!$B$7:$R$2292,13,0)</f>
        <v>4.8719999999999999</v>
      </c>
      <c r="M30" s="61">
        <f t="shared" si="4"/>
        <v>4</v>
      </c>
      <c r="N30" s="60">
        <f>VLOOKUP($A30,'Return Data'!$B$7:$R$2292,17,0)</f>
        <v>7.3178999999999998</v>
      </c>
      <c r="O30" s="61">
        <f t="shared" si="5"/>
        <v>4</v>
      </c>
      <c r="P30" s="60">
        <f>VLOOKUP($A30,'Return Data'!$B$7:$R$2292,14,0)</f>
        <v>7.6779999999999999</v>
      </c>
      <c r="Q30" s="61">
        <f t="shared" si="6"/>
        <v>3</v>
      </c>
      <c r="R30" s="60">
        <f>VLOOKUP($A30,'Return Data'!$B$7:$R$2292,16,0)</f>
        <v>7.2927</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2.6068434782608692</v>
      </c>
      <c r="E32" s="83"/>
      <c r="F32" s="84">
        <f>AVERAGE(F8:F30)</f>
        <v>5.1167913043478253</v>
      </c>
      <c r="G32" s="83"/>
      <c r="H32" s="84">
        <f>AVERAGE(H8:H30)</f>
        <v>6.0075347826086958</v>
      </c>
      <c r="I32" s="83"/>
      <c r="J32" s="84">
        <f>AVERAGE(J8:J30)</f>
        <v>6.3693608695652184</v>
      </c>
      <c r="K32" s="83"/>
      <c r="L32" s="84">
        <f>AVERAGE(L8:L30)</f>
        <v>5.2895130434782605</v>
      </c>
      <c r="M32" s="83"/>
      <c r="N32" s="84">
        <f>AVERAGE(N8:N30)</f>
        <v>5.4716173913043482</v>
      </c>
      <c r="O32" s="83"/>
      <c r="P32" s="84">
        <f>AVERAGE(P8:P30)</f>
        <v>5.9238304347826087</v>
      </c>
      <c r="Q32" s="83"/>
      <c r="R32" s="84">
        <f>AVERAGE(R8:R30)</f>
        <v>7.5797304347826087</v>
      </c>
      <c r="S32" s="85"/>
    </row>
    <row r="33" spans="1:19" x14ac:dyDescent="0.3">
      <c r="A33" s="82" t="s">
        <v>28</v>
      </c>
      <c r="B33" s="83"/>
      <c r="C33" s="83"/>
      <c r="D33" s="84">
        <f>MIN(D8:D30)</f>
        <v>-0.12640000000000001</v>
      </c>
      <c r="E33" s="83"/>
      <c r="F33" s="84">
        <f>MIN(F8:F30)</f>
        <v>3.9982000000000002</v>
      </c>
      <c r="G33" s="83"/>
      <c r="H33" s="84">
        <f>MIN(H8:H30)</f>
        <v>4.5778999999999996</v>
      </c>
      <c r="I33" s="83"/>
      <c r="J33" s="84">
        <f>MIN(J8:J30)</f>
        <v>5.2710999999999997</v>
      </c>
      <c r="K33" s="83"/>
      <c r="L33" s="84">
        <f>MIN(L8:L30)</f>
        <v>3.3725000000000001</v>
      </c>
      <c r="M33" s="83"/>
      <c r="N33" s="84">
        <f>MIN(N8:N30)</f>
        <v>3.86</v>
      </c>
      <c r="O33" s="83"/>
      <c r="P33" s="84">
        <f>MIN(P8:P30)</f>
        <v>4.7870999999999997</v>
      </c>
      <c r="Q33" s="83"/>
      <c r="R33" s="84">
        <f>MIN(R8:R30)</f>
        <v>6.3418999999999999</v>
      </c>
      <c r="S33" s="85"/>
    </row>
    <row r="34" spans="1:19" ht="15" thickBot="1" x14ac:dyDescent="0.35">
      <c r="A34" s="86" t="s">
        <v>29</v>
      </c>
      <c r="B34" s="87"/>
      <c r="C34" s="87"/>
      <c r="D34" s="88">
        <f>MAX(D8:D30)</f>
        <v>8.8617000000000008</v>
      </c>
      <c r="E34" s="87"/>
      <c r="F34" s="88">
        <f>MAX(F8:F30)</f>
        <v>9.2462999999999997</v>
      </c>
      <c r="G34" s="87"/>
      <c r="H34" s="88">
        <f>MAX(H8:H30)</f>
        <v>19.4541</v>
      </c>
      <c r="I34" s="87"/>
      <c r="J34" s="88">
        <f>MAX(J8:J30)</f>
        <v>15.1919</v>
      </c>
      <c r="K34" s="87"/>
      <c r="L34" s="88">
        <f>MAX(L8:L30)</f>
        <v>27.959199999999999</v>
      </c>
      <c r="M34" s="87"/>
      <c r="N34" s="88">
        <f>MAX(N8:N30)</f>
        <v>15.2356</v>
      </c>
      <c r="O34" s="87"/>
      <c r="P34" s="88">
        <f>MAX(P8:P30)</f>
        <v>8.3987999999999996</v>
      </c>
      <c r="Q34" s="87"/>
      <c r="R34" s="88">
        <f>MAX(R8:R30)</f>
        <v>8.6707000000000001</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1427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1251</v>
      </c>
      <c r="B8" s="59">
        <f>VLOOKUP($A8,'Return Data'!$B$7:$R$2292,3,0)</f>
        <v>44988</v>
      </c>
      <c r="C8" s="60">
        <f>VLOOKUP($A8,'Return Data'!$B$7:$R$2292,4,0)</f>
        <v>39.793799999999997</v>
      </c>
      <c r="D8" s="60">
        <f>VLOOKUP($A8,'Return Data'!$B$7:$R$2292,9,0)</f>
        <v>2.899</v>
      </c>
      <c r="E8" s="61">
        <f t="shared" ref="E8:E30" si="0">RANK(D8,D$8:D$30,0)</f>
        <v>5</v>
      </c>
      <c r="F8" s="60">
        <f>VLOOKUP($A8,'Return Data'!$B$7:$R$2292,10,0)</f>
        <v>4.6691000000000003</v>
      </c>
      <c r="G8" s="61">
        <f t="shared" ref="G8:G30" si="1">RANK(F8,F$8:F$30,0)</f>
        <v>6</v>
      </c>
      <c r="H8" s="60">
        <f>VLOOKUP($A8,'Return Data'!$B$7:$R$2292,11,0)</f>
        <v>4.8292000000000002</v>
      </c>
      <c r="I8" s="61">
        <f t="shared" ref="I8:I30" si="2">RANK(H8,H$8:H$30,0)</f>
        <v>9</v>
      </c>
      <c r="J8" s="60">
        <f>VLOOKUP($A8,'Return Data'!$B$7:$R$2292,12,0)</f>
        <v>5.8822999999999999</v>
      </c>
      <c r="K8" s="61">
        <f t="shared" ref="K8:K30" si="3">RANK(J8,J$8:J$30,0)</f>
        <v>4</v>
      </c>
      <c r="L8" s="60">
        <f>VLOOKUP($A8,'Return Data'!$B$7:$R$2292,13,0)</f>
        <v>4.5747</v>
      </c>
      <c r="M8" s="61">
        <f t="shared" ref="M8:M30" si="4">RANK(L8,L$8:L$30,0)</f>
        <v>4</v>
      </c>
      <c r="N8" s="60">
        <f>VLOOKUP($A8,'Return Data'!$B$7:$R$2292,17,0)</f>
        <v>4.6508000000000003</v>
      </c>
      <c r="O8" s="61">
        <f t="shared" ref="O8:O30" si="5">RANK(N8,N$8:N$30,0)</f>
        <v>6</v>
      </c>
      <c r="P8" s="60">
        <f>VLOOKUP($A8,'Return Data'!$B$7:$R$2292,14,0)</f>
        <v>6.2569999999999997</v>
      </c>
      <c r="Q8" s="61">
        <f t="shared" ref="Q8:Q30" si="6">RANK(P8,P$8:P$30,0)</f>
        <v>5</v>
      </c>
      <c r="R8" s="60">
        <f>VLOOKUP($A8,'Return Data'!$B$7:$R$2292,16,0)</f>
        <v>7.2130999999999998</v>
      </c>
      <c r="S8" s="62">
        <f t="shared" ref="S8:S30" si="7">RANK(R8,R$8:R$30,0)</f>
        <v>11</v>
      </c>
    </row>
    <row r="9" spans="1:19" x14ac:dyDescent="0.3">
      <c r="A9" s="77" t="s">
        <v>1254</v>
      </c>
      <c r="B9" s="59">
        <f>VLOOKUP($A9,'Return Data'!$B$7:$R$2292,3,0)</f>
        <v>44988</v>
      </c>
      <c r="C9" s="60">
        <f>VLOOKUP($A9,'Return Data'!$B$7:$R$2292,4,0)</f>
        <v>25.787600000000001</v>
      </c>
      <c r="D9" s="60">
        <f>VLOOKUP($A9,'Return Data'!$B$7:$R$2292,9,0)</f>
        <v>1.3258000000000001</v>
      </c>
      <c r="E9" s="61">
        <f t="shared" si="0"/>
        <v>14</v>
      </c>
      <c r="F9" s="60">
        <f>VLOOKUP($A9,'Return Data'!$B$7:$R$2292,10,0)</f>
        <v>4.3489000000000004</v>
      </c>
      <c r="G9" s="61">
        <f t="shared" si="1"/>
        <v>9</v>
      </c>
      <c r="H9" s="60">
        <f>VLOOKUP($A9,'Return Data'!$B$7:$R$2292,11,0)</f>
        <v>4.6356000000000002</v>
      </c>
      <c r="I9" s="61">
        <f t="shared" si="2"/>
        <v>11</v>
      </c>
      <c r="J9" s="60">
        <f>VLOOKUP($A9,'Return Data'!$B$7:$R$2292,12,0)</f>
        <v>5.3327</v>
      </c>
      <c r="K9" s="61">
        <f t="shared" si="3"/>
        <v>9</v>
      </c>
      <c r="L9" s="60">
        <f>VLOOKUP($A9,'Return Data'!$B$7:$R$2292,13,0)</f>
        <v>3.9868999999999999</v>
      </c>
      <c r="M9" s="61">
        <f t="shared" si="4"/>
        <v>7</v>
      </c>
      <c r="N9" s="60">
        <f>VLOOKUP($A9,'Return Data'!$B$7:$R$2292,17,0)</f>
        <v>4.0888999999999998</v>
      </c>
      <c r="O9" s="61">
        <f t="shared" si="5"/>
        <v>10</v>
      </c>
      <c r="P9" s="60">
        <f>VLOOKUP($A9,'Return Data'!$B$7:$R$2292,14,0)</f>
        <v>5.3680000000000003</v>
      </c>
      <c r="Q9" s="61">
        <f t="shared" si="6"/>
        <v>8</v>
      </c>
      <c r="R9" s="60">
        <f>VLOOKUP($A9,'Return Data'!$B$7:$R$2292,16,0)</f>
        <v>7.4886999999999997</v>
      </c>
      <c r="S9" s="62">
        <f t="shared" si="7"/>
        <v>5</v>
      </c>
    </row>
    <row r="10" spans="1:19" x14ac:dyDescent="0.3">
      <c r="A10" s="77" t="s">
        <v>1928</v>
      </c>
      <c r="B10" s="59">
        <f>VLOOKUP($A10,'Return Data'!$B$7:$R$2292,3,0)</f>
        <v>44988</v>
      </c>
      <c r="C10" s="60">
        <f>VLOOKUP($A10,'Return Data'!$B$7:$R$2292,4,0)</f>
        <v>24.4466</v>
      </c>
      <c r="D10" s="60">
        <f>VLOOKUP($A10,'Return Data'!$B$7:$R$2292,9,0)</f>
        <v>2.3397000000000001</v>
      </c>
      <c r="E10" s="61">
        <f t="shared" si="0"/>
        <v>7</v>
      </c>
      <c r="F10" s="60">
        <f>VLOOKUP($A10,'Return Data'!$B$7:$R$2292,10,0)</f>
        <v>4.1792999999999996</v>
      </c>
      <c r="G10" s="61">
        <f t="shared" si="1"/>
        <v>12</v>
      </c>
      <c r="H10" s="60">
        <f>VLOOKUP($A10,'Return Data'!$B$7:$R$2292,11,0)</f>
        <v>4.6897000000000002</v>
      </c>
      <c r="I10" s="61">
        <f t="shared" si="2"/>
        <v>10</v>
      </c>
      <c r="J10" s="60">
        <f>VLOOKUP($A10,'Return Data'!$B$7:$R$2292,12,0)</f>
        <v>5.4015000000000004</v>
      </c>
      <c r="K10" s="61">
        <f t="shared" si="3"/>
        <v>8</v>
      </c>
      <c r="L10" s="60">
        <f>VLOOKUP($A10,'Return Data'!$B$7:$R$2292,13,0)</f>
        <v>3.1755</v>
      </c>
      <c r="M10" s="61">
        <f t="shared" si="4"/>
        <v>17</v>
      </c>
      <c r="N10" s="60">
        <f>VLOOKUP($A10,'Return Data'!$B$7:$R$2292,17,0)</f>
        <v>3.7743000000000002</v>
      </c>
      <c r="O10" s="61">
        <f t="shared" si="5"/>
        <v>13</v>
      </c>
      <c r="P10" s="60">
        <f>VLOOKUP($A10,'Return Data'!$B$7:$R$2292,14,0)</f>
        <v>4.3213999999999997</v>
      </c>
      <c r="Q10" s="61">
        <f t="shared" si="6"/>
        <v>22</v>
      </c>
      <c r="R10" s="60">
        <f>VLOOKUP($A10,'Return Data'!$B$7:$R$2292,16,0)</f>
        <v>7.3029000000000002</v>
      </c>
      <c r="S10" s="62">
        <f t="shared" si="7"/>
        <v>8</v>
      </c>
    </row>
    <row r="11" spans="1:19" x14ac:dyDescent="0.3">
      <c r="A11" s="77" t="s">
        <v>1960</v>
      </c>
      <c r="B11" s="59">
        <f>VLOOKUP($A11,'Return Data'!$B$7:$R$2292,3,0)</f>
        <v>44988</v>
      </c>
      <c r="C11" s="60">
        <f>VLOOKUP($A11,'Return Data'!$B$7:$R$2292,4,0)</f>
        <v>22.391300000000001</v>
      </c>
      <c r="D11" s="60">
        <f>VLOOKUP($A11,'Return Data'!$B$7:$R$2292,9,0)</f>
        <v>1.6263000000000001</v>
      </c>
      <c r="E11" s="61">
        <f t="shared" si="0"/>
        <v>11</v>
      </c>
      <c r="F11" s="60">
        <f>VLOOKUP($A11,'Return Data'!$B$7:$R$2292,10,0)</f>
        <v>4.1372</v>
      </c>
      <c r="G11" s="61">
        <f t="shared" si="1"/>
        <v>13</v>
      </c>
      <c r="H11" s="60">
        <f>VLOOKUP($A11,'Return Data'!$B$7:$R$2292,11,0)</f>
        <v>18.886700000000001</v>
      </c>
      <c r="I11" s="61">
        <f t="shared" si="2"/>
        <v>1</v>
      </c>
      <c r="J11" s="60">
        <f>VLOOKUP($A11,'Return Data'!$B$7:$R$2292,12,0)</f>
        <v>14.6823</v>
      </c>
      <c r="K11" s="61">
        <f t="shared" si="3"/>
        <v>1</v>
      </c>
      <c r="L11" s="60">
        <f>VLOOKUP($A11,'Return Data'!$B$7:$R$2292,13,0)</f>
        <v>27.4391</v>
      </c>
      <c r="M11" s="61">
        <f t="shared" si="4"/>
        <v>1</v>
      </c>
      <c r="N11" s="60">
        <f>VLOOKUP($A11,'Return Data'!$B$7:$R$2292,17,0)</f>
        <v>14.8155</v>
      </c>
      <c r="O11" s="61">
        <f t="shared" si="5"/>
        <v>1</v>
      </c>
      <c r="P11" s="60">
        <f>VLOOKUP($A11,'Return Data'!$B$7:$R$2292,14,0)</f>
        <v>7.9352999999999998</v>
      </c>
      <c r="Q11" s="61">
        <f t="shared" si="6"/>
        <v>1</v>
      </c>
      <c r="R11" s="60">
        <f>VLOOKUP($A11,'Return Data'!$B$7:$R$2292,16,0)</f>
        <v>5.8350999999999997</v>
      </c>
      <c r="S11" s="62">
        <f t="shared" si="7"/>
        <v>22</v>
      </c>
    </row>
    <row r="12" spans="1:19" x14ac:dyDescent="0.3">
      <c r="A12" s="77" t="s">
        <v>1258</v>
      </c>
      <c r="B12" s="59">
        <f>VLOOKUP($A12,'Return Data'!$B$7:$R$2292,3,0)</f>
        <v>44988</v>
      </c>
      <c r="C12" s="60">
        <f>VLOOKUP($A12,'Return Data'!$B$7:$R$2292,4,0)</f>
        <v>21.556799999999999</v>
      </c>
      <c r="D12" s="60">
        <f>VLOOKUP($A12,'Return Data'!$B$7:$R$2292,9,0)</f>
        <v>1.7075</v>
      </c>
      <c r="E12" s="61">
        <f t="shared" si="0"/>
        <v>10</v>
      </c>
      <c r="F12" s="60">
        <f>VLOOKUP($A12,'Return Data'!$B$7:$R$2292,10,0)</f>
        <v>4.1280999999999999</v>
      </c>
      <c r="G12" s="61">
        <f t="shared" si="1"/>
        <v>14</v>
      </c>
      <c r="H12" s="60">
        <f>VLOOKUP($A12,'Return Data'!$B$7:$R$2292,11,0)</f>
        <v>4.1661000000000001</v>
      </c>
      <c r="I12" s="61">
        <f t="shared" si="2"/>
        <v>19</v>
      </c>
      <c r="J12" s="60">
        <f>VLOOKUP($A12,'Return Data'!$B$7:$R$2292,12,0)</f>
        <v>4.7641</v>
      </c>
      <c r="K12" s="61">
        <f t="shared" si="3"/>
        <v>19</v>
      </c>
      <c r="L12" s="60">
        <f>VLOOKUP($A12,'Return Data'!$B$7:$R$2292,13,0)</f>
        <v>3.2023000000000001</v>
      </c>
      <c r="M12" s="61">
        <f t="shared" si="4"/>
        <v>16</v>
      </c>
      <c r="N12" s="60">
        <f>VLOOKUP($A12,'Return Data'!$B$7:$R$2292,17,0)</f>
        <v>3.3424999999999998</v>
      </c>
      <c r="O12" s="61">
        <f t="shared" si="5"/>
        <v>20</v>
      </c>
      <c r="P12" s="60">
        <f>VLOOKUP($A12,'Return Data'!$B$7:$R$2292,14,0)</f>
        <v>4.5552999999999999</v>
      </c>
      <c r="Q12" s="61">
        <f t="shared" si="6"/>
        <v>17</v>
      </c>
      <c r="R12" s="60">
        <f>VLOOKUP($A12,'Return Data'!$B$7:$R$2292,16,0)</f>
        <v>6.6890000000000001</v>
      </c>
      <c r="S12" s="62">
        <f t="shared" si="7"/>
        <v>18</v>
      </c>
    </row>
    <row r="13" spans="1:19" x14ac:dyDescent="0.3">
      <c r="A13" s="77" t="s">
        <v>1260</v>
      </c>
      <c r="B13" s="59">
        <f>VLOOKUP($A13,'Return Data'!$B$7:$R$2292,3,0)</f>
        <v>44988</v>
      </c>
      <c r="C13" s="60">
        <f>VLOOKUP($A13,'Return Data'!$B$7:$R$2292,4,0)</f>
        <v>39.115299999999998</v>
      </c>
      <c r="D13" s="60">
        <f>VLOOKUP($A13,'Return Data'!$B$7:$R$2292,9,0)</f>
        <v>0.27329999999999999</v>
      </c>
      <c r="E13" s="61">
        <f t="shared" si="0"/>
        <v>21</v>
      </c>
      <c r="F13" s="60">
        <f>VLOOKUP($A13,'Return Data'!$B$7:$R$2292,10,0)</f>
        <v>3.6694</v>
      </c>
      <c r="G13" s="61">
        <f t="shared" si="1"/>
        <v>21</v>
      </c>
      <c r="H13" s="60">
        <f>VLOOKUP($A13,'Return Data'!$B$7:$R$2292,11,0)</f>
        <v>4.0037000000000003</v>
      </c>
      <c r="I13" s="61">
        <f t="shared" si="2"/>
        <v>22</v>
      </c>
      <c r="J13" s="60">
        <f>VLOOKUP($A13,'Return Data'!$B$7:$R$2292,12,0)</f>
        <v>4.6508000000000003</v>
      </c>
      <c r="K13" s="61">
        <f t="shared" si="3"/>
        <v>20</v>
      </c>
      <c r="L13" s="60">
        <f>VLOOKUP($A13,'Return Data'!$B$7:$R$2292,13,0)</f>
        <v>3.1730999999999998</v>
      </c>
      <c r="M13" s="61">
        <f t="shared" si="4"/>
        <v>18</v>
      </c>
      <c r="N13" s="60">
        <f>VLOOKUP($A13,'Return Data'!$B$7:$R$2292,17,0)</f>
        <v>3.5005999999999999</v>
      </c>
      <c r="O13" s="61">
        <f t="shared" si="5"/>
        <v>19</v>
      </c>
      <c r="P13" s="60">
        <f>VLOOKUP($A13,'Return Data'!$B$7:$R$2292,14,0)</f>
        <v>4.5845000000000002</v>
      </c>
      <c r="Q13" s="61">
        <f t="shared" si="6"/>
        <v>16</v>
      </c>
      <c r="R13" s="60">
        <f>VLOOKUP($A13,'Return Data'!$B$7:$R$2292,16,0)</f>
        <v>6.8819999999999997</v>
      </c>
      <c r="S13" s="62">
        <f t="shared" si="7"/>
        <v>15</v>
      </c>
    </row>
    <row r="14" spans="1:19" x14ac:dyDescent="0.3">
      <c r="A14" s="77" t="s">
        <v>1268</v>
      </c>
      <c r="B14" s="59">
        <f>VLOOKUP($A14,'Return Data'!$B$7:$R$2292,3,0)</f>
        <v>44988</v>
      </c>
      <c r="C14" s="60">
        <f>VLOOKUP($A14,'Return Data'!$B$7:$R$2292,4,0)</f>
        <v>4927.6124497991996</v>
      </c>
      <c r="D14" s="60">
        <f>VLOOKUP($A14,'Return Data'!$B$7:$R$2292,9,0)</f>
        <v>8.8617000000000008</v>
      </c>
      <c r="E14" s="61">
        <f t="shared" si="0"/>
        <v>1</v>
      </c>
      <c r="F14" s="60">
        <f>VLOOKUP($A14,'Return Data'!$B$7:$R$2292,10,0)</f>
        <v>9.2462999999999997</v>
      </c>
      <c r="G14" s="61">
        <f t="shared" si="1"/>
        <v>1</v>
      </c>
      <c r="H14" s="60">
        <f>VLOOKUP($A14,'Return Data'!$B$7:$R$2292,11,0)</f>
        <v>8.4326000000000008</v>
      </c>
      <c r="I14" s="61">
        <f t="shared" si="2"/>
        <v>2</v>
      </c>
      <c r="J14" s="60">
        <f>VLOOKUP($A14,'Return Data'!$B$7:$R$2292,12,0)</f>
        <v>6.6021999999999998</v>
      </c>
      <c r="K14" s="61">
        <f t="shared" si="3"/>
        <v>3</v>
      </c>
      <c r="L14" s="60">
        <f>VLOOKUP($A14,'Return Data'!$B$7:$R$2292,13,0)</f>
        <v>11.0121</v>
      </c>
      <c r="M14" s="61">
        <f t="shared" si="4"/>
        <v>2</v>
      </c>
      <c r="N14" s="60">
        <f>VLOOKUP($A14,'Return Data'!$B$7:$R$2292,17,0)</f>
        <v>11.6595</v>
      </c>
      <c r="O14" s="61">
        <f t="shared" si="5"/>
        <v>2</v>
      </c>
      <c r="P14" s="60">
        <f>VLOOKUP($A14,'Return Data'!$B$7:$R$2292,14,0)</f>
        <v>7.2763999999999998</v>
      </c>
      <c r="Q14" s="61">
        <f t="shared" si="6"/>
        <v>3</v>
      </c>
      <c r="R14" s="60">
        <f>VLOOKUP($A14,'Return Data'!$B$7:$R$2292,16,0)</f>
        <v>7.8521000000000001</v>
      </c>
      <c r="S14" s="62">
        <f t="shared" si="7"/>
        <v>2</v>
      </c>
    </row>
    <row r="15" spans="1:19" x14ac:dyDescent="0.3">
      <c r="A15" s="77" t="s">
        <v>1270</v>
      </c>
      <c r="B15" s="59">
        <f>VLOOKUP($A15,'Return Data'!$B$7:$R$2292,3,0)</f>
        <v>44988</v>
      </c>
      <c r="C15" s="60">
        <f>VLOOKUP($A15,'Return Data'!$B$7:$R$2292,4,0)</f>
        <v>26.613199999999999</v>
      </c>
      <c r="D15" s="60">
        <f>VLOOKUP($A15,'Return Data'!$B$7:$R$2292,9,0)</f>
        <v>3.0981000000000001</v>
      </c>
      <c r="E15" s="61">
        <f t="shared" si="0"/>
        <v>4</v>
      </c>
      <c r="F15" s="60">
        <f>VLOOKUP($A15,'Return Data'!$B$7:$R$2292,10,0)</f>
        <v>4.8151999999999999</v>
      </c>
      <c r="G15" s="61">
        <f t="shared" si="1"/>
        <v>4</v>
      </c>
      <c r="H15" s="60">
        <f>VLOOKUP($A15,'Return Data'!$B$7:$R$2292,11,0)</f>
        <v>5.0438000000000001</v>
      </c>
      <c r="I15" s="61">
        <f t="shared" si="2"/>
        <v>4</v>
      </c>
      <c r="J15" s="60">
        <f>VLOOKUP($A15,'Return Data'!$B$7:$R$2292,12,0)</f>
        <v>5.7359999999999998</v>
      </c>
      <c r="K15" s="61">
        <f t="shared" si="3"/>
        <v>6</v>
      </c>
      <c r="L15" s="60">
        <f>VLOOKUP($A15,'Return Data'!$B$7:$R$2292,13,0)</f>
        <v>4.0334000000000003</v>
      </c>
      <c r="M15" s="61">
        <f t="shared" si="4"/>
        <v>6</v>
      </c>
      <c r="N15" s="60">
        <f>VLOOKUP($A15,'Return Data'!$B$7:$R$2292,17,0)</f>
        <v>4.3802000000000003</v>
      </c>
      <c r="O15" s="61">
        <f t="shared" si="5"/>
        <v>7</v>
      </c>
      <c r="P15" s="60">
        <f>VLOOKUP($A15,'Return Data'!$B$7:$R$2292,14,0)</f>
        <v>5.64</v>
      </c>
      <c r="Q15" s="61">
        <f t="shared" si="6"/>
        <v>7</v>
      </c>
      <c r="R15" s="60">
        <f>VLOOKUP($A15,'Return Data'!$B$7:$R$2292,16,0)</f>
        <v>8.0146999999999995</v>
      </c>
      <c r="S15" s="62">
        <f t="shared" si="7"/>
        <v>1</v>
      </c>
    </row>
    <row r="16" spans="1:19" x14ac:dyDescent="0.3">
      <c r="A16" t="s">
        <v>2029</v>
      </c>
      <c r="B16" s="59">
        <f>VLOOKUP($A16,'Return Data'!$B$7:$R$2292,3,0)</f>
        <v>44988</v>
      </c>
      <c r="C16" s="60">
        <f>VLOOKUP($A16,'Return Data'!$B$7:$R$2292,4,0)</f>
        <v>22.214300000000001</v>
      </c>
      <c r="D16" s="60">
        <f>VLOOKUP($A16,'Return Data'!$B$7:$R$2292,9,0)</f>
        <v>0.81620000000000004</v>
      </c>
      <c r="E16" s="61">
        <f t="shared" si="0"/>
        <v>17</v>
      </c>
      <c r="F16" s="60">
        <f>VLOOKUP($A16,'Return Data'!$B$7:$R$2292,10,0)</f>
        <v>4.0949</v>
      </c>
      <c r="G16" s="61">
        <f t="shared" si="1"/>
        <v>16</v>
      </c>
      <c r="H16" s="60">
        <f>VLOOKUP($A16,'Return Data'!$B$7:$R$2292,11,0)</f>
        <v>4.1776</v>
      </c>
      <c r="I16" s="61">
        <f t="shared" si="2"/>
        <v>18</v>
      </c>
      <c r="J16" s="60">
        <f>VLOOKUP($A16,'Return Data'!$B$7:$R$2292,12,0)</f>
        <v>5.0045000000000002</v>
      </c>
      <c r="K16" s="61">
        <f t="shared" si="3"/>
        <v>17</v>
      </c>
      <c r="L16" s="60">
        <f>VLOOKUP($A16,'Return Data'!$B$7:$R$2292,13,0)</f>
        <v>2.9660000000000002</v>
      </c>
      <c r="M16" s="61">
        <f t="shared" si="4"/>
        <v>20</v>
      </c>
      <c r="N16" s="60">
        <f>VLOOKUP($A16,'Return Data'!$B$7:$R$2292,17,0)</f>
        <v>3.508</v>
      </c>
      <c r="O16" s="61">
        <f t="shared" si="5"/>
        <v>18</v>
      </c>
      <c r="P16" s="60">
        <f>VLOOKUP($A16,'Return Data'!$B$7:$R$2292,14,0)</f>
        <v>4.7099000000000002</v>
      </c>
      <c r="Q16" s="61">
        <f t="shared" si="6"/>
        <v>15</v>
      </c>
      <c r="R16" s="60">
        <f>VLOOKUP($A16,'Return Data'!$B$7:$R$2292,16,0)</f>
        <v>7.3939000000000004</v>
      </c>
      <c r="S16" s="62">
        <f t="shared" si="7"/>
        <v>6</v>
      </c>
    </row>
    <row r="17" spans="1:19" x14ac:dyDescent="0.3">
      <c r="A17" s="77" t="s">
        <v>1273</v>
      </c>
      <c r="B17" s="59">
        <f>VLOOKUP($A17,'Return Data'!$B$7:$R$2292,3,0)</f>
        <v>44988</v>
      </c>
      <c r="C17" s="60">
        <f>VLOOKUP($A17,'Return Data'!$B$7:$R$2292,4,0)</f>
        <v>50.173099999999998</v>
      </c>
      <c r="D17" s="60">
        <f>VLOOKUP($A17,'Return Data'!$B$7:$R$2292,9,0)</f>
        <v>5.4476000000000004</v>
      </c>
      <c r="E17" s="61">
        <f t="shared" si="0"/>
        <v>2</v>
      </c>
      <c r="F17" s="60">
        <f>VLOOKUP($A17,'Return Data'!$B$7:$R$2292,10,0)</f>
        <v>5.1029</v>
      </c>
      <c r="G17" s="61">
        <f t="shared" si="1"/>
        <v>2</v>
      </c>
      <c r="H17" s="60">
        <f>VLOOKUP($A17,'Return Data'!$B$7:$R$2292,11,0)</f>
        <v>5.9069000000000003</v>
      </c>
      <c r="I17" s="61">
        <f t="shared" si="2"/>
        <v>3</v>
      </c>
      <c r="J17" s="60">
        <f>VLOOKUP($A17,'Return Data'!$B$7:$R$2292,12,0)</f>
        <v>6.9566999999999997</v>
      </c>
      <c r="K17" s="61">
        <f t="shared" si="3"/>
        <v>2</v>
      </c>
      <c r="L17" s="60">
        <f>VLOOKUP($A17,'Return Data'!$B$7:$R$2292,13,0)</f>
        <v>5.5171999999999999</v>
      </c>
      <c r="M17" s="61">
        <f t="shared" si="4"/>
        <v>3</v>
      </c>
      <c r="N17" s="60">
        <f>VLOOKUP($A17,'Return Data'!$B$7:$R$2292,17,0)</f>
        <v>4.8547000000000002</v>
      </c>
      <c r="O17" s="61">
        <f t="shared" si="5"/>
        <v>5</v>
      </c>
      <c r="P17" s="60">
        <f>VLOOKUP($A17,'Return Data'!$B$7:$R$2292,14,0)</f>
        <v>6.0044000000000004</v>
      </c>
      <c r="Q17" s="61">
        <f t="shared" si="6"/>
        <v>6</v>
      </c>
      <c r="R17" s="60">
        <f>VLOOKUP($A17,'Return Data'!$B$7:$R$2292,16,0)</f>
        <v>7.8407</v>
      </c>
      <c r="S17" s="62">
        <f t="shared" si="7"/>
        <v>3</v>
      </c>
    </row>
    <row r="18" spans="1:19" x14ac:dyDescent="0.3">
      <c r="A18" s="77" t="s">
        <v>1275</v>
      </c>
      <c r="B18" s="59">
        <f>VLOOKUP($A18,'Return Data'!$B$7:$R$2292,3,0)</f>
        <v>44988</v>
      </c>
      <c r="C18" s="60">
        <f>VLOOKUP($A18,'Return Data'!$B$7:$R$2292,4,0)</f>
        <v>23.182200000000002</v>
      </c>
      <c r="D18" s="60">
        <f>VLOOKUP($A18,'Return Data'!$B$7:$R$2292,9,0)</f>
        <v>1.8301000000000001</v>
      </c>
      <c r="E18" s="61">
        <f t="shared" si="0"/>
        <v>9</v>
      </c>
      <c r="F18" s="60">
        <f>VLOOKUP($A18,'Return Data'!$B$7:$R$2292,10,0)</f>
        <v>4.6646000000000001</v>
      </c>
      <c r="G18" s="61">
        <f t="shared" si="1"/>
        <v>7</v>
      </c>
      <c r="H18" s="60">
        <f>VLOOKUP($A18,'Return Data'!$B$7:$R$2292,11,0)</f>
        <v>4.8882000000000003</v>
      </c>
      <c r="I18" s="61">
        <f t="shared" si="2"/>
        <v>7</v>
      </c>
      <c r="J18" s="60">
        <f>VLOOKUP($A18,'Return Data'!$B$7:$R$2292,12,0)</f>
        <v>5.8385999999999996</v>
      </c>
      <c r="K18" s="61">
        <f t="shared" si="3"/>
        <v>5</v>
      </c>
      <c r="L18" s="60">
        <f>VLOOKUP($A18,'Return Data'!$B$7:$R$2292,13,0)</f>
        <v>3.4066000000000001</v>
      </c>
      <c r="M18" s="61">
        <f t="shared" si="4"/>
        <v>13</v>
      </c>
      <c r="N18" s="60">
        <f>VLOOKUP($A18,'Return Data'!$B$7:$R$2292,17,0)</f>
        <v>8.2614999999999998</v>
      </c>
      <c r="O18" s="61">
        <f t="shared" si="5"/>
        <v>3</v>
      </c>
      <c r="P18" s="60">
        <f>VLOOKUP($A18,'Return Data'!$B$7:$R$2292,14,0)</f>
        <v>7.7064000000000004</v>
      </c>
      <c r="Q18" s="61">
        <f t="shared" si="6"/>
        <v>2</v>
      </c>
      <c r="R18" s="60">
        <f>VLOOKUP($A18,'Return Data'!$B$7:$R$2292,16,0)</f>
        <v>7.2873000000000001</v>
      </c>
      <c r="S18" s="62">
        <f t="shared" si="7"/>
        <v>9</v>
      </c>
    </row>
    <row r="19" spans="1:19" x14ac:dyDescent="0.3">
      <c r="A19" s="77" t="s">
        <v>1278</v>
      </c>
      <c r="B19" s="59">
        <f>VLOOKUP($A19,'Return Data'!$B$7:$R$2292,3,0)</f>
        <v>44988</v>
      </c>
      <c r="C19" s="60">
        <f>VLOOKUP($A19,'Return Data'!$B$7:$R$2292,4,0)</f>
        <v>47.709400000000002</v>
      </c>
      <c r="D19" s="60">
        <f>VLOOKUP($A19,'Return Data'!$B$7:$R$2292,9,0)</f>
        <v>-0.6008</v>
      </c>
      <c r="E19" s="61">
        <f t="shared" si="0"/>
        <v>23</v>
      </c>
      <c r="F19" s="60">
        <f>VLOOKUP($A19,'Return Data'!$B$7:$R$2292,10,0)</f>
        <v>3.9152</v>
      </c>
      <c r="G19" s="61">
        <f t="shared" si="1"/>
        <v>17</v>
      </c>
      <c r="H19" s="60">
        <f>VLOOKUP($A19,'Return Data'!$B$7:$R$2292,11,0)</f>
        <v>4.2743000000000002</v>
      </c>
      <c r="I19" s="61">
        <f t="shared" si="2"/>
        <v>14</v>
      </c>
      <c r="J19" s="60">
        <f>VLOOKUP($A19,'Return Data'!$B$7:$R$2292,12,0)</f>
        <v>5.5298999999999996</v>
      </c>
      <c r="K19" s="61">
        <f t="shared" si="3"/>
        <v>7</v>
      </c>
      <c r="L19" s="60">
        <f>VLOOKUP($A19,'Return Data'!$B$7:$R$2292,13,0)</f>
        <v>3.1187</v>
      </c>
      <c r="M19" s="61">
        <f t="shared" si="4"/>
        <v>19</v>
      </c>
      <c r="N19" s="60">
        <f>VLOOKUP($A19,'Return Data'!$B$7:$R$2292,17,0)</f>
        <v>3.6955</v>
      </c>
      <c r="O19" s="61">
        <f t="shared" si="5"/>
        <v>15</v>
      </c>
      <c r="P19" s="60">
        <f>VLOOKUP($A19,'Return Data'!$B$7:$R$2292,14,0)</f>
        <v>4.8848000000000003</v>
      </c>
      <c r="Q19" s="61">
        <f t="shared" si="6"/>
        <v>13</v>
      </c>
      <c r="R19" s="60">
        <f>VLOOKUP($A19,'Return Data'!$B$7:$R$2292,16,0)</f>
        <v>7.2819000000000003</v>
      </c>
      <c r="S19" s="62">
        <f t="shared" si="7"/>
        <v>10</v>
      </c>
    </row>
    <row r="20" spans="1:19" x14ac:dyDescent="0.3">
      <c r="A20" s="77" t="s">
        <v>1280</v>
      </c>
      <c r="B20" s="59">
        <f>VLOOKUP($A20,'Return Data'!$B$7:$R$2292,3,0)</f>
        <v>44988</v>
      </c>
      <c r="C20" s="60">
        <f>VLOOKUP($A20,'Return Data'!$B$7:$R$2292,4,0)</f>
        <v>2995.3663000000001</v>
      </c>
      <c r="D20" s="60">
        <f>VLOOKUP($A20,'Return Data'!$B$7:$R$2292,9,0)</f>
        <v>0.70689999999999997</v>
      </c>
      <c r="E20" s="61">
        <f t="shared" si="0"/>
        <v>18</v>
      </c>
      <c r="F20" s="60">
        <f>VLOOKUP($A20,'Return Data'!$B$7:$R$2292,10,0)</f>
        <v>3.7212000000000001</v>
      </c>
      <c r="G20" s="61">
        <f t="shared" si="1"/>
        <v>19</v>
      </c>
      <c r="H20" s="60">
        <f>VLOOKUP($A20,'Return Data'!$B$7:$R$2292,11,0)</f>
        <v>4.0738000000000003</v>
      </c>
      <c r="I20" s="61">
        <f t="shared" si="2"/>
        <v>20</v>
      </c>
      <c r="J20" s="60">
        <f>VLOOKUP($A20,'Return Data'!$B$7:$R$2292,12,0)</f>
        <v>4.4626999999999999</v>
      </c>
      <c r="K20" s="61">
        <f t="shared" si="3"/>
        <v>21</v>
      </c>
      <c r="L20" s="60">
        <f>VLOOKUP($A20,'Return Data'!$B$7:$R$2292,13,0)</f>
        <v>2.6968999999999999</v>
      </c>
      <c r="M20" s="61">
        <f t="shared" si="4"/>
        <v>21</v>
      </c>
      <c r="N20" s="60">
        <f>VLOOKUP($A20,'Return Data'!$B$7:$R$2292,17,0)</f>
        <v>3.2473000000000001</v>
      </c>
      <c r="O20" s="61">
        <f t="shared" si="5"/>
        <v>21</v>
      </c>
      <c r="P20" s="60">
        <f>VLOOKUP($A20,'Return Data'!$B$7:$R$2292,14,0)</f>
        <v>4.3472999999999997</v>
      </c>
      <c r="Q20" s="61">
        <f t="shared" si="6"/>
        <v>20</v>
      </c>
      <c r="R20" s="60">
        <f>VLOOKUP($A20,'Return Data'!$B$7:$R$2292,16,0)</f>
        <v>7.1185999999999998</v>
      </c>
      <c r="S20" s="62">
        <f t="shared" si="7"/>
        <v>12</v>
      </c>
    </row>
    <row r="21" spans="1:19" x14ac:dyDescent="0.3">
      <c r="A21" s="77" t="s">
        <v>1280</v>
      </c>
      <c r="B21" s="59">
        <f>VLOOKUP($A21,'Return Data'!$B$7:$R$2292,3,0)</f>
        <v>44988</v>
      </c>
      <c r="C21" s="60">
        <f>VLOOKUP($A21,'Return Data'!$B$7:$R$2292,4,0)</f>
        <v>2995.3663000000001</v>
      </c>
      <c r="D21" s="60">
        <f>VLOOKUP($A21,'Return Data'!$B$7:$R$2292,9,0)</f>
        <v>0.70689999999999997</v>
      </c>
      <c r="E21" s="61">
        <f t="shared" si="0"/>
        <v>18</v>
      </c>
      <c r="F21" s="60">
        <f>VLOOKUP($A21,'Return Data'!$B$7:$R$2292,10,0)</f>
        <v>3.7212000000000001</v>
      </c>
      <c r="G21" s="61">
        <f t="shared" si="1"/>
        <v>19</v>
      </c>
      <c r="H21" s="60">
        <f>VLOOKUP($A21,'Return Data'!$B$7:$R$2292,11,0)</f>
        <v>4.0738000000000003</v>
      </c>
      <c r="I21" s="61">
        <f t="shared" si="2"/>
        <v>20</v>
      </c>
      <c r="J21" s="60">
        <f>VLOOKUP($A21,'Return Data'!$B$7:$R$2292,12,0)</f>
        <v>4.4626999999999999</v>
      </c>
      <c r="K21" s="61">
        <f t="shared" si="3"/>
        <v>21</v>
      </c>
      <c r="L21" s="60">
        <f>VLOOKUP($A21,'Return Data'!$B$7:$R$2292,13,0)</f>
        <v>2.6968999999999999</v>
      </c>
      <c r="M21" s="61">
        <f t="shared" si="4"/>
        <v>21</v>
      </c>
      <c r="N21" s="60">
        <f>VLOOKUP($A21,'Return Data'!$B$7:$R$2292,17,0)</f>
        <v>3.2473000000000001</v>
      </c>
      <c r="O21" s="61">
        <f t="shared" si="5"/>
        <v>21</v>
      </c>
      <c r="P21" s="60">
        <f>VLOOKUP($A21,'Return Data'!$B$7:$R$2292,14,0)</f>
        <v>4.3472999999999997</v>
      </c>
      <c r="Q21" s="61">
        <f t="shared" si="6"/>
        <v>20</v>
      </c>
      <c r="R21" s="60">
        <f>VLOOKUP($A21,'Return Data'!$B$7:$R$2292,16,0)</f>
        <v>7.1185999999999998</v>
      </c>
      <c r="S21" s="62">
        <f t="shared" si="7"/>
        <v>12</v>
      </c>
    </row>
    <row r="22" spans="1:19" x14ac:dyDescent="0.3">
      <c r="A22" s="77" t="s">
        <v>1284</v>
      </c>
      <c r="B22" s="59">
        <f>VLOOKUP($A22,'Return Data'!$B$7:$R$2292,3,0)</f>
        <v>44988</v>
      </c>
      <c r="C22" s="60">
        <f>VLOOKUP($A22,'Return Data'!$B$7:$R$2292,4,0)</f>
        <v>43.776000000000003</v>
      </c>
      <c r="D22" s="60">
        <f>VLOOKUP($A22,'Return Data'!$B$7:$R$2292,9,0)</f>
        <v>1.2727999999999999</v>
      </c>
      <c r="E22" s="61">
        <f t="shared" si="0"/>
        <v>15</v>
      </c>
      <c r="F22" s="60">
        <f>VLOOKUP($A22,'Return Data'!$B$7:$R$2292,10,0)</f>
        <v>3.1768999999999998</v>
      </c>
      <c r="G22" s="61">
        <f t="shared" si="1"/>
        <v>23</v>
      </c>
      <c r="H22" s="60">
        <f>VLOOKUP($A22,'Return Data'!$B$7:$R$2292,11,0)</f>
        <v>4.2000999999999999</v>
      </c>
      <c r="I22" s="61">
        <f t="shared" si="2"/>
        <v>17</v>
      </c>
      <c r="J22" s="60">
        <f>VLOOKUP($A22,'Return Data'!$B$7:$R$2292,12,0)</f>
        <v>5.0250000000000004</v>
      </c>
      <c r="K22" s="61">
        <f t="shared" si="3"/>
        <v>15</v>
      </c>
      <c r="L22" s="60">
        <f>VLOOKUP($A22,'Return Data'!$B$7:$R$2292,13,0)</f>
        <v>3.2307000000000001</v>
      </c>
      <c r="M22" s="61">
        <f t="shared" si="4"/>
        <v>15</v>
      </c>
      <c r="N22" s="60">
        <f>VLOOKUP($A22,'Return Data'!$B$7:$R$2292,17,0)</f>
        <v>3.7959000000000001</v>
      </c>
      <c r="O22" s="61">
        <f t="shared" si="5"/>
        <v>12</v>
      </c>
      <c r="P22" s="60">
        <f>VLOOKUP($A22,'Return Data'!$B$7:$R$2292,14,0)</f>
        <v>4.9142000000000001</v>
      </c>
      <c r="Q22" s="61">
        <f t="shared" si="6"/>
        <v>11</v>
      </c>
      <c r="R22" s="60">
        <f>VLOOKUP($A22,'Return Data'!$B$7:$R$2292,16,0)</f>
        <v>7.3385999999999996</v>
      </c>
      <c r="S22" s="62">
        <f t="shared" si="7"/>
        <v>7</v>
      </c>
    </row>
    <row r="23" spans="1:19" x14ac:dyDescent="0.3">
      <c r="A23" s="77" t="s">
        <v>1287</v>
      </c>
      <c r="B23" s="59">
        <f>VLOOKUP($A23,'Return Data'!$B$7:$R$2292,3,0)</f>
        <v>44988</v>
      </c>
      <c r="C23" s="60">
        <f>VLOOKUP($A23,'Return Data'!$B$7:$R$2292,4,0)</f>
        <v>12.3142</v>
      </c>
      <c r="D23" s="60">
        <f>VLOOKUP($A23,'Return Data'!$B$7:$R$2292,9,0)</f>
        <v>-0.57140000000000002</v>
      </c>
      <c r="E23" s="61">
        <f t="shared" si="0"/>
        <v>22</v>
      </c>
      <c r="F23" s="60">
        <f>VLOOKUP($A23,'Return Data'!$B$7:$R$2292,10,0)</f>
        <v>3.5024999999999999</v>
      </c>
      <c r="G23" s="61">
        <f t="shared" si="1"/>
        <v>22</v>
      </c>
      <c r="H23" s="60">
        <f>VLOOKUP($A23,'Return Data'!$B$7:$R$2292,11,0)</f>
        <v>3.5013000000000001</v>
      </c>
      <c r="I23" s="61">
        <f t="shared" si="2"/>
        <v>23</v>
      </c>
      <c r="J23" s="60">
        <f>VLOOKUP($A23,'Return Data'!$B$7:$R$2292,12,0)</f>
        <v>4.1798000000000002</v>
      </c>
      <c r="K23" s="61">
        <f t="shared" si="3"/>
        <v>23</v>
      </c>
      <c r="L23" s="60">
        <f>VLOOKUP($A23,'Return Data'!$B$7:$R$2292,13,0)</f>
        <v>2.2892999999999999</v>
      </c>
      <c r="M23" s="61">
        <f t="shared" si="4"/>
        <v>23</v>
      </c>
      <c r="N23" s="60">
        <f>VLOOKUP($A23,'Return Data'!$B$7:$R$2292,17,0)</f>
        <v>2.7723</v>
      </c>
      <c r="O23" s="61">
        <f t="shared" si="5"/>
        <v>23</v>
      </c>
      <c r="P23" s="60">
        <f>VLOOKUP($A23,'Return Data'!$B$7:$R$2292,14,0)</f>
        <v>3.7955000000000001</v>
      </c>
      <c r="Q23" s="61">
        <f t="shared" si="6"/>
        <v>23</v>
      </c>
      <c r="R23" s="60">
        <f>VLOOKUP($A23,'Return Data'!$B$7:$R$2292,16,0)</f>
        <v>5.2281000000000004</v>
      </c>
      <c r="S23" s="62">
        <f t="shared" si="7"/>
        <v>23</v>
      </c>
    </row>
    <row r="24" spans="1:19" x14ac:dyDescent="0.3">
      <c r="A24" s="77" t="s">
        <v>1812</v>
      </c>
      <c r="B24" s="59">
        <f>VLOOKUP($A24,'Return Data'!$B$7:$R$2292,3,0)</f>
        <v>44988</v>
      </c>
      <c r="C24" s="60">
        <f>VLOOKUP($A24,'Return Data'!$B$7:$R$2292,4,0)</f>
        <v>13.263400000000001</v>
      </c>
      <c r="D24" s="60">
        <f>VLOOKUP($A24,'Return Data'!$B$7:$R$2292,9,0)</f>
        <v>2.0968</v>
      </c>
      <c r="E24" s="61">
        <f t="shared" si="0"/>
        <v>8</v>
      </c>
      <c r="F24" s="60">
        <f>VLOOKUP($A24,'Return Data'!$B$7:$R$2292,10,0)</f>
        <v>4.1863000000000001</v>
      </c>
      <c r="G24" s="61">
        <f t="shared" si="1"/>
        <v>11</v>
      </c>
      <c r="H24" s="60">
        <f>VLOOKUP($A24,'Return Data'!$B$7:$R$2292,11,0)</f>
        <v>4.2446000000000002</v>
      </c>
      <c r="I24" s="61">
        <f t="shared" si="2"/>
        <v>16</v>
      </c>
      <c r="J24" s="60">
        <f>VLOOKUP($A24,'Return Data'!$B$7:$R$2292,12,0)</f>
        <v>4.9638</v>
      </c>
      <c r="K24" s="61">
        <f t="shared" si="3"/>
        <v>18</v>
      </c>
      <c r="L24" s="60">
        <f>VLOOKUP($A24,'Return Data'!$B$7:$R$2292,13,0)</f>
        <v>3.4796</v>
      </c>
      <c r="M24" s="61">
        <f t="shared" si="4"/>
        <v>12</v>
      </c>
      <c r="N24" s="60">
        <f>VLOOKUP($A24,'Return Data'!$B$7:$R$2292,17,0)</f>
        <v>3.74</v>
      </c>
      <c r="O24" s="61">
        <f t="shared" si="5"/>
        <v>14</v>
      </c>
      <c r="P24" s="60">
        <f>VLOOKUP($A24,'Return Data'!$B$7:$R$2292,14,0)</f>
        <v>4.5452000000000004</v>
      </c>
      <c r="Q24" s="61">
        <f t="shared" si="6"/>
        <v>18</v>
      </c>
      <c r="R24" s="60">
        <f>VLOOKUP($A24,'Return Data'!$B$7:$R$2292,16,0)</f>
        <v>5.8506</v>
      </c>
      <c r="S24" s="62">
        <f t="shared" si="7"/>
        <v>21</v>
      </c>
    </row>
    <row r="25" spans="1:19" x14ac:dyDescent="0.3">
      <c r="A25" s="77" t="s">
        <v>1289</v>
      </c>
      <c r="B25" s="59">
        <f>VLOOKUP($A25,'Return Data'!$B$7:$R$2292,3,0)</f>
        <v>44988</v>
      </c>
      <c r="C25" s="60">
        <f>VLOOKUP($A25,'Return Data'!$B$7:$R$2292,4,0)</f>
        <v>44.003799999999998</v>
      </c>
      <c r="D25" s="60">
        <f>VLOOKUP($A25,'Return Data'!$B$7:$R$2292,9,0)</f>
        <v>0.55120000000000002</v>
      </c>
      <c r="E25" s="61">
        <f t="shared" si="0"/>
        <v>20</v>
      </c>
      <c r="F25" s="60">
        <f>VLOOKUP($A25,'Return Data'!$B$7:$R$2292,10,0)</f>
        <v>3.8605999999999998</v>
      </c>
      <c r="G25" s="61">
        <f t="shared" si="1"/>
        <v>18</v>
      </c>
      <c r="H25" s="60">
        <f>VLOOKUP($A25,'Return Data'!$B$7:$R$2292,11,0)</f>
        <v>4.2634999999999996</v>
      </c>
      <c r="I25" s="61">
        <f t="shared" si="2"/>
        <v>15</v>
      </c>
      <c r="J25" s="60">
        <f>VLOOKUP($A25,'Return Data'!$B$7:$R$2292,12,0)</f>
        <v>5.1498999999999997</v>
      </c>
      <c r="K25" s="61">
        <f t="shared" si="3"/>
        <v>12</v>
      </c>
      <c r="L25" s="60">
        <f>VLOOKUP($A25,'Return Data'!$B$7:$R$2292,13,0)</f>
        <v>3.2387999999999999</v>
      </c>
      <c r="M25" s="61">
        <f t="shared" si="4"/>
        <v>14</v>
      </c>
      <c r="N25" s="60">
        <f>VLOOKUP($A25,'Return Data'!$B$7:$R$2292,17,0)</f>
        <v>4.2441000000000004</v>
      </c>
      <c r="O25" s="61">
        <f t="shared" si="5"/>
        <v>9</v>
      </c>
      <c r="P25" s="60">
        <f>VLOOKUP($A25,'Return Data'!$B$7:$R$2292,14,0)</f>
        <v>5.2606000000000002</v>
      </c>
      <c r="Q25" s="61">
        <f t="shared" si="6"/>
        <v>9</v>
      </c>
      <c r="R25" s="60">
        <f>VLOOKUP($A25,'Return Data'!$B$7:$R$2292,16,0)</f>
        <v>7.6032999999999999</v>
      </c>
      <c r="S25" s="62">
        <f t="shared" si="7"/>
        <v>4</v>
      </c>
    </row>
    <row r="26" spans="1:19" x14ac:dyDescent="0.3">
      <c r="A26" s="77" t="s">
        <v>1867</v>
      </c>
      <c r="B26" s="59">
        <f>VLOOKUP($A26,'Return Data'!$B$7:$R$2292,3,0)</f>
        <v>44988</v>
      </c>
      <c r="C26" s="60">
        <f>VLOOKUP($A26,'Return Data'!$B$7:$R$2292,4,0)</f>
        <v>37.894100000000002</v>
      </c>
      <c r="D26" s="60">
        <f>VLOOKUP($A26,'Return Data'!$B$7:$R$2292,9,0)</f>
        <v>1.4118999999999999</v>
      </c>
      <c r="E26" s="61">
        <f t="shared" si="0"/>
        <v>13</v>
      </c>
      <c r="F26" s="60">
        <f>VLOOKUP($A26,'Return Data'!$B$7:$R$2292,10,0)</f>
        <v>4.2638999999999996</v>
      </c>
      <c r="G26" s="61">
        <f t="shared" si="1"/>
        <v>10</v>
      </c>
      <c r="H26" s="60">
        <f>VLOOKUP($A26,'Return Data'!$B$7:$R$2292,11,0)</f>
        <v>4.6001000000000003</v>
      </c>
      <c r="I26" s="61">
        <f t="shared" si="2"/>
        <v>12</v>
      </c>
      <c r="J26" s="60">
        <f>VLOOKUP($A26,'Return Data'!$B$7:$R$2292,12,0)</f>
        <v>5.0724</v>
      </c>
      <c r="K26" s="61">
        <f t="shared" si="3"/>
        <v>13</v>
      </c>
      <c r="L26" s="60">
        <f>VLOOKUP($A26,'Return Data'!$B$7:$R$2292,13,0)</f>
        <v>3.6522000000000001</v>
      </c>
      <c r="M26" s="61">
        <f t="shared" si="4"/>
        <v>10</v>
      </c>
      <c r="N26" s="60">
        <f>VLOOKUP($A26,'Return Data'!$B$7:$R$2292,17,0)</f>
        <v>3.6772</v>
      </c>
      <c r="O26" s="61">
        <f t="shared" si="5"/>
        <v>16</v>
      </c>
      <c r="P26" s="60">
        <f>VLOOKUP($A26,'Return Data'!$B$7:$R$2292,14,0)</f>
        <v>4.5293000000000001</v>
      </c>
      <c r="Q26" s="61">
        <f t="shared" si="6"/>
        <v>19</v>
      </c>
      <c r="R26" s="60">
        <f>VLOOKUP($A26,'Return Data'!$B$7:$R$2292,16,0)</f>
        <v>6.8491</v>
      </c>
      <c r="S26" s="62">
        <f t="shared" si="7"/>
        <v>16</v>
      </c>
    </row>
    <row r="27" spans="1:19" x14ac:dyDescent="0.3">
      <c r="A27" s="77" t="s">
        <v>1292</v>
      </c>
      <c r="B27" s="59">
        <f>VLOOKUP($A27,'Return Data'!$B$7:$R$2292,3,0)</f>
        <v>44988</v>
      </c>
      <c r="C27" s="60">
        <f>VLOOKUP($A27,'Return Data'!$B$7:$R$2292,4,0)</f>
        <v>26.9053</v>
      </c>
      <c r="D27" s="60">
        <f>VLOOKUP($A27,'Return Data'!$B$7:$R$2292,9,0)</f>
        <v>1.0668</v>
      </c>
      <c r="E27" s="61">
        <f t="shared" si="0"/>
        <v>16</v>
      </c>
      <c r="F27" s="60">
        <f>VLOOKUP($A27,'Return Data'!$B$7:$R$2292,10,0)</f>
        <v>4.1161000000000003</v>
      </c>
      <c r="G27" s="61">
        <f t="shared" si="1"/>
        <v>15</v>
      </c>
      <c r="H27" s="60">
        <f>VLOOKUP($A27,'Return Data'!$B$7:$R$2292,11,0)</f>
        <v>4.8867000000000003</v>
      </c>
      <c r="I27" s="61">
        <f t="shared" si="2"/>
        <v>8</v>
      </c>
      <c r="J27" s="60">
        <f>VLOOKUP($A27,'Return Data'!$B$7:$R$2292,12,0)</f>
        <v>5.1712999999999996</v>
      </c>
      <c r="K27" s="61">
        <f t="shared" si="3"/>
        <v>11</v>
      </c>
      <c r="L27" s="60">
        <f>VLOOKUP($A27,'Return Data'!$B$7:$R$2292,13,0)</f>
        <v>3.7065000000000001</v>
      </c>
      <c r="M27" s="61">
        <f t="shared" si="4"/>
        <v>9</v>
      </c>
      <c r="N27" s="60">
        <f>VLOOKUP($A27,'Return Data'!$B$7:$R$2292,17,0)</f>
        <v>3.8849</v>
      </c>
      <c r="O27" s="61">
        <f t="shared" si="5"/>
        <v>11</v>
      </c>
      <c r="P27" s="60">
        <f>VLOOKUP($A27,'Return Data'!$B$7:$R$2292,14,0)</f>
        <v>4.9122000000000003</v>
      </c>
      <c r="Q27" s="61">
        <f t="shared" si="6"/>
        <v>12</v>
      </c>
      <c r="R27" s="60">
        <f>VLOOKUP($A27,'Return Data'!$B$7:$R$2292,16,0)</f>
        <v>6.5441000000000003</v>
      </c>
      <c r="S27" s="62">
        <f t="shared" si="7"/>
        <v>19</v>
      </c>
    </row>
    <row r="28" spans="1:19" x14ac:dyDescent="0.3">
      <c r="A28" s="77" t="s">
        <v>1846</v>
      </c>
      <c r="B28" s="59">
        <f>VLOOKUP($A28,'Return Data'!$B$7:$R$2292,3,0)</f>
        <v>44988</v>
      </c>
      <c r="C28" s="60">
        <f>VLOOKUP($A28,'Return Data'!$B$7:$R$2292,4,0)</f>
        <v>37.084400000000002</v>
      </c>
      <c r="D28" s="60">
        <f>VLOOKUP($A28,'Return Data'!$B$7:$R$2292,9,0)</f>
        <v>1.4639</v>
      </c>
      <c r="E28" s="61">
        <f t="shared" si="0"/>
        <v>12</v>
      </c>
      <c r="F28" s="60">
        <f>VLOOKUP($A28,'Return Data'!$B$7:$R$2292,10,0)</f>
        <v>4.4409000000000001</v>
      </c>
      <c r="G28" s="61">
        <f t="shared" si="1"/>
        <v>8</v>
      </c>
      <c r="H28" s="60">
        <f>VLOOKUP($A28,'Return Data'!$B$7:$R$2292,11,0)</f>
        <v>5.0206</v>
      </c>
      <c r="I28" s="61">
        <f t="shared" si="2"/>
        <v>5</v>
      </c>
      <c r="J28" s="60">
        <f>VLOOKUP($A28,'Return Data'!$B$7:$R$2292,12,0)</f>
        <v>5.0673000000000004</v>
      </c>
      <c r="K28" s="61">
        <f t="shared" si="3"/>
        <v>14</v>
      </c>
      <c r="L28" s="60">
        <f>VLOOKUP($A28,'Return Data'!$B$7:$R$2292,13,0)</f>
        <v>3.82</v>
      </c>
      <c r="M28" s="61">
        <f t="shared" si="4"/>
        <v>8</v>
      </c>
      <c r="N28" s="60">
        <f>VLOOKUP($A28,'Return Data'!$B$7:$R$2292,17,0)</f>
        <v>4.2732999999999999</v>
      </c>
      <c r="O28" s="61">
        <f t="shared" si="5"/>
        <v>8</v>
      </c>
      <c r="P28" s="60">
        <f>VLOOKUP($A28,'Return Data'!$B$7:$R$2292,14,0)</f>
        <v>5.1733000000000002</v>
      </c>
      <c r="Q28" s="61">
        <f t="shared" si="6"/>
        <v>10</v>
      </c>
      <c r="R28" s="60">
        <f>VLOOKUP($A28,'Return Data'!$B$7:$R$2292,16,0)</f>
        <v>6.8281999999999998</v>
      </c>
      <c r="S28" s="62">
        <f t="shared" si="7"/>
        <v>17</v>
      </c>
    </row>
    <row r="29" spans="1:19" x14ac:dyDescent="0.3">
      <c r="A29" s="77" t="s">
        <v>1295</v>
      </c>
      <c r="B29" s="59">
        <f>VLOOKUP($A29,'Return Data'!$B$7:$R$2292,3,0)</f>
        <v>44988</v>
      </c>
      <c r="C29" s="60">
        <f>VLOOKUP($A29,'Return Data'!$B$7:$R$2292,4,0)</f>
        <v>40.473199999999999</v>
      </c>
      <c r="D29" s="60">
        <f>VLOOKUP($A29,'Return Data'!$B$7:$R$2292,9,0)</f>
        <v>4.3982999999999999</v>
      </c>
      <c r="E29" s="61">
        <f t="shared" si="0"/>
        <v>3</v>
      </c>
      <c r="F29" s="60">
        <f>VLOOKUP($A29,'Return Data'!$B$7:$R$2292,10,0)</f>
        <v>5.0983999999999998</v>
      </c>
      <c r="G29" s="61">
        <f t="shared" si="1"/>
        <v>3</v>
      </c>
      <c r="H29" s="60">
        <f>VLOOKUP($A29,'Return Data'!$B$7:$R$2292,11,0)</f>
        <v>4.5858999999999996</v>
      </c>
      <c r="I29" s="61">
        <f t="shared" si="2"/>
        <v>13</v>
      </c>
      <c r="J29" s="60">
        <f>VLOOKUP($A29,'Return Data'!$B$7:$R$2292,12,0)</f>
        <v>5.0166000000000004</v>
      </c>
      <c r="K29" s="61">
        <f t="shared" si="3"/>
        <v>16</v>
      </c>
      <c r="L29" s="60">
        <f>VLOOKUP($A29,'Return Data'!$B$7:$R$2292,13,0)</f>
        <v>3.5425</v>
      </c>
      <c r="M29" s="61">
        <f t="shared" si="4"/>
        <v>11</v>
      </c>
      <c r="N29" s="60">
        <f>VLOOKUP($A29,'Return Data'!$B$7:$R$2292,17,0)</f>
        <v>3.5543999999999998</v>
      </c>
      <c r="O29" s="61">
        <f t="shared" si="5"/>
        <v>17</v>
      </c>
      <c r="P29" s="60">
        <f>VLOOKUP($A29,'Return Data'!$B$7:$R$2292,14,0)</f>
        <v>4.7263999999999999</v>
      </c>
      <c r="Q29" s="61">
        <f t="shared" si="6"/>
        <v>14</v>
      </c>
      <c r="R29" s="60">
        <f>VLOOKUP($A29,'Return Data'!$B$7:$R$2292,16,0)</f>
        <v>7.0289999999999999</v>
      </c>
      <c r="S29" s="62">
        <f t="shared" si="7"/>
        <v>14</v>
      </c>
    </row>
    <row r="30" spans="1:19" x14ac:dyDescent="0.3">
      <c r="A30" s="77" t="s">
        <v>1298</v>
      </c>
      <c r="B30" s="59">
        <f>VLOOKUP($A30,'Return Data'!$B$7:$R$2292,3,0)</f>
        <v>44988</v>
      </c>
      <c r="C30" s="60">
        <f>VLOOKUP($A30,'Return Data'!$B$7:$R$2292,4,0)</f>
        <v>26.5473</v>
      </c>
      <c r="D30" s="60">
        <f>VLOOKUP($A30,'Return Data'!$B$7:$R$2292,9,0)</f>
        <v>2.7309999999999999</v>
      </c>
      <c r="E30" s="61">
        <f t="shared" si="0"/>
        <v>6</v>
      </c>
      <c r="F30" s="60">
        <f>VLOOKUP($A30,'Return Data'!$B$7:$R$2292,10,0)</f>
        <v>4.7869999999999999</v>
      </c>
      <c r="G30" s="61">
        <f t="shared" si="1"/>
        <v>5</v>
      </c>
      <c r="H30" s="60">
        <f>VLOOKUP($A30,'Return Data'!$B$7:$R$2292,11,0)</f>
        <v>4.9987000000000004</v>
      </c>
      <c r="I30" s="61">
        <f t="shared" si="2"/>
        <v>6</v>
      </c>
      <c r="J30" s="60">
        <f>VLOOKUP($A30,'Return Data'!$B$7:$R$2292,12,0)</f>
        <v>5.2817999999999996</v>
      </c>
      <c r="K30" s="61">
        <f t="shared" si="3"/>
        <v>10</v>
      </c>
      <c r="L30" s="60">
        <f>VLOOKUP($A30,'Return Data'!$B$7:$R$2292,13,0)</f>
        <v>4.2279999999999998</v>
      </c>
      <c r="M30" s="61">
        <f t="shared" si="4"/>
        <v>5</v>
      </c>
      <c r="N30" s="60">
        <f>VLOOKUP($A30,'Return Data'!$B$7:$R$2292,17,0)</f>
        <v>6.6620999999999997</v>
      </c>
      <c r="O30" s="61">
        <f t="shared" si="5"/>
        <v>4</v>
      </c>
      <c r="P30" s="60">
        <f>VLOOKUP($A30,'Return Data'!$B$7:$R$2292,14,0)</f>
        <v>7.0671999999999997</v>
      </c>
      <c r="Q30" s="61">
        <f t="shared" si="6"/>
        <v>4</v>
      </c>
      <c r="R30" s="60">
        <f>VLOOKUP($A30,'Return Data'!$B$7:$R$2292,16,0)</f>
        <v>6.5164999999999997</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1.9765043478260873</v>
      </c>
      <c r="E32" s="83"/>
      <c r="F32" s="84">
        <f>AVERAGE(F8:F30)</f>
        <v>4.4280913043478272</v>
      </c>
      <c r="G32" s="83"/>
      <c r="H32" s="84">
        <f>AVERAGE(H8:H30)</f>
        <v>5.3210217391304351</v>
      </c>
      <c r="I32" s="83"/>
      <c r="J32" s="84">
        <f>AVERAGE(J8:J30)</f>
        <v>5.6623869565217397</v>
      </c>
      <c r="K32" s="83"/>
      <c r="L32" s="84">
        <f>AVERAGE(L8:L30)</f>
        <v>4.8776956521739123</v>
      </c>
      <c r="M32" s="83"/>
      <c r="N32" s="84">
        <f>AVERAGE(N8:N30)</f>
        <v>4.9404695652173913</v>
      </c>
      <c r="O32" s="83"/>
      <c r="P32" s="84">
        <f>AVERAGE(P8:P30)</f>
        <v>5.3418217391304355</v>
      </c>
      <c r="Q32" s="83"/>
      <c r="R32" s="84">
        <f>AVERAGE(R8:R30)</f>
        <v>7.004613043478261</v>
      </c>
      <c r="S32" s="85"/>
    </row>
    <row r="33" spans="1:19" x14ac:dyDescent="0.3">
      <c r="A33" s="82" t="s">
        <v>28</v>
      </c>
      <c r="B33" s="83"/>
      <c r="C33" s="83"/>
      <c r="D33" s="84">
        <f>MIN(D8:D30)</f>
        <v>-0.6008</v>
      </c>
      <c r="E33" s="83"/>
      <c r="F33" s="84">
        <f>MIN(F8:F30)</f>
        <v>3.1768999999999998</v>
      </c>
      <c r="G33" s="83"/>
      <c r="H33" s="84">
        <f>MIN(H8:H30)</f>
        <v>3.5013000000000001</v>
      </c>
      <c r="I33" s="83"/>
      <c r="J33" s="84">
        <f>MIN(J8:J30)</f>
        <v>4.1798000000000002</v>
      </c>
      <c r="K33" s="83"/>
      <c r="L33" s="84">
        <f>MIN(L8:L30)</f>
        <v>2.2892999999999999</v>
      </c>
      <c r="M33" s="83"/>
      <c r="N33" s="84">
        <f>MIN(N8:N30)</f>
        <v>2.7723</v>
      </c>
      <c r="O33" s="83"/>
      <c r="P33" s="84">
        <f>MIN(P8:P30)</f>
        <v>3.7955000000000001</v>
      </c>
      <c r="Q33" s="83"/>
      <c r="R33" s="84">
        <f>MIN(R8:R30)</f>
        <v>5.2281000000000004</v>
      </c>
      <c r="S33" s="85"/>
    </row>
    <row r="34" spans="1:19" ht="15" thickBot="1" x14ac:dyDescent="0.35">
      <c r="A34" s="86" t="s">
        <v>29</v>
      </c>
      <c r="B34" s="87"/>
      <c r="C34" s="87"/>
      <c r="D34" s="88">
        <f>MAX(D8:D30)</f>
        <v>8.8617000000000008</v>
      </c>
      <c r="E34" s="87"/>
      <c r="F34" s="88">
        <f>MAX(F8:F30)</f>
        <v>9.2462999999999997</v>
      </c>
      <c r="G34" s="87"/>
      <c r="H34" s="88">
        <f>MAX(H8:H30)</f>
        <v>18.886700000000001</v>
      </c>
      <c r="I34" s="87"/>
      <c r="J34" s="88">
        <f>MAX(J8:J30)</f>
        <v>14.6823</v>
      </c>
      <c r="K34" s="87"/>
      <c r="L34" s="88">
        <f>MAX(L8:L30)</f>
        <v>27.4391</v>
      </c>
      <c r="M34" s="87"/>
      <c r="N34" s="88">
        <f>MAX(N8:N30)</f>
        <v>14.8155</v>
      </c>
      <c r="O34" s="87"/>
      <c r="P34" s="88">
        <f>MAX(P8:P30)</f>
        <v>7.9352999999999998</v>
      </c>
      <c r="Q34" s="87"/>
      <c r="R34" s="88">
        <f>MAX(R8:R30)</f>
        <v>8.0146999999999995</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1428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1022</v>
      </c>
      <c r="B8" s="59">
        <f>VLOOKUP($A8,'Return Data'!$B$7:$R$2292,3,0)</f>
        <v>44988</v>
      </c>
      <c r="C8" s="60">
        <f>VLOOKUP($A8,'Return Data'!$B$7:$R$2292,4,0)</f>
        <v>112.0761</v>
      </c>
      <c r="D8" s="60">
        <f>VLOOKUP($A8,'Return Data'!$B$7:$R$2292,9,0)</f>
        <v>-2.9291</v>
      </c>
      <c r="E8" s="61">
        <f t="shared" ref="E8:E39" si="0">RANK(D8,D$8:D$39,0)</f>
        <v>26</v>
      </c>
      <c r="F8" s="60">
        <f>VLOOKUP($A8,'Return Data'!$B$7:$R$2292,10,0)</f>
        <v>3.0082</v>
      </c>
      <c r="G8" s="61">
        <f t="shared" ref="G8:G39" si="1">RANK(F8,F$8:F$39,0)</f>
        <v>19</v>
      </c>
      <c r="H8" s="60">
        <f>VLOOKUP($A8,'Return Data'!$B$7:$R$2292,11,0)</f>
        <v>4.4219999999999997</v>
      </c>
      <c r="I8" s="61">
        <f t="shared" ref="I8:I39" si="2">RANK(H8,H$8:H$39,0)</f>
        <v>19</v>
      </c>
      <c r="J8" s="60">
        <f>VLOOKUP($A8,'Return Data'!$B$7:$R$2292,12,0)</f>
        <v>6.3037000000000001</v>
      </c>
      <c r="K8" s="61">
        <f t="shared" ref="K8:K39" si="3">RANK(J8,J$8:J$39,0)</f>
        <v>16</v>
      </c>
      <c r="L8" s="60">
        <f>VLOOKUP($A8,'Return Data'!$B$7:$R$2292,13,0)</f>
        <v>3.1097999999999999</v>
      </c>
      <c r="M8" s="61">
        <f t="shared" ref="M8:M39" si="4">RANK(L8,L$8:L$39,0)</f>
        <v>21</v>
      </c>
      <c r="N8" s="60">
        <f>VLOOKUP($A8,'Return Data'!$B$7:$R$2292,17,0)</f>
        <v>4.9406999999999996</v>
      </c>
      <c r="O8" s="61">
        <f t="shared" ref="O8:O39" si="5">RANK(N8,N$8:N$39,0)</f>
        <v>11</v>
      </c>
      <c r="P8" s="60">
        <f>VLOOKUP($A8,'Return Data'!$B$7:$R$2292,14,0)</f>
        <v>5.8716999999999997</v>
      </c>
      <c r="Q8" s="61">
        <f t="shared" ref="Q8:Q39" si="6">RANK(P8,P$8:P$39,0)</f>
        <v>8</v>
      </c>
      <c r="R8" s="60">
        <f>VLOOKUP($A8,'Return Data'!$B$7:$R$2292,16,0)</f>
        <v>7.8650000000000002</v>
      </c>
      <c r="S8" s="62">
        <f t="shared" ref="S8:S39" si="7">RANK(R8,R$8:R$39,0)</f>
        <v>12</v>
      </c>
    </row>
    <row r="9" spans="1:19" x14ac:dyDescent="0.3">
      <c r="A9" s="77" t="s">
        <v>977</v>
      </c>
      <c r="B9" s="59">
        <f>VLOOKUP($A9,'Return Data'!$B$7:$R$2292,3,0)</f>
        <v>44988</v>
      </c>
      <c r="C9" s="60">
        <f>VLOOKUP($A9,'Return Data'!$B$7:$R$2292,4,0)</f>
        <v>33.996899999999997</v>
      </c>
      <c r="D9" s="60">
        <f>VLOOKUP($A9,'Return Data'!$B$7:$R$2292,9,0)</f>
        <v>5.9976000000000003</v>
      </c>
      <c r="E9" s="61">
        <f t="shared" si="0"/>
        <v>1</v>
      </c>
      <c r="F9" s="60">
        <f>VLOOKUP($A9,'Return Data'!$B$7:$R$2292,10,0)</f>
        <v>5.7369000000000003</v>
      </c>
      <c r="G9" s="61">
        <f t="shared" si="1"/>
        <v>1</v>
      </c>
      <c r="H9" s="60">
        <f>VLOOKUP($A9,'Return Data'!$B$7:$R$2292,11,0)</f>
        <v>6.6303999999999998</v>
      </c>
      <c r="I9" s="61">
        <f t="shared" si="2"/>
        <v>2</v>
      </c>
      <c r="J9" s="60">
        <f>VLOOKUP($A9,'Return Data'!$B$7:$R$2292,12,0)</f>
        <v>28.9436</v>
      </c>
      <c r="K9" s="61">
        <f t="shared" si="3"/>
        <v>1</v>
      </c>
      <c r="L9" s="60">
        <f>VLOOKUP($A9,'Return Data'!$B$7:$R$2292,13,0)</f>
        <v>21.8413</v>
      </c>
      <c r="M9" s="61">
        <f t="shared" si="4"/>
        <v>1</v>
      </c>
      <c r="N9" s="60">
        <f>VLOOKUP($A9,'Return Data'!$B$7:$R$2292,17,0)</f>
        <v>15.920500000000001</v>
      </c>
      <c r="O9" s="61">
        <f t="shared" si="5"/>
        <v>1</v>
      </c>
      <c r="P9" s="60">
        <f>VLOOKUP($A9,'Return Data'!$B$7:$R$2292,14,0)</f>
        <v>13.734400000000001</v>
      </c>
      <c r="Q9" s="61">
        <f t="shared" si="6"/>
        <v>1</v>
      </c>
      <c r="R9" s="60">
        <f>VLOOKUP($A9,'Return Data'!$B$7:$R$2292,16,0)</f>
        <v>9.5388999999999999</v>
      </c>
      <c r="S9" s="62">
        <f t="shared" si="7"/>
        <v>1</v>
      </c>
    </row>
    <row r="10" spans="1:19" x14ac:dyDescent="0.3">
      <c r="A10" s="77" t="s">
        <v>979</v>
      </c>
      <c r="B10" s="59">
        <f>VLOOKUP($A10,'Return Data'!$B$7:$R$2292,3,0)</f>
        <v>0</v>
      </c>
      <c r="C10" s="60">
        <f>VLOOKUP($A10,'Return Data'!$B$7:$R$2292,4,0)</f>
        <v>0</v>
      </c>
      <c r="D10" s="60">
        <f>VLOOKUP($A10,'Return Data'!$B$7:$R$2292,9,0)</f>
        <v>0</v>
      </c>
      <c r="E10" s="61">
        <f t="shared" si="0"/>
        <v>11</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981</v>
      </c>
      <c r="B11" s="59">
        <f>VLOOKUP($A11,'Return Data'!$B$7:$R$2292,3,0)</f>
        <v>44988</v>
      </c>
      <c r="C11" s="60">
        <f>VLOOKUP($A11,'Return Data'!$B$7:$R$2292,4,0)</f>
        <v>25.01</v>
      </c>
      <c r="D11" s="60">
        <f>VLOOKUP($A11,'Return Data'!$B$7:$R$2292,9,0)</f>
        <v>1.5864</v>
      </c>
      <c r="E11" s="61">
        <f t="shared" si="0"/>
        <v>4</v>
      </c>
      <c r="F11" s="60">
        <f>VLOOKUP($A11,'Return Data'!$B$7:$R$2292,10,0)</f>
        <v>4.7826000000000004</v>
      </c>
      <c r="G11" s="61">
        <f t="shared" si="1"/>
        <v>3</v>
      </c>
      <c r="H11" s="60">
        <f>VLOOKUP($A11,'Return Data'!$B$7:$R$2292,11,0)</f>
        <v>5.3681999999999999</v>
      </c>
      <c r="I11" s="61">
        <f t="shared" si="2"/>
        <v>9</v>
      </c>
      <c r="J11" s="60">
        <f>VLOOKUP($A11,'Return Data'!$B$7:$R$2292,12,0)</f>
        <v>6.8097000000000003</v>
      </c>
      <c r="K11" s="61">
        <f t="shared" si="3"/>
        <v>12</v>
      </c>
      <c r="L11" s="60">
        <f>VLOOKUP($A11,'Return Data'!$B$7:$R$2292,13,0)</f>
        <v>4.9169999999999998</v>
      </c>
      <c r="M11" s="61">
        <f t="shared" si="4"/>
        <v>6</v>
      </c>
      <c r="N11" s="60">
        <f>VLOOKUP($A11,'Return Data'!$B$7:$R$2292,17,0)</f>
        <v>5.6829000000000001</v>
      </c>
      <c r="O11" s="61">
        <f t="shared" si="5"/>
        <v>6</v>
      </c>
      <c r="P11" s="60">
        <f>VLOOKUP($A11,'Return Data'!$B$7:$R$2292,14,0)</f>
        <v>6.6064999999999996</v>
      </c>
      <c r="Q11" s="61">
        <f t="shared" si="6"/>
        <v>4</v>
      </c>
      <c r="R11" s="60">
        <f>VLOOKUP($A11,'Return Data'!$B$7:$R$2292,16,0)</f>
        <v>8.5610999999999997</v>
      </c>
      <c r="S11" s="62">
        <f t="shared" si="7"/>
        <v>4</v>
      </c>
    </row>
    <row r="12" spans="1:19" x14ac:dyDescent="0.3">
      <c r="A12" s="77" t="s">
        <v>1902</v>
      </c>
      <c r="B12" s="59">
        <f>VLOOKUP($A12,'Return Data'!$B$7:$R$2292,3,0)</f>
        <v>44988</v>
      </c>
      <c r="C12" s="60">
        <f>VLOOKUP($A12,'Return Data'!$B$7:$R$2292,4,0)</f>
        <v>16.786999999999999</v>
      </c>
      <c r="D12" s="60">
        <f>VLOOKUP($A12,'Return Data'!$B$7:$R$2292,9,0)</f>
        <v>-1.2102999999999999</v>
      </c>
      <c r="E12" s="61">
        <f t="shared" si="0"/>
        <v>19</v>
      </c>
      <c r="F12" s="60">
        <f>VLOOKUP($A12,'Return Data'!$B$7:$R$2292,10,0)</f>
        <v>3.8767999999999998</v>
      </c>
      <c r="G12" s="61">
        <f t="shared" si="1"/>
        <v>8</v>
      </c>
      <c r="H12" s="60">
        <f>VLOOKUP($A12,'Return Data'!$B$7:$R$2292,11,0)</f>
        <v>4.5523999999999996</v>
      </c>
      <c r="I12" s="61">
        <f t="shared" si="2"/>
        <v>15</v>
      </c>
      <c r="J12" s="60">
        <f>VLOOKUP($A12,'Return Data'!$B$7:$R$2292,12,0)</f>
        <v>6.6201999999999996</v>
      </c>
      <c r="K12" s="61">
        <f t="shared" si="3"/>
        <v>15</v>
      </c>
      <c r="L12" s="60">
        <f>VLOOKUP($A12,'Return Data'!$B$7:$R$2292,13,0)</f>
        <v>3.4581</v>
      </c>
      <c r="M12" s="61">
        <f t="shared" si="4"/>
        <v>19</v>
      </c>
      <c r="N12" s="60">
        <f>VLOOKUP($A12,'Return Data'!$B$7:$R$2292,17,0)</f>
        <v>3.9485000000000001</v>
      </c>
      <c r="O12" s="61">
        <f t="shared" si="5"/>
        <v>17</v>
      </c>
      <c r="P12" s="60">
        <f>VLOOKUP($A12,'Return Data'!$B$7:$R$2292,14,0)</f>
        <v>4.1913999999999998</v>
      </c>
      <c r="Q12" s="61">
        <f t="shared" si="6"/>
        <v>22</v>
      </c>
      <c r="R12" s="60">
        <f>VLOOKUP($A12,'Return Data'!$B$7:$R$2292,16,0)</f>
        <v>5.9172000000000002</v>
      </c>
      <c r="S12" s="62">
        <f t="shared" si="7"/>
        <v>25</v>
      </c>
    </row>
    <row r="13" spans="1:19" x14ac:dyDescent="0.3">
      <c r="A13" s="77" t="s">
        <v>1023</v>
      </c>
      <c r="B13" s="59">
        <f>VLOOKUP($A13,'Return Data'!$B$7:$R$2292,3,0)</f>
        <v>44988</v>
      </c>
      <c r="C13" s="60">
        <f>VLOOKUP($A13,'Return Data'!$B$7:$R$2292,4,0)</f>
        <v>51.666600000000003</v>
      </c>
      <c r="D13" s="60">
        <f>VLOOKUP($A13,'Return Data'!$B$7:$R$2292,9,0)</f>
        <v>-2.4981</v>
      </c>
      <c r="E13" s="61">
        <f t="shared" si="0"/>
        <v>23</v>
      </c>
      <c r="F13" s="60">
        <f>VLOOKUP($A13,'Return Data'!$B$7:$R$2292,10,0)</f>
        <v>3.0365000000000002</v>
      </c>
      <c r="G13" s="61">
        <f t="shared" si="1"/>
        <v>17</v>
      </c>
      <c r="H13" s="60">
        <f>VLOOKUP($A13,'Return Data'!$B$7:$R$2292,11,0)</f>
        <v>4.4116999999999997</v>
      </c>
      <c r="I13" s="61">
        <f t="shared" si="2"/>
        <v>20</v>
      </c>
      <c r="J13" s="60">
        <f>VLOOKUP($A13,'Return Data'!$B$7:$R$2292,12,0)</f>
        <v>6.2573999999999996</v>
      </c>
      <c r="K13" s="61">
        <f t="shared" si="3"/>
        <v>17</v>
      </c>
      <c r="L13" s="60">
        <f>VLOOKUP($A13,'Return Data'!$B$7:$R$2292,13,0)</f>
        <v>3.6046</v>
      </c>
      <c r="M13" s="61">
        <f t="shared" si="4"/>
        <v>15</v>
      </c>
      <c r="N13" s="60">
        <f>VLOOKUP($A13,'Return Data'!$B$7:$R$2292,17,0)</f>
        <v>3.8647999999999998</v>
      </c>
      <c r="O13" s="61">
        <f t="shared" si="5"/>
        <v>20</v>
      </c>
      <c r="P13" s="60">
        <f>VLOOKUP($A13,'Return Data'!$B$7:$R$2292,14,0)</f>
        <v>4.9615999999999998</v>
      </c>
      <c r="Q13" s="61">
        <f t="shared" si="6"/>
        <v>15</v>
      </c>
      <c r="R13" s="60">
        <f>VLOOKUP($A13,'Return Data'!$B$7:$R$2292,16,0)</f>
        <v>7.7645</v>
      </c>
      <c r="S13" s="62">
        <f t="shared" si="7"/>
        <v>14</v>
      </c>
    </row>
    <row r="14" spans="1:19" x14ac:dyDescent="0.3">
      <c r="A14" s="77" t="s">
        <v>983</v>
      </c>
      <c r="B14" s="59">
        <f>VLOOKUP($A14,'Return Data'!$B$7:$R$2292,3,0)</f>
        <v>44988</v>
      </c>
      <c r="C14" s="60">
        <f>VLOOKUP($A14,'Return Data'!$B$7:$R$2292,4,0)</f>
        <v>71.582700000000003</v>
      </c>
      <c r="D14" s="60">
        <f>VLOOKUP($A14,'Return Data'!$B$7:$R$2292,9,0)</f>
        <v>-0.81530000000000002</v>
      </c>
      <c r="E14" s="61">
        <f t="shared" si="0"/>
        <v>17</v>
      </c>
      <c r="F14" s="60">
        <f>VLOOKUP($A14,'Return Data'!$B$7:$R$2292,10,0)</f>
        <v>3.3174999999999999</v>
      </c>
      <c r="G14" s="61">
        <f t="shared" si="1"/>
        <v>14</v>
      </c>
      <c r="H14" s="60">
        <f>VLOOKUP($A14,'Return Data'!$B$7:$R$2292,11,0)</f>
        <v>4.4709000000000003</v>
      </c>
      <c r="I14" s="61">
        <f t="shared" si="2"/>
        <v>16</v>
      </c>
      <c r="J14" s="60">
        <f>VLOOKUP($A14,'Return Data'!$B$7:$R$2292,12,0)</f>
        <v>6.0144000000000002</v>
      </c>
      <c r="K14" s="61">
        <f t="shared" si="3"/>
        <v>19</v>
      </c>
      <c r="L14" s="60">
        <f>VLOOKUP($A14,'Return Data'!$B$7:$R$2292,13,0)</f>
        <v>3.4878999999999998</v>
      </c>
      <c r="M14" s="61">
        <f t="shared" si="4"/>
        <v>18</v>
      </c>
      <c r="N14" s="60">
        <f>VLOOKUP($A14,'Return Data'!$B$7:$R$2292,17,0)</f>
        <v>4.2218999999999998</v>
      </c>
      <c r="O14" s="61">
        <f t="shared" si="5"/>
        <v>16</v>
      </c>
      <c r="P14" s="60">
        <f>VLOOKUP($A14,'Return Data'!$B$7:$R$2292,14,0)</f>
        <v>5.0788000000000002</v>
      </c>
      <c r="Q14" s="61">
        <f t="shared" si="6"/>
        <v>14</v>
      </c>
      <c r="R14" s="60">
        <f>VLOOKUP($A14,'Return Data'!$B$7:$R$2292,16,0)</f>
        <v>6.8320999999999996</v>
      </c>
      <c r="S14" s="62">
        <f t="shared" si="7"/>
        <v>19</v>
      </c>
    </row>
    <row r="15" spans="1:19" x14ac:dyDescent="0.3">
      <c r="A15" s="77" t="s">
        <v>988</v>
      </c>
      <c r="B15" s="59">
        <f>VLOOKUP($A15,'Return Data'!$B$7:$R$2292,3,0)</f>
        <v>0</v>
      </c>
      <c r="C15" s="60">
        <f>VLOOKUP($A15,'Return Data'!$B$7:$R$2292,4,0)</f>
        <v>0</v>
      </c>
      <c r="D15" s="60">
        <f>VLOOKUP($A15,'Return Data'!$B$7:$R$2292,9,0)</f>
        <v>0</v>
      </c>
      <c r="E15" s="61">
        <f t="shared" si="0"/>
        <v>11</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1026</v>
      </c>
      <c r="B16" s="59">
        <f>VLOOKUP($A16,'Return Data'!$B$7:$R$2292,3,0)</f>
        <v>44988</v>
      </c>
      <c r="C16" s="60">
        <f>VLOOKUP($A16,'Return Data'!$B$7:$R$2292,4,0)</f>
        <v>52.841799999999999</v>
      </c>
      <c r="D16" s="60">
        <f>VLOOKUP($A16,'Return Data'!$B$7:$R$2292,9,0)</f>
        <v>-0.48089999999999999</v>
      </c>
      <c r="E16" s="61">
        <f t="shared" si="0"/>
        <v>16</v>
      </c>
      <c r="F16" s="60">
        <f>VLOOKUP($A16,'Return Data'!$B$7:$R$2292,10,0)</f>
        <v>3.3786999999999998</v>
      </c>
      <c r="G16" s="61">
        <f t="shared" si="1"/>
        <v>12</v>
      </c>
      <c r="H16" s="60">
        <f>VLOOKUP($A16,'Return Data'!$B$7:$R$2292,11,0)</f>
        <v>5.0990000000000002</v>
      </c>
      <c r="I16" s="61">
        <f t="shared" si="2"/>
        <v>12</v>
      </c>
      <c r="J16" s="60">
        <f>VLOOKUP($A16,'Return Data'!$B$7:$R$2292,12,0)</f>
        <v>7.1642000000000001</v>
      </c>
      <c r="K16" s="61">
        <f t="shared" si="3"/>
        <v>8</v>
      </c>
      <c r="L16" s="60">
        <f>VLOOKUP($A16,'Return Data'!$B$7:$R$2292,13,0)</f>
        <v>3.6372</v>
      </c>
      <c r="M16" s="61">
        <f t="shared" si="4"/>
        <v>14</v>
      </c>
      <c r="N16" s="60">
        <f>VLOOKUP($A16,'Return Data'!$B$7:$R$2292,17,0)</f>
        <v>3.8740000000000001</v>
      </c>
      <c r="O16" s="61">
        <f t="shared" si="5"/>
        <v>19</v>
      </c>
      <c r="P16" s="60">
        <f>VLOOKUP($A16,'Return Data'!$B$7:$R$2292,14,0)</f>
        <v>4.4264000000000001</v>
      </c>
      <c r="Q16" s="61">
        <f t="shared" si="6"/>
        <v>18</v>
      </c>
      <c r="R16" s="60">
        <f>VLOOKUP($A16,'Return Data'!$B$7:$R$2292,16,0)</f>
        <v>7.0311000000000003</v>
      </c>
      <c r="S16" s="62">
        <f t="shared" si="7"/>
        <v>18</v>
      </c>
    </row>
    <row r="17" spans="1:19" x14ac:dyDescent="0.3">
      <c r="A17" s="77" t="s">
        <v>990</v>
      </c>
      <c r="B17" s="59">
        <f>VLOOKUP($A17,'Return Data'!$B$7:$R$2292,3,0)</f>
        <v>44988</v>
      </c>
      <c r="C17" s="60">
        <f>VLOOKUP($A17,'Return Data'!$B$7:$R$2292,4,0)</f>
        <v>50.221800000000002</v>
      </c>
      <c r="D17" s="60">
        <f>VLOOKUP($A17,'Return Data'!$B$7:$R$2292,9,0)</f>
        <v>1.3900999999999999</v>
      </c>
      <c r="E17" s="61">
        <f t="shared" si="0"/>
        <v>6</v>
      </c>
      <c r="F17" s="60">
        <f>VLOOKUP($A17,'Return Data'!$B$7:$R$2292,10,0)</f>
        <v>4.5376000000000003</v>
      </c>
      <c r="G17" s="61">
        <f t="shared" si="1"/>
        <v>6</v>
      </c>
      <c r="H17" s="60">
        <f>VLOOKUP($A17,'Return Data'!$B$7:$R$2292,11,0)</f>
        <v>5.2000999999999999</v>
      </c>
      <c r="I17" s="61">
        <f t="shared" si="2"/>
        <v>10</v>
      </c>
      <c r="J17" s="60">
        <f>VLOOKUP($A17,'Return Data'!$B$7:$R$2292,12,0)</f>
        <v>6.6726000000000001</v>
      </c>
      <c r="K17" s="61">
        <f t="shared" si="3"/>
        <v>14</v>
      </c>
      <c r="L17" s="60">
        <f>VLOOKUP($A17,'Return Data'!$B$7:$R$2292,13,0)</f>
        <v>3.9830000000000001</v>
      </c>
      <c r="M17" s="61">
        <f t="shared" si="4"/>
        <v>11</v>
      </c>
      <c r="N17" s="60">
        <f>VLOOKUP($A17,'Return Data'!$B$7:$R$2292,17,0)</f>
        <v>5.2828999999999997</v>
      </c>
      <c r="O17" s="61">
        <f t="shared" si="5"/>
        <v>8</v>
      </c>
      <c r="P17" s="60">
        <f>VLOOKUP($A17,'Return Data'!$B$7:$R$2292,14,0)</f>
        <v>6.0761000000000003</v>
      </c>
      <c r="Q17" s="61">
        <f t="shared" si="6"/>
        <v>6</v>
      </c>
      <c r="R17" s="60">
        <f>VLOOKUP($A17,'Return Data'!$B$7:$R$2292,16,0)</f>
        <v>8.1288</v>
      </c>
      <c r="S17" s="62">
        <f t="shared" si="7"/>
        <v>7</v>
      </c>
    </row>
    <row r="18" spans="1:19" x14ac:dyDescent="0.3">
      <c r="A18" t="s">
        <v>2017</v>
      </c>
      <c r="B18" s="59">
        <f>VLOOKUP($A18,'Return Data'!$B$7:$R$2292,3,0)</f>
        <v>44988</v>
      </c>
      <c r="C18" s="60">
        <f>VLOOKUP($A18,'Return Data'!$B$7:$R$2292,4,0)</f>
        <v>18.2164</v>
      </c>
      <c r="D18" s="60">
        <f>VLOOKUP($A18,'Return Data'!$B$7:$R$2292,9,0)</f>
        <v>1.2392000000000001</v>
      </c>
      <c r="E18" s="61">
        <f t="shared" si="0"/>
        <v>7</v>
      </c>
      <c r="F18" s="60">
        <f>VLOOKUP($A18,'Return Data'!$B$7:$R$2292,10,0)</f>
        <v>4.6619999999999999</v>
      </c>
      <c r="G18" s="61">
        <f t="shared" si="1"/>
        <v>5</v>
      </c>
      <c r="H18" s="60">
        <f>VLOOKUP($A18,'Return Data'!$B$7:$R$2292,11,0)</f>
        <v>5.7275</v>
      </c>
      <c r="I18" s="61">
        <f t="shared" si="2"/>
        <v>5</v>
      </c>
      <c r="J18" s="60">
        <f>VLOOKUP($A18,'Return Data'!$B$7:$R$2292,12,0)</f>
        <v>6.7599</v>
      </c>
      <c r="K18" s="61">
        <f t="shared" si="3"/>
        <v>13</v>
      </c>
      <c r="L18" s="60">
        <f>VLOOKUP($A18,'Return Data'!$B$7:$R$2292,13,0)</f>
        <v>3.9445999999999999</v>
      </c>
      <c r="M18" s="61">
        <f t="shared" si="4"/>
        <v>12</v>
      </c>
      <c r="N18" s="60">
        <f>VLOOKUP($A18,'Return Data'!$B$7:$R$2292,17,0)</f>
        <v>4.9724000000000004</v>
      </c>
      <c r="O18" s="61">
        <f t="shared" si="5"/>
        <v>9</v>
      </c>
      <c r="P18" s="60">
        <f>VLOOKUP($A18,'Return Data'!$B$7:$R$2292,14,0)</f>
        <v>5.7908999999999997</v>
      </c>
      <c r="Q18" s="61">
        <f t="shared" si="6"/>
        <v>10</v>
      </c>
      <c r="R18" s="60">
        <f>VLOOKUP($A18,'Return Data'!$B$7:$R$2292,16,0)</f>
        <v>7.7</v>
      </c>
      <c r="S18" s="62">
        <f t="shared" si="7"/>
        <v>15</v>
      </c>
    </row>
    <row r="19" spans="1:19" x14ac:dyDescent="0.3">
      <c r="A19" s="102" t="s">
        <v>2020</v>
      </c>
      <c r="B19" s="59">
        <f>VLOOKUP($A19,'Return Data'!$B$7:$R$2292,3,0)</f>
        <v>44988</v>
      </c>
      <c r="C19" s="60">
        <f>VLOOKUP($A19,'Return Data'!$B$7:$R$2292,4,0)</f>
        <v>38.742899999999999</v>
      </c>
      <c r="D19" s="60">
        <f>VLOOKUP($A19,'Return Data'!$B$7:$R$2292,9,0)</f>
        <v>-4.1387999999999998</v>
      </c>
      <c r="E19" s="61">
        <f t="shared" si="0"/>
        <v>31</v>
      </c>
      <c r="F19" s="60">
        <f>VLOOKUP($A19,'Return Data'!$B$7:$R$2292,10,0)</f>
        <v>2.2591999999999999</v>
      </c>
      <c r="G19" s="61">
        <f t="shared" si="1"/>
        <v>25</v>
      </c>
      <c r="H19" s="60">
        <f>VLOOKUP($A19,'Return Data'!$B$7:$R$2292,11,0)</f>
        <v>3.9352999999999998</v>
      </c>
      <c r="I19" s="61">
        <f t="shared" si="2"/>
        <v>23</v>
      </c>
      <c r="J19" s="60">
        <f>VLOOKUP($A19,'Return Data'!$B$7:$R$2292,12,0)</f>
        <v>5.8364000000000003</v>
      </c>
      <c r="K19" s="61">
        <f t="shared" si="3"/>
        <v>23</v>
      </c>
      <c r="L19" s="60">
        <f>VLOOKUP($A19,'Return Data'!$B$7:$R$2292,13,0)</f>
        <v>2.2688000000000001</v>
      </c>
      <c r="M19" s="61">
        <f t="shared" si="4"/>
        <v>23</v>
      </c>
      <c r="N19" s="60">
        <f>VLOOKUP($A19,'Return Data'!$B$7:$R$2292,17,0)</f>
        <v>3.4542999999999999</v>
      </c>
      <c r="O19" s="61">
        <f t="shared" si="5"/>
        <v>22</v>
      </c>
      <c r="P19" s="60">
        <f>VLOOKUP($A19,'Return Data'!$B$7:$R$2292,14,0)</f>
        <v>3.9062000000000001</v>
      </c>
      <c r="Q19" s="61">
        <f t="shared" si="6"/>
        <v>23</v>
      </c>
      <c r="R19" s="60">
        <f>VLOOKUP($A19,'Return Data'!$B$7:$R$2292,16,0)</f>
        <v>6.7070999999999996</v>
      </c>
      <c r="S19" s="62">
        <f t="shared" si="7"/>
        <v>23</v>
      </c>
    </row>
    <row r="20" spans="1:19" x14ac:dyDescent="0.3">
      <c r="A20" s="77" t="s">
        <v>1028</v>
      </c>
      <c r="B20" s="59">
        <f>VLOOKUP($A20,'Return Data'!$B$7:$R$2292,3,0)</f>
        <v>44988</v>
      </c>
      <c r="C20" s="60">
        <f>VLOOKUP($A20,'Return Data'!$B$7:$R$2292,4,0)</f>
        <v>34.7453</v>
      </c>
      <c r="D20" s="60">
        <f>VLOOKUP($A20,'Return Data'!$B$7:$R$2292,9,0)</f>
        <v>2.2473999999999998</v>
      </c>
      <c r="E20" s="61">
        <f t="shared" si="0"/>
        <v>3</v>
      </c>
      <c r="F20" s="60">
        <f>VLOOKUP($A20,'Return Data'!$B$7:$R$2292,10,0)</f>
        <v>3.9636999999999998</v>
      </c>
      <c r="G20" s="61">
        <f t="shared" si="1"/>
        <v>7</v>
      </c>
      <c r="H20" s="60">
        <f>VLOOKUP($A20,'Return Data'!$B$7:$R$2292,11,0)</f>
        <v>5.4206000000000003</v>
      </c>
      <c r="I20" s="61">
        <f t="shared" si="2"/>
        <v>8</v>
      </c>
      <c r="J20" s="60">
        <f>VLOOKUP($A20,'Return Data'!$B$7:$R$2292,12,0)</f>
        <v>7.7229000000000001</v>
      </c>
      <c r="K20" s="61">
        <f t="shared" si="3"/>
        <v>5</v>
      </c>
      <c r="L20" s="60">
        <f>VLOOKUP($A20,'Return Data'!$B$7:$R$2292,13,0)</f>
        <v>4.9573999999999998</v>
      </c>
      <c r="M20" s="61">
        <f t="shared" si="4"/>
        <v>5</v>
      </c>
      <c r="N20" s="60">
        <f>VLOOKUP($A20,'Return Data'!$B$7:$R$2292,17,0)</f>
        <v>4.7417999999999996</v>
      </c>
      <c r="O20" s="61">
        <f t="shared" si="5"/>
        <v>13</v>
      </c>
      <c r="P20" s="60">
        <f>VLOOKUP($A20,'Return Data'!$B$7:$R$2292,14,0)</f>
        <v>5.8060999999999998</v>
      </c>
      <c r="Q20" s="61">
        <f t="shared" si="6"/>
        <v>9</v>
      </c>
      <c r="R20" s="60">
        <f>VLOOKUP($A20,'Return Data'!$B$7:$R$2292,16,0)</f>
        <v>8.0269999999999992</v>
      </c>
      <c r="S20" s="62">
        <f t="shared" si="7"/>
        <v>9</v>
      </c>
    </row>
    <row r="21" spans="1:19" x14ac:dyDescent="0.3">
      <c r="A21" s="77" t="s">
        <v>926</v>
      </c>
      <c r="B21" s="59">
        <f>VLOOKUP($A21,'Return Data'!$B$7:$R$2292,3,0)</f>
        <v>44988</v>
      </c>
      <c r="C21" s="60">
        <f>VLOOKUP($A21,'Return Data'!$B$7:$R$2292,4,0)</f>
        <v>79.640799999999999</v>
      </c>
      <c r="D21" s="60">
        <f>VLOOKUP($A21,'Return Data'!$B$7:$R$2292,9,0)</f>
        <v>-3.2214999999999998</v>
      </c>
      <c r="E21" s="61">
        <f t="shared" si="0"/>
        <v>28</v>
      </c>
      <c r="F21" s="60">
        <f>VLOOKUP($A21,'Return Data'!$B$7:$R$2292,10,0)</f>
        <v>1.9835</v>
      </c>
      <c r="G21" s="61">
        <f t="shared" si="1"/>
        <v>27</v>
      </c>
      <c r="H21" s="60">
        <f>VLOOKUP($A21,'Return Data'!$B$7:$R$2292,11,0)</f>
        <v>4.2786</v>
      </c>
      <c r="I21" s="61">
        <f t="shared" si="2"/>
        <v>21</v>
      </c>
      <c r="J21" s="60">
        <f>VLOOKUP($A21,'Return Data'!$B$7:$R$2292,12,0)</f>
        <v>7.9348999999999998</v>
      </c>
      <c r="K21" s="61">
        <f t="shared" si="3"/>
        <v>3</v>
      </c>
      <c r="L21" s="60">
        <f>VLOOKUP($A21,'Return Data'!$B$7:$R$2292,13,0)</f>
        <v>3.2991999999999999</v>
      </c>
      <c r="M21" s="61">
        <f t="shared" si="4"/>
        <v>20</v>
      </c>
      <c r="N21" s="60">
        <f>VLOOKUP($A21,'Return Data'!$B$7:$R$2292,17,0)</f>
        <v>3.3195000000000001</v>
      </c>
      <c r="O21" s="61">
        <f t="shared" si="5"/>
        <v>24</v>
      </c>
      <c r="P21" s="60">
        <f>VLOOKUP($A21,'Return Data'!$B$7:$R$2292,14,0)</f>
        <v>3.7873999999999999</v>
      </c>
      <c r="Q21" s="61">
        <f t="shared" si="6"/>
        <v>24</v>
      </c>
      <c r="R21" s="60">
        <f>VLOOKUP($A21,'Return Data'!$B$7:$R$2292,16,0)</f>
        <v>7.9923999999999999</v>
      </c>
      <c r="S21" s="62">
        <f t="shared" si="7"/>
        <v>10</v>
      </c>
    </row>
    <row r="22" spans="1:19" x14ac:dyDescent="0.3">
      <c r="A22" s="77" t="s">
        <v>992</v>
      </c>
      <c r="B22" s="59">
        <f>VLOOKUP($A22,'Return Data'!$B$7:$R$2292,3,0)</f>
        <v>44988</v>
      </c>
      <c r="C22" s="60">
        <f>VLOOKUP($A22,'Return Data'!$B$7:$R$2292,4,0)</f>
        <v>40.324599999999997</v>
      </c>
      <c r="D22" s="60">
        <f>VLOOKUP($A22,'Return Data'!$B$7:$R$2292,9,0)</f>
        <v>3.6827000000000001</v>
      </c>
      <c r="E22" s="61">
        <f t="shared" si="0"/>
        <v>2</v>
      </c>
      <c r="F22" s="60">
        <f>VLOOKUP($A22,'Return Data'!$B$7:$R$2292,10,0)</f>
        <v>5.2205000000000004</v>
      </c>
      <c r="G22" s="61">
        <f t="shared" si="1"/>
        <v>2</v>
      </c>
      <c r="H22" s="60">
        <f>VLOOKUP($A22,'Return Data'!$B$7:$R$2292,11,0)</f>
        <v>5.7083000000000004</v>
      </c>
      <c r="I22" s="61">
        <f t="shared" si="2"/>
        <v>6</v>
      </c>
      <c r="J22" s="60">
        <f>VLOOKUP($A22,'Return Data'!$B$7:$R$2292,12,0)</f>
        <v>7.4394</v>
      </c>
      <c r="K22" s="61">
        <f t="shared" si="3"/>
        <v>6</v>
      </c>
      <c r="L22" s="60">
        <f>VLOOKUP($A22,'Return Data'!$B$7:$R$2292,13,0)</f>
        <v>5.4135999999999997</v>
      </c>
      <c r="M22" s="61">
        <f t="shared" si="4"/>
        <v>4</v>
      </c>
      <c r="N22" s="60">
        <f>VLOOKUP($A22,'Return Data'!$B$7:$R$2292,17,0)</f>
        <v>5.9535999999999998</v>
      </c>
      <c r="O22" s="61">
        <f t="shared" si="5"/>
        <v>4</v>
      </c>
      <c r="P22" s="60">
        <f>VLOOKUP($A22,'Return Data'!$B$7:$R$2292,14,0)</f>
        <v>6.7728000000000002</v>
      </c>
      <c r="Q22" s="61">
        <f t="shared" si="6"/>
        <v>3</v>
      </c>
      <c r="R22" s="60">
        <f>VLOOKUP($A22,'Return Data'!$B$7:$R$2292,16,0)</f>
        <v>8.4947999999999997</v>
      </c>
      <c r="S22" s="62">
        <f t="shared" si="7"/>
        <v>5</v>
      </c>
    </row>
    <row r="23" spans="1:19" x14ac:dyDescent="0.3">
      <c r="A23" s="77" t="s">
        <v>1029</v>
      </c>
      <c r="B23" s="59">
        <f>VLOOKUP($A23,'Return Data'!$B$7:$R$2292,3,0)</f>
        <v>44988</v>
      </c>
      <c r="C23" s="60">
        <f>VLOOKUP($A23,'Return Data'!$B$7:$R$2292,4,0)</f>
        <v>59.3917</v>
      </c>
      <c r="D23" s="60">
        <f>VLOOKUP($A23,'Return Data'!$B$7:$R$2292,9,0)</f>
        <v>-4.9438000000000004</v>
      </c>
      <c r="E23" s="61">
        <f t="shared" si="0"/>
        <v>32</v>
      </c>
      <c r="F23" s="60">
        <f>VLOOKUP($A23,'Return Data'!$B$7:$R$2292,10,0)</f>
        <v>2.4897999999999998</v>
      </c>
      <c r="G23" s="61">
        <f t="shared" si="1"/>
        <v>23</v>
      </c>
      <c r="H23" s="60">
        <f>VLOOKUP($A23,'Return Data'!$B$7:$R$2292,11,0)</f>
        <v>3.4821</v>
      </c>
      <c r="I23" s="61">
        <f t="shared" si="2"/>
        <v>27</v>
      </c>
      <c r="J23" s="60">
        <f>VLOOKUP($A23,'Return Data'!$B$7:$R$2292,12,0)</f>
        <v>5.7281000000000004</v>
      </c>
      <c r="K23" s="61">
        <f t="shared" si="3"/>
        <v>24</v>
      </c>
      <c r="L23" s="60">
        <f>VLOOKUP($A23,'Return Data'!$B$7:$R$2292,13,0)</f>
        <v>1.6660999999999999</v>
      </c>
      <c r="M23" s="61">
        <f t="shared" si="4"/>
        <v>27</v>
      </c>
      <c r="N23" s="60">
        <f>VLOOKUP($A23,'Return Data'!$B$7:$R$2292,17,0)</f>
        <v>3.1737000000000002</v>
      </c>
      <c r="O23" s="61">
        <f t="shared" si="5"/>
        <v>26</v>
      </c>
      <c r="P23" s="60">
        <f>VLOOKUP($A23,'Return Data'!$B$7:$R$2292,14,0)</f>
        <v>4.274</v>
      </c>
      <c r="Q23" s="61">
        <f t="shared" si="6"/>
        <v>20</v>
      </c>
      <c r="R23" s="60">
        <f>VLOOKUP($A23,'Return Data'!$B$7:$R$2292,16,0)</f>
        <v>7.8247999999999998</v>
      </c>
      <c r="S23" s="62">
        <f t="shared" si="7"/>
        <v>13</v>
      </c>
    </row>
    <row r="24" spans="1:19" x14ac:dyDescent="0.3">
      <c r="A24" s="77" t="s">
        <v>993</v>
      </c>
      <c r="B24" s="59">
        <f>VLOOKUP($A24,'Return Data'!$B$7:$R$2292,3,0)</f>
        <v>44988</v>
      </c>
      <c r="C24" s="60">
        <f>VLOOKUP($A24,'Return Data'!$B$7:$R$2292,4,0)</f>
        <v>41.205300000000001</v>
      </c>
      <c r="D24" s="60">
        <f>VLOOKUP($A24,'Return Data'!$B$7:$R$2292,9,0)</f>
        <v>-4.0274000000000001</v>
      </c>
      <c r="E24" s="61">
        <f t="shared" si="0"/>
        <v>30</v>
      </c>
      <c r="F24" s="60">
        <f>VLOOKUP($A24,'Return Data'!$B$7:$R$2292,10,0)</f>
        <v>3.0354999999999999</v>
      </c>
      <c r="G24" s="61">
        <f t="shared" si="1"/>
        <v>18</v>
      </c>
      <c r="H24" s="60">
        <f>VLOOKUP($A24,'Return Data'!$B$7:$R$2292,11,0)</f>
        <v>3.9676999999999998</v>
      </c>
      <c r="I24" s="61">
        <f t="shared" si="2"/>
        <v>22</v>
      </c>
      <c r="J24" s="60">
        <f>VLOOKUP($A24,'Return Data'!$B$7:$R$2292,12,0)</f>
        <v>5.9107000000000003</v>
      </c>
      <c r="K24" s="61">
        <f t="shared" si="3"/>
        <v>21</v>
      </c>
      <c r="L24" s="60">
        <f>VLOOKUP($A24,'Return Data'!$B$7:$R$2292,13,0)</f>
        <v>2.1520999999999999</v>
      </c>
      <c r="M24" s="61">
        <f t="shared" si="4"/>
        <v>25</v>
      </c>
      <c r="N24" s="60">
        <f>VLOOKUP($A24,'Return Data'!$B$7:$R$2292,17,0)</f>
        <v>3.6012</v>
      </c>
      <c r="O24" s="61">
        <f t="shared" si="5"/>
        <v>21</v>
      </c>
      <c r="P24" s="60">
        <f>VLOOKUP($A24,'Return Data'!$B$7:$R$2292,14,0)</f>
        <v>4.8217999999999996</v>
      </c>
      <c r="Q24" s="61">
        <f t="shared" si="6"/>
        <v>16</v>
      </c>
      <c r="R24" s="60">
        <f>VLOOKUP($A24,'Return Data'!$B$7:$R$2292,16,0)</f>
        <v>7.5403000000000002</v>
      </c>
      <c r="S24" s="62">
        <f t="shared" si="7"/>
        <v>17</v>
      </c>
    </row>
    <row r="25" spans="1:19" x14ac:dyDescent="0.3">
      <c r="A25" s="77" t="s">
        <v>1923</v>
      </c>
      <c r="B25" s="59">
        <f>VLOOKUP($A25,'Return Data'!$B$7:$R$2292,3,0)</f>
        <v>44988</v>
      </c>
      <c r="C25" s="60">
        <f>VLOOKUP($A25,'Return Data'!$B$7:$R$2292,4,0)</f>
        <v>56.979700000000001</v>
      </c>
      <c r="D25" s="60">
        <f>VLOOKUP($A25,'Return Data'!$B$7:$R$2292,9,0)</f>
        <v>-3.5295999999999998</v>
      </c>
      <c r="E25" s="61">
        <f t="shared" si="0"/>
        <v>29</v>
      </c>
      <c r="F25" s="60">
        <f>VLOOKUP($A25,'Return Data'!$B$7:$R$2292,10,0)</f>
        <v>2.2795000000000001</v>
      </c>
      <c r="G25" s="61">
        <f t="shared" si="1"/>
        <v>24</v>
      </c>
      <c r="H25" s="60">
        <f>VLOOKUP($A25,'Return Data'!$B$7:$R$2292,11,0)</f>
        <v>3.7745000000000002</v>
      </c>
      <c r="I25" s="61">
        <f t="shared" si="2"/>
        <v>24</v>
      </c>
      <c r="J25" s="60">
        <f>VLOOKUP($A25,'Return Data'!$B$7:$R$2292,12,0)</f>
        <v>5.9756</v>
      </c>
      <c r="K25" s="61">
        <f t="shared" si="3"/>
        <v>20</v>
      </c>
      <c r="L25" s="60">
        <f>VLOOKUP($A25,'Return Data'!$B$7:$R$2292,13,0)</f>
        <v>2.2574999999999998</v>
      </c>
      <c r="M25" s="61">
        <f t="shared" si="4"/>
        <v>24</v>
      </c>
      <c r="N25" s="60">
        <f>VLOOKUP($A25,'Return Data'!$B$7:$R$2292,17,0)</f>
        <v>3.1913999999999998</v>
      </c>
      <c r="O25" s="61">
        <f t="shared" si="5"/>
        <v>25</v>
      </c>
      <c r="P25" s="60">
        <f>VLOOKUP($A25,'Return Data'!$B$7:$R$2292,14,0)</f>
        <v>4.3220999999999998</v>
      </c>
      <c r="Q25" s="61">
        <f t="shared" si="6"/>
        <v>19</v>
      </c>
      <c r="R25" s="60">
        <f>VLOOKUP($A25,'Return Data'!$B$7:$R$2292,16,0)</f>
        <v>5.1487999999999996</v>
      </c>
      <c r="S25" s="62">
        <f t="shared" si="7"/>
        <v>26</v>
      </c>
    </row>
    <row r="26" spans="1:19" x14ac:dyDescent="0.3">
      <c r="A26" s="77" t="s">
        <v>1031</v>
      </c>
      <c r="B26" s="59">
        <f>VLOOKUP($A26,'Return Data'!$B$7:$R$2292,3,0)</f>
        <v>44988</v>
      </c>
      <c r="C26" s="60">
        <f>VLOOKUP($A26,'Return Data'!$B$7:$R$2292,4,0)</f>
        <v>70.361699999999999</v>
      </c>
      <c r="D26" s="60">
        <f>VLOOKUP($A26,'Return Data'!$B$7:$R$2292,9,0)</f>
        <v>1.0549999999999999</v>
      </c>
      <c r="E26" s="61">
        <f t="shared" si="0"/>
        <v>8</v>
      </c>
      <c r="F26" s="60">
        <f>VLOOKUP($A26,'Return Data'!$B$7:$R$2292,10,0)</f>
        <v>3.5872000000000002</v>
      </c>
      <c r="G26" s="61">
        <f t="shared" si="1"/>
        <v>9</v>
      </c>
      <c r="H26" s="60">
        <f>VLOOKUP($A26,'Return Data'!$B$7:$R$2292,11,0)</f>
        <v>5.1851000000000003</v>
      </c>
      <c r="I26" s="61">
        <f t="shared" si="2"/>
        <v>11</v>
      </c>
      <c r="J26" s="60">
        <f>VLOOKUP($A26,'Return Data'!$B$7:$R$2292,12,0)</f>
        <v>6.9348000000000001</v>
      </c>
      <c r="K26" s="61">
        <f t="shared" si="3"/>
        <v>10</v>
      </c>
      <c r="L26" s="60">
        <f>VLOOKUP($A26,'Return Data'!$B$7:$R$2292,13,0)</f>
        <v>3.7040999999999999</v>
      </c>
      <c r="M26" s="61">
        <f t="shared" si="4"/>
        <v>13</v>
      </c>
      <c r="N26" s="60">
        <f>VLOOKUP($A26,'Return Data'!$B$7:$R$2292,17,0)</f>
        <v>4.5601000000000003</v>
      </c>
      <c r="O26" s="61">
        <f t="shared" si="5"/>
        <v>15</v>
      </c>
      <c r="P26" s="60">
        <f>VLOOKUP($A26,'Return Data'!$B$7:$R$2292,14,0)</f>
        <v>5.7023999999999999</v>
      </c>
      <c r="Q26" s="61">
        <f t="shared" si="6"/>
        <v>11</v>
      </c>
      <c r="R26" s="60">
        <f>VLOOKUP($A26,'Return Data'!$B$7:$R$2292,16,0)</f>
        <v>7.6262999999999996</v>
      </c>
      <c r="S26" s="62">
        <f t="shared" si="7"/>
        <v>16</v>
      </c>
    </row>
    <row r="27" spans="1:19" x14ac:dyDescent="0.3">
      <c r="A27" s="77" t="s">
        <v>998</v>
      </c>
      <c r="B27" s="59">
        <f>VLOOKUP($A27,'Return Data'!$B$7:$R$2292,3,0)</f>
        <v>44988</v>
      </c>
      <c r="C27" s="60">
        <f>VLOOKUP($A27,'Return Data'!$B$7:$R$2292,4,0)</f>
        <v>20.3872</v>
      </c>
      <c r="D27" s="60">
        <f>VLOOKUP($A27,'Return Data'!$B$7:$R$2292,9,0)</f>
        <v>0.60770000000000002</v>
      </c>
      <c r="E27" s="61">
        <f t="shared" si="0"/>
        <v>9</v>
      </c>
      <c r="F27" s="60">
        <f>VLOOKUP($A27,'Return Data'!$B$7:$R$2292,10,0)</f>
        <v>2.2374999999999998</v>
      </c>
      <c r="G27" s="61">
        <f t="shared" si="1"/>
        <v>26</v>
      </c>
      <c r="H27" s="60">
        <f>VLOOKUP($A27,'Return Data'!$B$7:$R$2292,11,0)</f>
        <v>3.496</v>
      </c>
      <c r="I27" s="61">
        <f t="shared" si="2"/>
        <v>26</v>
      </c>
      <c r="J27" s="60">
        <f>VLOOKUP($A27,'Return Data'!$B$7:$R$2292,12,0)</f>
        <v>5.1813000000000002</v>
      </c>
      <c r="K27" s="61">
        <f t="shared" si="3"/>
        <v>26</v>
      </c>
      <c r="L27" s="60">
        <f>VLOOKUP($A27,'Return Data'!$B$7:$R$2292,13,0)</f>
        <v>3.5230000000000001</v>
      </c>
      <c r="M27" s="61">
        <f t="shared" si="4"/>
        <v>16</v>
      </c>
      <c r="N27" s="60">
        <f>VLOOKUP($A27,'Return Data'!$B$7:$R$2292,17,0)</f>
        <v>5.4352999999999998</v>
      </c>
      <c r="O27" s="61">
        <f t="shared" si="5"/>
        <v>7</v>
      </c>
      <c r="P27" s="60">
        <f>VLOOKUP($A27,'Return Data'!$B$7:$R$2292,14,0)</f>
        <v>5.5263999999999998</v>
      </c>
      <c r="Q27" s="61">
        <f t="shared" si="6"/>
        <v>12</v>
      </c>
      <c r="R27" s="60">
        <f>VLOOKUP($A27,'Return Data'!$B$7:$R$2292,16,0)</f>
        <v>8.2782999999999998</v>
      </c>
      <c r="S27" s="62">
        <f t="shared" si="7"/>
        <v>6</v>
      </c>
    </row>
    <row r="28" spans="1:19" x14ac:dyDescent="0.3">
      <c r="A28" s="77" t="s">
        <v>1033</v>
      </c>
      <c r="B28" s="59">
        <f>VLOOKUP($A28,'Return Data'!$B$7:$R$2292,3,0)</f>
        <v>44988</v>
      </c>
      <c r="C28" s="60">
        <f>VLOOKUP($A28,'Return Data'!$B$7:$R$2292,4,0)</f>
        <v>63.162100000000002</v>
      </c>
      <c r="D28" s="60">
        <f>VLOOKUP($A28,'Return Data'!$B$7:$R$2292,9,0)</f>
        <v>-2.9672000000000001</v>
      </c>
      <c r="E28" s="61">
        <f t="shared" si="0"/>
        <v>27</v>
      </c>
      <c r="F28" s="60">
        <f>VLOOKUP($A28,'Return Data'!$B$7:$R$2292,10,0)</f>
        <v>2.8389000000000002</v>
      </c>
      <c r="G28" s="61">
        <f t="shared" si="1"/>
        <v>20</v>
      </c>
      <c r="H28" s="60">
        <f>VLOOKUP($A28,'Return Data'!$B$7:$R$2292,11,0)</f>
        <v>4.4630000000000001</v>
      </c>
      <c r="I28" s="61">
        <f t="shared" si="2"/>
        <v>17</v>
      </c>
      <c r="J28" s="60">
        <f>VLOOKUP($A28,'Return Data'!$B$7:$R$2292,12,0)</f>
        <v>7.0900999999999996</v>
      </c>
      <c r="K28" s="61">
        <f t="shared" si="3"/>
        <v>9</v>
      </c>
      <c r="L28" s="60">
        <f>VLOOKUP($A28,'Return Data'!$B$7:$R$2292,13,0)</f>
        <v>3.9906999999999999</v>
      </c>
      <c r="M28" s="61">
        <f t="shared" si="4"/>
        <v>10</v>
      </c>
      <c r="N28" s="60">
        <f>VLOOKUP($A28,'Return Data'!$B$7:$R$2292,17,0)</f>
        <v>3.4355000000000002</v>
      </c>
      <c r="O28" s="61">
        <f t="shared" si="5"/>
        <v>23</v>
      </c>
      <c r="P28" s="60">
        <f>VLOOKUP($A28,'Return Data'!$B$7:$R$2292,14,0)</f>
        <v>4.1959</v>
      </c>
      <c r="Q28" s="61">
        <f t="shared" si="6"/>
        <v>21</v>
      </c>
      <c r="R28" s="60">
        <f>VLOOKUP($A28,'Return Data'!$B$7:$R$2292,16,0)</f>
        <v>6.8310000000000004</v>
      </c>
      <c r="S28" s="62">
        <f t="shared" si="7"/>
        <v>20</v>
      </c>
    </row>
    <row r="29" spans="1:19" x14ac:dyDescent="0.3">
      <c r="A29" s="77" t="s">
        <v>1035</v>
      </c>
      <c r="B29" s="59">
        <f>VLOOKUP($A29,'Return Data'!$B$7:$R$2292,3,0)</f>
        <v>44988</v>
      </c>
      <c r="C29" s="60">
        <f>VLOOKUP($A29,'Return Data'!$B$7:$R$2292,4,0)</f>
        <v>82.274600000000007</v>
      </c>
      <c r="D29" s="60">
        <f>VLOOKUP($A29,'Return Data'!$B$7:$R$2292,9,0)</f>
        <v>-2.669</v>
      </c>
      <c r="E29" s="61">
        <f t="shared" si="0"/>
        <v>25</v>
      </c>
      <c r="F29" s="60">
        <f>VLOOKUP($A29,'Return Data'!$B$7:$R$2292,10,0)</f>
        <v>3.0728</v>
      </c>
      <c r="G29" s="61">
        <f t="shared" si="1"/>
        <v>16</v>
      </c>
      <c r="H29" s="60">
        <f>VLOOKUP($A29,'Return Data'!$B$7:$R$2292,11,0)</f>
        <v>6.4181999999999997</v>
      </c>
      <c r="I29" s="61">
        <f t="shared" si="2"/>
        <v>3</v>
      </c>
      <c r="J29" s="60">
        <f>VLOOKUP($A29,'Return Data'!$B$7:$R$2292,12,0)</f>
        <v>7.7682000000000002</v>
      </c>
      <c r="K29" s="61">
        <f t="shared" si="3"/>
        <v>4</v>
      </c>
      <c r="L29" s="60">
        <f>VLOOKUP($A29,'Return Data'!$B$7:$R$2292,13,0)</f>
        <v>5.4737999999999998</v>
      </c>
      <c r="M29" s="61">
        <f t="shared" si="4"/>
        <v>3</v>
      </c>
      <c r="N29" s="60">
        <f>VLOOKUP($A29,'Return Data'!$B$7:$R$2292,17,0)</f>
        <v>4.931</v>
      </c>
      <c r="O29" s="61">
        <f t="shared" si="5"/>
        <v>12</v>
      </c>
      <c r="P29" s="60">
        <f>VLOOKUP($A29,'Return Data'!$B$7:$R$2292,14,0)</f>
        <v>5.2744</v>
      </c>
      <c r="Q29" s="61">
        <f t="shared" si="6"/>
        <v>13</v>
      </c>
      <c r="R29" s="60">
        <f>VLOOKUP($A29,'Return Data'!$B$7:$R$2292,16,0)</f>
        <v>7.9226000000000001</v>
      </c>
      <c r="S29" s="62">
        <f t="shared" si="7"/>
        <v>11</v>
      </c>
    </row>
    <row r="30" spans="1:19" x14ac:dyDescent="0.3">
      <c r="A30" s="109" t="s">
        <v>928</v>
      </c>
      <c r="B30" s="59">
        <f>VLOOKUP($A30,'Return Data'!$B$7:$R$2292,3,0)</f>
        <v>44988</v>
      </c>
      <c r="C30" s="60">
        <f>VLOOKUP($A30,'Return Data'!$B$7:$R$2292,4,0)</f>
        <v>14.799799999999999</v>
      </c>
      <c r="D30" s="60">
        <f>VLOOKUP($A30,'Return Data'!$B$7:$R$2292,9,0)</f>
        <v>-2.3738000000000001</v>
      </c>
      <c r="E30" s="61">
        <f t="shared" si="0"/>
        <v>22</v>
      </c>
      <c r="F30" s="60">
        <f>VLOOKUP($A30,'Return Data'!$B$7:$R$2292,10,0)</f>
        <v>2.4980000000000002</v>
      </c>
      <c r="G30" s="61">
        <f t="shared" si="1"/>
        <v>22</v>
      </c>
      <c r="H30" s="60">
        <f>VLOOKUP($A30,'Return Data'!$B$7:$R$2292,11,0)</f>
        <v>6.8441000000000001</v>
      </c>
      <c r="I30" s="61">
        <f t="shared" si="2"/>
        <v>1</v>
      </c>
      <c r="J30" s="60">
        <f>VLOOKUP($A30,'Return Data'!$B$7:$R$2292,12,0)</f>
        <v>10.9886</v>
      </c>
      <c r="K30" s="61">
        <f t="shared" si="3"/>
        <v>2</v>
      </c>
      <c r="L30" s="60">
        <f>VLOOKUP($A30,'Return Data'!$B$7:$R$2292,13,0)</f>
        <v>4.1264000000000003</v>
      </c>
      <c r="M30" s="61">
        <f t="shared" si="4"/>
        <v>9</v>
      </c>
      <c r="N30" s="60">
        <f>VLOOKUP($A30,'Return Data'!$B$7:$R$2292,17,0)</f>
        <v>3.9224000000000001</v>
      </c>
      <c r="O30" s="61">
        <f t="shared" si="5"/>
        <v>18</v>
      </c>
      <c r="P30" s="60">
        <f>VLOOKUP($A30,'Return Data'!$B$7:$R$2292,14,0)</f>
        <v>4.55</v>
      </c>
      <c r="Q30" s="61">
        <f t="shared" si="6"/>
        <v>17</v>
      </c>
      <c r="R30" s="60">
        <f>VLOOKUP($A30,'Return Data'!$B$7:$R$2292,16,0)</f>
        <v>8.7760999999999996</v>
      </c>
      <c r="S30" s="62">
        <f t="shared" si="7"/>
        <v>3</v>
      </c>
    </row>
    <row r="31" spans="1:19" x14ac:dyDescent="0.3">
      <c r="A31" s="77" t="s">
        <v>1000</v>
      </c>
      <c r="B31" s="59">
        <f>VLOOKUP($A31,'Return Data'!$B$7:$R$2292,3,0)</f>
        <v>44988</v>
      </c>
      <c r="C31" s="60">
        <f>VLOOKUP($A31,'Return Data'!$B$7:$R$2292,4,0)</f>
        <v>13.718</v>
      </c>
      <c r="D31" s="60">
        <f>VLOOKUP($A31,'Return Data'!$B$7:$R$2292,9,0)</f>
        <v>7.5999999999999998E-2</v>
      </c>
      <c r="E31" s="61">
        <f t="shared" si="0"/>
        <v>10</v>
      </c>
      <c r="F31" s="60">
        <f>VLOOKUP($A31,'Return Data'!$B$7:$R$2292,10,0)</f>
        <v>3.3313999999999999</v>
      </c>
      <c r="G31" s="61">
        <f t="shared" si="1"/>
        <v>13</v>
      </c>
      <c r="H31" s="60">
        <f>VLOOKUP($A31,'Return Data'!$B$7:$R$2292,11,0)</f>
        <v>4.4549000000000003</v>
      </c>
      <c r="I31" s="61">
        <f t="shared" si="2"/>
        <v>18</v>
      </c>
      <c r="J31" s="60">
        <f>VLOOKUP($A31,'Return Data'!$B$7:$R$2292,12,0)</f>
        <v>4.7161</v>
      </c>
      <c r="K31" s="61">
        <f t="shared" si="3"/>
        <v>27</v>
      </c>
      <c r="L31" s="60">
        <f>VLOOKUP($A31,'Return Data'!$B$7:$R$2292,13,0)</f>
        <v>2.6051000000000002</v>
      </c>
      <c r="M31" s="61">
        <f t="shared" si="4"/>
        <v>22</v>
      </c>
      <c r="N31" s="60">
        <f>VLOOKUP($A31,'Return Data'!$B$7:$R$2292,17,0)</f>
        <v>10.4903</v>
      </c>
      <c r="O31" s="61">
        <f t="shared" si="5"/>
        <v>3</v>
      </c>
      <c r="P31" s="60">
        <f>VLOOKUP($A31,'Return Data'!$B$7:$R$2292,14,0)</f>
        <v>-2.4588999999999999</v>
      </c>
      <c r="Q31" s="61">
        <f t="shared" si="6"/>
        <v>32</v>
      </c>
      <c r="R31" s="60">
        <f>VLOOKUP($A31,'Return Data'!$B$7:$R$2292,16,0)</f>
        <v>3.7046000000000001</v>
      </c>
      <c r="S31" s="62">
        <f t="shared" si="7"/>
        <v>27</v>
      </c>
    </row>
    <row r="32" spans="1:19" x14ac:dyDescent="0.3">
      <c r="A32" s="77" t="s">
        <v>1002</v>
      </c>
      <c r="B32" s="59">
        <f>VLOOKUP($A32,'Return Data'!$B$7:$R$2292,3,0)</f>
        <v>0</v>
      </c>
      <c r="C32" s="60">
        <f>VLOOKUP($A32,'Return Data'!$B$7:$R$2292,4,0)</f>
        <v>0</v>
      </c>
      <c r="D32" s="60">
        <f>VLOOKUP($A32,'Return Data'!$B$7:$R$2292,9,0)</f>
        <v>0</v>
      </c>
      <c r="E32" s="61">
        <f t="shared" si="0"/>
        <v>11</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1036</v>
      </c>
      <c r="B33" s="59">
        <f>VLOOKUP($A33,'Return Data'!$B$7:$R$2292,3,0)</f>
        <v>44988</v>
      </c>
      <c r="C33" s="60">
        <f>VLOOKUP($A33,'Return Data'!$B$7:$R$2292,4,0)</f>
        <v>62.497100000000003</v>
      </c>
      <c r="D33" s="60">
        <f>VLOOKUP($A33,'Return Data'!$B$7:$R$2292,9,0)</f>
        <v>-2.1156999999999999</v>
      </c>
      <c r="E33" s="61">
        <f t="shared" si="0"/>
        <v>21</v>
      </c>
      <c r="F33" s="60">
        <f>VLOOKUP($A33,'Return Data'!$B$7:$R$2292,10,0)</f>
        <v>3.3934000000000002</v>
      </c>
      <c r="G33" s="61">
        <f t="shared" si="1"/>
        <v>11</v>
      </c>
      <c r="H33" s="60">
        <f>VLOOKUP($A33,'Return Data'!$B$7:$R$2292,11,0)</f>
        <v>5.7542999999999997</v>
      </c>
      <c r="I33" s="61">
        <f t="shared" si="2"/>
        <v>4</v>
      </c>
      <c r="J33" s="60">
        <f>VLOOKUP($A33,'Return Data'!$B$7:$R$2292,12,0)</f>
        <v>7.3460000000000001</v>
      </c>
      <c r="K33" s="61">
        <f t="shared" si="3"/>
        <v>7</v>
      </c>
      <c r="L33" s="60">
        <f>VLOOKUP($A33,'Return Data'!$B$7:$R$2292,13,0)</f>
        <v>4.4370000000000003</v>
      </c>
      <c r="M33" s="61">
        <f t="shared" si="4"/>
        <v>7</v>
      </c>
      <c r="N33" s="60">
        <f>VLOOKUP($A33,'Return Data'!$B$7:$R$2292,17,0)</f>
        <v>4.6897000000000002</v>
      </c>
      <c r="O33" s="61">
        <f t="shared" si="5"/>
        <v>14</v>
      </c>
      <c r="P33" s="60">
        <f>VLOOKUP($A33,'Return Data'!$B$7:$R$2292,14,0)</f>
        <v>5.8952999999999998</v>
      </c>
      <c r="Q33" s="61">
        <f t="shared" si="6"/>
        <v>7</v>
      </c>
      <c r="R33" s="60">
        <f>VLOOKUP($A33,'Return Data'!$B$7:$R$2292,16,0)</f>
        <v>8.0639000000000003</v>
      </c>
      <c r="S33" s="62">
        <f t="shared" si="7"/>
        <v>8</v>
      </c>
    </row>
    <row r="34" spans="1:19" x14ac:dyDescent="0.3">
      <c r="A34" s="77" t="s">
        <v>1005</v>
      </c>
      <c r="B34" s="59">
        <f>VLOOKUP($A34,'Return Data'!$B$7:$R$2292,3,0)</f>
        <v>44988</v>
      </c>
      <c r="C34" s="60">
        <f>VLOOKUP($A34,'Return Data'!$B$7:$R$2292,4,0)</f>
        <v>45.460599999999999</v>
      </c>
      <c r="D34" s="60">
        <f>VLOOKUP($A34,'Return Data'!$B$7:$R$2292,9,0)</f>
        <v>1.4468000000000001</v>
      </c>
      <c r="E34" s="61">
        <f t="shared" si="0"/>
        <v>5</v>
      </c>
      <c r="F34" s="60">
        <f>VLOOKUP($A34,'Return Data'!$B$7:$R$2292,10,0)</f>
        <v>4.6898</v>
      </c>
      <c r="G34" s="61">
        <f t="shared" si="1"/>
        <v>4</v>
      </c>
      <c r="H34" s="60">
        <f>VLOOKUP($A34,'Return Data'!$B$7:$R$2292,11,0)</f>
        <v>5.6414</v>
      </c>
      <c r="I34" s="61">
        <f t="shared" si="2"/>
        <v>7</v>
      </c>
      <c r="J34" s="60">
        <f>VLOOKUP($A34,'Return Data'!$B$7:$R$2292,12,0)</f>
        <v>6.8688000000000002</v>
      </c>
      <c r="K34" s="61">
        <f t="shared" si="3"/>
        <v>11</v>
      </c>
      <c r="L34" s="60">
        <f>VLOOKUP($A34,'Return Data'!$B$7:$R$2292,13,0)</f>
        <v>4.4111000000000002</v>
      </c>
      <c r="M34" s="61">
        <f t="shared" si="4"/>
        <v>8</v>
      </c>
      <c r="N34" s="60">
        <f>VLOOKUP($A34,'Return Data'!$B$7:$R$2292,17,0)</f>
        <v>4.9484000000000004</v>
      </c>
      <c r="O34" s="61">
        <f t="shared" si="5"/>
        <v>10</v>
      </c>
      <c r="P34" s="60">
        <f>VLOOKUP($A34,'Return Data'!$B$7:$R$2292,14,0)</f>
        <v>6.3596000000000004</v>
      </c>
      <c r="Q34" s="61">
        <f t="shared" si="6"/>
        <v>5</v>
      </c>
      <c r="R34" s="60">
        <f>VLOOKUP($A34,'Return Data'!$B$7:$R$2292,16,0)</f>
        <v>9.0593000000000004</v>
      </c>
      <c r="S34" s="62">
        <f t="shared" si="7"/>
        <v>2</v>
      </c>
    </row>
    <row r="35" spans="1:19" x14ac:dyDescent="0.3">
      <c r="A35" s="77" t="s">
        <v>1008</v>
      </c>
      <c r="B35" s="59">
        <f>VLOOKUP($A35,'Return Data'!$B$7:$R$2292,3,0)</f>
        <v>44988</v>
      </c>
      <c r="C35" s="60">
        <f>VLOOKUP($A35,'Return Data'!$B$7:$R$2292,4,0)</f>
        <v>65.246099999999998</v>
      </c>
      <c r="D35" s="60">
        <f>VLOOKUP($A35,'Return Data'!$B$7:$R$2292,9,0)</f>
        <v>-2.6537999999999999</v>
      </c>
      <c r="E35" s="61">
        <f t="shared" si="0"/>
        <v>24</v>
      </c>
      <c r="F35" s="60">
        <f>VLOOKUP($A35,'Return Data'!$B$7:$R$2292,10,0)</f>
        <v>2.5706000000000002</v>
      </c>
      <c r="G35" s="61">
        <f t="shared" si="1"/>
        <v>21</v>
      </c>
      <c r="H35" s="60">
        <f>VLOOKUP($A35,'Return Data'!$B$7:$R$2292,11,0)</f>
        <v>3.7519</v>
      </c>
      <c r="I35" s="61">
        <f t="shared" si="2"/>
        <v>25</v>
      </c>
      <c r="J35" s="60">
        <f>VLOOKUP($A35,'Return Data'!$B$7:$R$2292,12,0)</f>
        <v>5.3749000000000002</v>
      </c>
      <c r="K35" s="61">
        <f t="shared" si="3"/>
        <v>25</v>
      </c>
      <c r="L35" s="60">
        <f>VLOOKUP($A35,'Return Data'!$B$7:$R$2292,13,0)</f>
        <v>2.1269999999999998</v>
      </c>
      <c r="M35" s="61">
        <f t="shared" si="4"/>
        <v>26</v>
      </c>
      <c r="N35" s="60">
        <f>VLOOKUP($A35,'Return Data'!$B$7:$R$2292,17,0)</f>
        <v>3.0339</v>
      </c>
      <c r="O35" s="61">
        <f t="shared" si="5"/>
        <v>27</v>
      </c>
      <c r="P35" s="60">
        <f>VLOOKUP($A35,'Return Data'!$B$7:$R$2292,14,0)</f>
        <v>3.1892999999999998</v>
      </c>
      <c r="Q35" s="61">
        <f t="shared" si="6"/>
        <v>26</v>
      </c>
      <c r="R35" s="60">
        <f>VLOOKUP($A35,'Return Data'!$B$7:$R$2292,16,0)</f>
        <v>6.8250000000000002</v>
      </c>
      <c r="S35" s="62">
        <f t="shared" si="7"/>
        <v>21</v>
      </c>
    </row>
    <row r="36" spans="1:19" x14ac:dyDescent="0.3">
      <c r="A36" s="77" t="s">
        <v>1040</v>
      </c>
      <c r="B36" s="59">
        <f>VLOOKUP($A36,'Return Data'!$B$7:$R$2292,3,0)</f>
        <v>0</v>
      </c>
      <c r="C36" s="60">
        <f>VLOOKUP($A36,'Return Data'!$B$7:$R$2292,4,0)</f>
        <v>0</v>
      </c>
      <c r="D36" s="60">
        <f>VLOOKUP($A36,'Return Data'!$B$7:$R$2292,9,0)</f>
        <v>0</v>
      </c>
      <c r="E36" s="61">
        <f t="shared" si="0"/>
        <v>11</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1042</v>
      </c>
      <c r="B37" s="59">
        <f>VLOOKUP($A37,'Return Data'!$B$7:$R$2292,3,0)</f>
        <v>44988</v>
      </c>
      <c r="C37" s="60">
        <f>VLOOKUP($A37,'Return Data'!$B$7:$R$2292,4,0)</f>
        <v>66.261300000000006</v>
      </c>
      <c r="D37" s="60">
        <f>VLOOKUP($A37,'Return Data'!$B$7:$R$2292,9,0)</f>
        <v>-1.3933</v>
      </c>
      <c r="E37" s="61">
        <f t="shared" si="0"/>
        <v>20</v>
      </c>
      <c r="F37" s="60">
        <f>VLOOKUP($A37,'Return Data'!$B$7:$R$2292,10,0)</f>
        <v>3.1492</v>
      </c>
      <c r="G37" s="61">
        <f t="shared" si="1"/>
        <v>15</v>
      </c>
      <c r="H37" s="60">
        <f>VLOOKUP($A37,'Return Data'!$B$7:$R$2292,11,0)</f>
        <v>4.6676000000000002</v>
      </c>
      <c r="I37" s="61">
        <f t="shared" si="2"/>
        <v>14</v>
      </c>
      <c r="J37" s="60">
        <f>VLOOKUP($A37,'Return Data'!$B$7:$R$2292,12,0)</f>
        <v>6.1391999999999998</v>
      </c>
      <c r="K37" s="61">
        <f t="shared" si="3"/>
        <v>18</v>
      </c>
      <c r="L37" s="60">
        <f>VLOOKUP($A37,'Return Data'!$B$7:$R$2292,13,0)</f>
        <v>11.6083</v>
      </c>
      <c r="M37" s="61">
        <f t="shared" si="4"/>
        <v>2</v>
      </c>
      <c r="N37" s="60">
        <f>VLOOKUP($A37,'Return Data'!$B$7:$R$2292,17,0)</f>
        <v>10.963800000000001</v>
      </c>
      <c r="O37" s="61">
        <f t="shared" si="5"/>
        <v>2</v>
      </c>
      <c r="P37" s="60">
        <f>VLOOKUP($A37,'Return Data'!$B$7:$R$2292,14,0)</f>
        <v>9.7741000000000007</v>
      </c>
      <c r="Q37" s="61">
        <f t="shared" si="6"/>
        <v>2</v>
      </c>
      <c r="R37" s="60">
        <f>VLOOKUP($A37,'Return Data'!$B$7:$R$2292,16,0)</f>
        <v>6.7320000000000002</v>
      </c>
      <c r="S37" s="62">
        <f t="shared" si="7"/>
        <v>22</v>
      </c>
    </row>
    <row r="38" spans="1:19" x14ac:dyDescent="0.3">
      <c r="A38" s="77" t="s">
        <v>1015</v>
      </c>
      <c r="B38" s="59">
        <f>VLOOKUP($A38,'Return Data'!$B$7:$R$2292,3,0)</f>
        <v>0</v>
      </c>
      <c r="C38" s="60">
        <f>VLOOKUP($A38,'Return Data'!$B$7:$R$2292,4,0)</f>
        <v>0</v>
      </c>
      <c r="D38" s="60">
        <f>VLOOKUP($A38,'Return Data'!$B$7:$R$2292,9,0)</f>
        <v>0</v>
      </c>
      <c r="E38" s="61">
        <f t="shared" si="0"/>
        <v>11</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1017</v>
      </c>
      <c r="B39" s="59">
        <f>VLOOKUP($A39,'Return Data'!$B$7:$R$2292,3,0)</f>
        <v>44988</v>
      </c>
      <c r="C39" s="60">
        <f>VLOOKUP($A39,'Return Data'!$B$7:$R$2292,4,0)</f>
        <v>16.2544</v>
      </c>
      <c r="D39" s="60">
        <f>VLOOKUP($A39,'Return Data'!$B$7:$R$2292,9,0)</f>
        <v>-0.93759999999999999</v>
      </c>
      <c r="E39" s="61">
        <f t="shared" si="0"/>
        <v>18</v>
      </c>
      <c r="F39" s="60">
        <f>VLOOKUP($A39,'Return Data'!$B$7:$R$2292,10,0)</f>
        <v>3.4796999999999998</v>
      </c>
      <c r="G39" s="61">
        <f t="shared" si="1"/>
        <v>10</v>
      </c>
      <c r="H39" s="60">
        <f>VLOOKUP($A39,'Return Data'!$B$7:$R$2292,11,0)</f>
        <v>4.6959999999999997</v>
      </c>
      <c r="I39" s="61">
        <f t="shared" si="2"/>
        <v>13</v>
      </c>
      <c r="J39" s="60">
        <f>VLOOKUP($A39,'Return Data'!$B$7:$R$2292,12,0)</f>
        <v>5.8707000000000003</v>
      </c>
      <c r="K39" s="61">
        <f t="shared" si="3"/>
        <v>22</v>
      </c>
      <c r="L39" s="60">
        <f>VLOOKUP($A39,'Return Data'!$B$7:$R$2292,13,0)</f>
        <v>3.5114000000000001</v>
      </c>
      <c r="M39" s="61">
        <f t="shared" si="4"/>
        <v>17</v>
      </c>
      <c r="N39" s="60">
        <f>VLOOKUP($A39,'Return Data'!$B$7:$R$2292,17,0)</f>
        <v>5.7567000000000004</v>
      </c>
      <c r="O39" s="61">
        <f t="shared" si="5"/>
        <v>5</v>
      </c>
      <c r="P39" s="60">
        <f>VLOOKUP($A39,'Return Data'!$B$7:$R$2292,14,0)</f>
        <v>3.6156999999999999</v>
      </c>
      <c r="Q39" s="61">
        <f t="shared" si="6"/>
        <v>25</v>
      </c>
      <c r="R39" s="60">
        <f>VLOOKUP($A39,'Return Data'!$B$7:$R$2292,16,0)</f>
        <v>6.3183999999999996</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-0.73675937500000011</v>
      </c>
      <c r="E41" s="83"/>
      <c r="F41" s="84">
        <f>AVERAGE(F8:F39)</f>
        <v>2.88803125</v>
      </c>
      <c r="G41" s="83"/>
      <c r="H41" s="84">
        <f>AVERAGE(H8:H39)</f>
        <v>4.1194312499999999</v>
      </c>
      <c r="I41" s="83"/>
      <c r="J41" s="84">
        <f>AVERAGE(J8:J39)</f>
        <v>6.3241375</v>
      </c>
      <c r="K41" s="83"/>
      <c r="L41" s="84">
        <f>AVERAGE(L8:L39)</f>
        <v>3.8598781249999998</v>
      </c>
      <c r="M41" s="83"/>
      <c r="N41" s="84">
        <f>AVERAGE(N8:N39)</f>
        <v>4.4472250000000004</v>
      </c>
      <c r="O41" s="83"/>
      <c r="P41" s="84">
        <f>AVERAGE(P8:P39)</f>
        <v>4.4391375000000002</v>
      </c>
      <c r="Q41" s="83"/>
      <c r="R41" s="84">
        <f>AVERAGE(R8:R39)</f>
        <v>6.287856249999999</v>
      </c>
      <c r="S41" s="85"/>
    </row>
    <row r="42" spans="1:19" x14ac:dyDescent="0.3">
      <c r="A42" s="82" t="s">
        <v>28</v>
      </c>
      <c r="B42" s="83"/>
      <c r="C42" s="83"/>
      <c r="D42" s="84">
        <f>MIN(D8:D39)</f>
        <v>-4.9438000000000004</v>
      </c>
      <c r="E42" s="83"/>
      <c r="F42" s="84">
        <f>MIN(F8:F39)</f>
        <v>0</v>
      </c>
      <c r="G42" s="83"/>
      <c r="H42" s="84">
        <f>MIN(H8:H39)</f>
        <v>0</v>
      </c>
      <c r="I42" s="83"/>
      <c r="J42" s="84">
        <f>MIN(J8:J39)</f>
        <v>0</v>
      </c>
      <c r="K42" s="83"/>
      <c r="L42" s="84">
        <f>MIN(L8:L39)</f>
        <v>0</v>
      </c>
      <c r="M42" s="83"/>
      <c r="N42" s="84">
        <f>MIN(N8:N39)</f>
        <v>0</v>
      </c>
      <c r="O42" s="83"/>
      <c r="P42" s="84">
        <f>MIN(P8:P39)</f>
        <v>-2.4588999999999999</v>
      </c>
      <c r="Q42" s="83"/>
      <c r="R42" s="84">
        <f>MIN(R8:R39)</f>
        <v>0</v>
      </c>
      <c r="S42" s="85"/>
    </row>
    <row r="43" spans="1:19" ht="15" thickBot="1" x14ac:dyDescent="0.35">
      <c r="A43" s="86" t="s">
        <v>29</v>
      </c>
      <c r="B43" s="87"/>
      <c r="C43" s="87"/>
      <c r="D43" s="88">
        <f>MAX(D8:D39)</f>
        <v>5.9976000000000003</v>
      </c>
      <c r="E43" s="87"/>
      <c r="F43" s="88">
        <f>MAX(F8:F39)</f>
        <v>5.7369000000000003</v>
      </c>
      <c r="G43" s="87"/>
      <c r="H43" s="88">
        <f>MAX(H8:H39)</f>
        <v>6.8441000000000001</v>
      </c>
      <c r="I43" s="87"/>
      <c r="J43" s="88">
        <f>MAX(J8:J39)</f>
        <v>28.9436</v>
      </c>
      <c r="K43" s="87"/>
      <c r="L43" s="88">
        <f>MAX(L8:L39)</f>
        <v>21.8413</v>
      </c>
      <c r="M43" s="87"/>
      <c r="N43" s="88">
        <f>MAX(N8:N39)</f>
        <v>15.920500000000001</v>
      </c>
      <c r="O43" s="87"/>
      <c r="P43" s="88">
        <f>MAX(P8:P39)</f>
        <v>13.734400000000001</v>
      </c>
      <c r="Q43" s="87"/>
      <c r="R43" s="88">
        <f>MAX(R8:R39)</f>
        <v>9.5388999999999999</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1429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1021</v>
      </c>
      <c r="B8" s="59">
        <f>VLOOKUP($A8,'Return Data'!$B$7:$R$2292,3,0)</f>
        <v>44988</v>
      </c>
      <c r="C8" s="60">
        <f>VLOOKUP($A8,'Return Data'!$B$7:$R$2292,4,0)</f>
        <v>104.9855</v>
      </c>
      <c r="D8" s="60">
        <f>VLOOKUP($A8,'Return Data'!$B$7:$R$2292,9,0)</f>
        <v>-3.3290999999999999</v>
      </c>
      <c r="E8" s="61">
        <f t="shared" ref="E8:E39" si="0">RANK(D8,D$8:D$39,0)</f>
        <v>23</v>
      </c>
      <c r="F8" s="60">
        <f>VLOOKUP($A8,'Return Data'!$B$7:$R$2292,10,0)</f>
        <v>2.5834999999999999</v>
      </c>
      <c r="G8" s="61">
        <f t="shared" ref="G8:G39" si="1">RANK(F8,F$8:F$39,0)</f>
        <v>14</v>
      </c>
      <c r="H8" s="60">
        <f>VLOOKUP($A8,'Return Data'!$B$7:$R$2292,11,0)</f>
        <v>4.0026000000000002</v>
      </c>
      <c r="I8" s="61">
        <f t="shared" ref="I8:I39" si="2">RANK(H8,H$8:H$39,0)</f>
        <v>15</v>
      </c>
      <c r="J8" s="60">
        <f>VLOOKUP($A8,'Return Data'!$B$7:$R$2292,12,0)</f>
        <v>5.8705999999999996</v>
      </c>
      <c r="K8" s="61">
        <f t="shared" ref="K8:K39" si="3">RANK(J8,J$8:J$39,0)</f>
        <v>14</v>
      </c>
      <c r="L8" s="60">
        <f>VLOOKUP($A8,'Return Data'!$B$7:$R$2292,13,0)</f>
        <v>2.6469</v>
      </c>
      <c r="M8" s="61">
        <f t="shared" ref="M8:M39" si="4">RANK(L8,L$8:L$39,0)</f>
        <v>17</v>
      </c>
      <c r="N8" s="60">
        <f>VLOOKUP($A8,'Return Data'!$B$7:$R$2292,17,0)</f>
        <v>4.4958999999999998</v>
      </c>
      <c r="O8" s="61">
        <f t="shared" ref="O8:O39" si="5">RANK(N8,N$8:N$39,0)</f>
        <v>8</v>
      </c>
      <c r="P8" s="60">
        <f>VLOOKUP($A8,'Return Data'!$B$7:$R$2292,14,0)</f>
        <v>5.4104000000000001</v>
      </c>
      <c r="Q8" s="61">
        <f t="shared" ref="Q8:Q39" si="6">RANK(P8,P$8:P$39,0)</f>
        <v>6</v>
      </c>
      <c r="R8" s="60">
        <f>VLOOKUP($A8,'Return Data'!$B$7:$R$2292,16,0)</f>
        <v>8.9657</v>
      </c>
      <c r="S8" s="62">
        <f t="shared" ref="S8:S39" si="7">RANK(R8,R$8:R$39,0)</f>
        <v>1</v>
      </c>
    </row>
    <row r="9" spans="1:19" x14ac:dyDescent="0.3">
      <c r="A9" s="77" t="s">
        <v>978</v>
      </c>
      <c r="B9" s="59">
        <f>VLOOKUP($A9,'Return Data'!$B$7:$R$2292,3,0)</f>
        <v>44988</v>
      </c>
      <c r="C9" s="60">
        <f>VLOOKUP($A9,'Return Data'!$B$7:$R$2292,4,0)</f>
        <v>31.786999999999999</v>
      </c>
      <c r="D9" s="60">
        <f>VLOOKUP($A9,'Return Data'!$B$7:$R$2292,9,0)</f>
        <v>5.3117999999999999</v>
      </c>
      <c r="E9" s="61">
        <f t="shared" si="0"/>
        <v>1</v>
      </c>
      <c r="F9" s="60">
        <f>VLOOKUP($A9,'Return Data'!$B$7:$R$2292,10,0)</f>
        <v>5.0327000000000002</v>
      </c>
      <c r="G9" s="61">
        <f t="shared" si="1"/>
        <v>1</v>
      </c>
      <c r="H9" s="60">
        <f>VLOOKUP($A9,'Return Data'!$B$7:$R$2292,11,0)</f>
        <v>5.9112</v>
      </c>
      <c r="I9" s="61">
        <f t="shared" si="2"/>
        <v>2</v>
      </c>
      <c r="J9" s="60">
        <f>VLOOKUP($A9,'Return Data'!$B$7:$R$2292,12,0)</f>
        <v>28.096299999999999</v>
      </c>
      <c r="K9" s="61">
        <f t="shared" si="3"/>
        <v>1</v>
      </c>
      <c r="L9" s="60">
        <f>VLOOKUP($A9,'Return Data'!$B$7:$R$2292,13,0)</f>
        <v>20.935300000000002</v>
      </c>
      <c r="M9" s="61">
        <f t="shared" si="4"/>
        <v>1</v>
      </c>
      <c r="N9" s="60">
        <f>VLOOKUP($A9,'Return Data'!$B$7:$R$2292,17,0)</f>
        <v>15.1554</v>
      </c>
      <c r="O9" s="61">
        <f t="shared" si="5"/>
        <v>1</v>
      </c>
      <c r="P9" s="60">
        <f>VLOOKUP($A9,'Return Data'!$B$7:$R$2292,14,0)</f>
        <v>12.9626</v>
      </c>
      <c r="Q9" s="61">
        <f t="shared" si="6"/>
        <v>1</v>
      </c>
      <c r="R9" s="60">
        <f>VLOOKUP($A9,'Return Data'!$B$7:$R$2292,16,0)</f>
        <v>8.6448</v>
      </c>
      <c r="S9" s="62">
        <f t="shared" si="7"/>
        <v>2</v>
      </c>
    </row>
    <row r="10" spans="1:19" x14ac:dyDescent="0.3">
      <c r="A10" s="77" t="s">
        <v>980</v>
      </c>
      <c r="B10" s="59">
        <f>VLOOKUP($A10,'Return Data'!$B$7:$R$2292,3,0)</f>
        <v>0</v>
      </c>
      <c r="C10" s="60">
        <f>VLOOKUP($A10,'Return Data'!$B$7:$R$2292,4,0)</f>
        <v>0</v>
      </c>
      <c r="D10" s="60">
        <f>VLOOKUP($A10,'Return Data'!$B$7:$R$2292,9,0)</f>
        <v>0</v>
      </c>
      <c r="E10" s="61">
        <f t="shared" si="0"/>
        <v>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982</v>
      </c>
      <c r="B11" s="59">
        <f>VLOOKUP($A11,'Return Data'!$B$7:$R$2292,3,0)</f>
        <v>44988</v>
      </c>
      <c r="C11" s="60">
        <f>VLOOKUP($A11,'Return Data'!$B$7:$R$2292,4,0)</f>
        <v>23.113499999999998</v>
      </c>
      <c r="D11" s="60">
        <f>VLOOKUP($A11,'Return Data'!$B$7:$R$2292,9,0)</f>
        <v>0.8861</v>
      </c>
      <c r="E11" s="61">
        <f t="shared" si="0"/>
        <v>5</v>
      </c>
      <c r="F11" s="60">
        <f>VLOOKUP($A11,'Return Data'!$B$7:$R$2292,10,0)</f>
        <v>4.0827999999999998</v>
      </c>
      <c r="G11" s="61">
        <f t="shared" si="1"/>
        <v>4</v>
      </c>
      <c r="H11" s="60">
        <f>VLOOKUP($A11,'Return Data'!$B$7:$R$2292,11,0)</f>
        <v>4.6557000000000004</v>
      </c>
      <c r="I11" s="61">
        <f t="shared" si="2"/>
        <v>9</v>
      </c>
      <c r="J11" s="60">
        <f>VLOOKUP($A11,'Return Data'!$B$7:$R$2292,12,0)</f>
        <v>6.0820999999999996</v>
      </c>
      <c r="K11" s="61">
        <f t="shared" si="3"/>
        <v>11</v>
      </c>
      <c r="L11" s="60">
        <f>VLOOKUP($A11,'Return Data'!$B$7:$R$2292,13,0)</f>
        <v>4.1974999999999998</v>
      </c>
      <c r="M11" s="61">
        <f t="shared" si="4"/>
        <v>6</v>
      </c>
      <c r="N11" s="60">
        <f>VLOOKUP($A11,'Return Data'!$B$7:$R$2292,17,0)</f>
        <v>4.9503000000000004</v>
      </c>
      <c r="O11" s="61">
        <f t="shared" si="5"/>
        <v>6</v>
      </c>
      <c r="P11" s="60">
        <f>VLOOKUP($A11,'Return Data'!$B$7:$R$2292,14,0)</f>
        <v>5.8650000000000002</v>
      </c>
      <c r="Q11" s="61">
        <f t="shared" si="6"/>
        <v>4</v>
      </c>
      <c r="R11" s="60">
        <f>VLOOKUP($A11,'Return Data'!$B$7:$R$2292,16,0)</f>
        <v>7.9615999999999998</v>
      </c>
      <c r="S11" s="62">
        <f t="shared" si="7"/>
        <v>8</v>
      </c>
    </row>
    <row r="12" spans="1:19" x14ac:dyDescent="0.3">
      <c r="A12" s="77" t="s">
        <v>1922</v>
      </c>
      <c r="B12" s="59">
        <f>VLOOKUP($A12,'Return Data'!$B$7:$R$2292,3,0)</f>
        <v>44988</v>
      </c>
      <c r="C12" s="60">
        <f>VLOOKUP($A12,'Return Data'!$B$7:$R$2292,4,0)</f>
        <v>15.804500000000001</v>
      </c>
      <c r="D12" s="60">
        <f>VLOOKUP($A12,'Return Data'!$B$7:$R$2292,9,0)</f>
        <v>-1.4830000000000001</v>
      </c>
      <c r="E12" s="61">
        <f t="shared" si="0"/>
        <v>17</v>
      </c>
      <c r="F12" s="60">
        <f>VLOOKUP($A12,'Return Data'!$B$7:$R$2292,10,0)</f>
        <v>3.5977000000000001</v>
      </c>
      <c r="G12" s="61">
        <f t="shared" si="1"/>
        <v>7</v>
      </c>
      <c r="H12" s="60">
        <f>VLOOKUP($A12,'Return Data'!$B$7:$R$2292,11,0)</f>
        <v>4.2675000000000001</v>
      </c>
      <c r="I12" s="61">
        <f t="shared" si="2"/>
        <v>12</v>
      </c>
      <c r="J12" s="60">
        <f>VLOOKUP($A12,'Return Data'!$B$7:$R$2292,12,0)</f>
        <v>6.3258999999999999</v>
      </c>
      <c r="K12" s="61">
        <f t="shared" si="3"/>
        <v>9</v>
      </c>
      <c r="L12" s="60">
        <f>VLOOKUP($A12,'Return Data'!$B$7:$R$2292,13,0)</f>
        <v>3.1208</v>
      </c>
      <c r="M12" s="61">
        <f t="shared" si="4"/>
        <v>13</v>
      </c>
      <c r="N12" s="60">
        <f>VLOOKUP($A12,'Return Data'!$B$7:$R$2292,17,0)</f>
        <v>3.4893999999999998</v>
      </c>
      <c r="O12" s="61">
        <f t="shared" si="5"/>
        <v>17</v>
      </c>
      <c r="P12" s="60">
        <f>VLOOKUP($A12,'Return Data'!$B$7:$R$2292,14,0)</f>
        <v>3.7134999999999998</v>
      </c>
      <c r="Q12" s="61">
        <f t="shared" si="6"/>
        <v>18</v>
      </c>
      <c r="R12" s="60">
        <f>VLOOKUP($A12,'Return Data'!$B$7:$R$2292,16,0)</f>
        <v>5.2100999999999997</v>
      </c>
      <c r="S12" s="62">
        <f t="shared" si="7"/>
        <v>26</v>
      </c>
    </row>
    <row r="13" spans="1:19" x14ac:dyDescent="0.3">
      <c r="A13" s="77" t="s">
        <v>1024</v>
      </c>
      <c r="B13" s="59">
        <f>VLOOKUP($A13,'Return Data'!$B$7:$R$2292,3,0)</f>
        <v>44988</v>
      </c>
      <c r="C13" s="60">
        <f>VLOOKUP($A13,'Return Data'!$B$7:$R$2292,4,0)</f>
        <v>47.302700000000002</v>
      </c>
      <c r="D13" s="60">
        <f>VLOOKUP($A13,'Return Data'!$B$7:$R$2292,9,0)</f>
        <v>-3.6303000000000001</v>
      </c>
      <c r="E13" s="61">
        <f t="shared" si="0"/>
        <v>25</v>
      </c>
      <c r="F13" s="60">
        <f>VLOOKUP($A13,'Return Data'!$B$7:$R$2292,10,0)</f>
        <v>1.893</v>
      </c>
      <c r="G13" s="61">
        <f t="shared" si="1"/>
        <v>20</v>
      </c>
      <c r="H13" s="60">
        <f>VLOOKUP($A13,'Return Data'!$B$7:$R$2292,11,0)</f>
        <v>3.2433000000000001</v>
      </c>
      <c r="I13" s="61">
        <f t="shared" si="2"/>
        <v>22</v>
      </c>
      <c r="J13" s="60">
        <f>VLOOKUP($A13,'Return Data'!$B$7:$R$2292,12,0)</f>
        <v>5.0602</v>
      </c>
      <c r="K13" s="61">
        <f t="shared" si="3"/>
        <v>22</v>
      </c>
      <c r="L13" s="60">
        <f>VLOOKUP($A13,'Return Data'!$B$7:$R$2292,13,0)</f>
        <v>2.4287000000000001</v>
      </c>
      <c r="M13" s="61">
        <f t="shared" si="4"/>
        <v>20</v>
      </c>
      <c r="N13" s="60">
        <f>VLOOKUP($A13,'Return Data'!$B$7:$R$2292,17,0)</f>
        <v>2.6966999999999999</v>
      </c>
      <c r="O13" s="61">
        <f t="shared" si="5"/>
        <v>22</v>
      </c>
      <c r="P13" s="60">
        <f>VLOOKUP($A13,'Return Data'!$B$7:$R$2292,14,0)</f>
        <v>3.7919</v>
      </c>
      <c r="Q13" s="61">
        <f t="shared" si="6"/>
        <v>17</v>
      </c>
      <c r="R13" s="60">
        <f>VLOOKUP($A13,'Return Data'!$B$7:$R$2292,16,0)</f>
        <v>7.8887999999999998</v>
      </c>
      <c r="S13" s="62">
        <f t="shared" si="7"/>
        <v>9</v>
      </c>
    </row>
    <row r="14" spans="1:19" x14ac:dyDescent="0.3">
      <c r="A14" s="77" t="s">
        <v>984</v>
      </c>
      <c r="B14" s="59">
        <f>VLOOKUP($A14,'Return Data'!$B$7:$R$2292,3,0)</f>
        <v>44988</v>
      </c>
      <c r="C14" s="60">
        <f>VLOOKUP($A14,'Return Data'!$B$7:$R$2292,4,0)</f>
        <v>67.969700000000003</v>
      </c>
      <c r="D14" s="60">
        <f>VLOOKUP($A14,'Return Data'!$B$7:$R$2292,9,0)</f>
        <v>-1.2243999999999999</v>
      </c>
      <c r="E14" s="61">
        <f t="shared" si="0"/>
        <v>16</v>
      </c>
      <c r="F14" s="60">
        <f>VLOOKUP($A14,'Return Data'!$B$7:$R$2292,10,0)</f>
        <v>2.9209000000000001</v>
      </c>
      <c r="G14" s="61">
        <f t="shared" si="1"/>
        <v>9</v>
      </c>
      <c r="H14" s="60">
        <f>VLOOKUP($A14,'Return Data'!$B$7:$R$2292,11,0)</f>
        <v>4.0993000000000004</v>
      </c>
      <c r="I14" s="61">
        <f t="shared" si="2"/>
        <v>14</v>
      </c>
      <c r="J14" s="60">
        <f>VLOOKUP($A14,'Return Data'!$B$7:$R$2292,12,0)</f>
        <v>5.6483999999999996</v>
      </c>
      <c r="K14" s="61">
        <f t="shared" si="3"/>
        <v>17</v>
      </c>
      <c r="L14" s="60">
        <f>VLOOKUP($A14,'Return Data'!$B$7:$R$2292,13,0)</f>
        <v>3.1269</v>
      </c>
      <c r="M14" s="61">
        <f t="shared" si="4"/>
        <v>12</v>
      </c>
      <c r="N14" s="60">
        <f>VLOOKUP($A14,'Return Data'!$B$7:$R$2292,17,0)</f>
        <v>3.8477000000000001</v>
      </c>
      <c r="O14" s="61">
        <f t="shared" si="5"/>
        <v>14</v>
      </c>
      <c r="P14" s="60">
        <f>VLOOKUP($A14,'Return Data'!$B$7:$R$2292,14,0)</f>
        <v>4.7050000000000001</v>
      </c>
      <c r="Q14" s="61">
        <f t="shared" si="6"/>
        <v>11</v>
      </c>
      <c r="R14" s="60">
        <f>VLOOKUP($A14,'Return Data'!$B$7:$R$2292,16,0)</f>
        <v>7.6924000000000001</v>
      </c>
      <c r="S14" s="62">
        <f t="shared" si="7"/>
        <v>13</v>
      </c>
    </row>
    <row r="15" spans="1:19" x14ac:dyDescent="0.3">
      <c r="A15" s="77" t="s">
        <v>987</v>
      </c>
      <c r="B15" s="59">
        <f>VLOOKUP($A15,'Return Data'!$B$7:$R$2292,3,0)</f>
        <v>0</v>
      </c>
      <c r="C15" s="60">
        <f>VLOOKUP($A15,'Return Data'!$B$7:$R$2292,4,0)</f>
        <v>0</v>
      </c>
      <c r="D15" s="60">
        <f>VLOOKUP($A15,'Return Data'!$B$7:$R$2292,9,0)</f>
        <v>0</v>
      </c>
      <c r="E15" s="61">
        <f t="shared" si="0"/>
        <v>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1025</v>
      </c>
      <c r="B16" s="59">
        <f>VLOOKUP($A16,'Return Data'!$B$7:$R$2292,3,0)</f>
        <v>44988</v>
      </c>
      <c r="C16" s="60">
        <f>VLOOKUP($A16,'Return Data'!$B$7:$R$2292,4,0)</f>
        <v>48.522500000000001</v>
      </c>
      <c r="D16" s="60">
        <f>VLOOKUP($A16,'Return Data'!$B$7:$R$2292,9,0)</f>
        <v>-2.0251999999999999</v>
      </c>
      <c r="E16" s="61">
        <f t="shared" si="0"/>
        <v>20</v>
      </c>
      <c r="F16" s="60">
        <f>VLOOKUP($A16,'Return Data'!$B$7:$R$2292,10,0)</f>
        <v>1.8002</v>
      </c>
      <c r="G16" s="61">
        <f t="shared" si="1"/>
        <v>22</v>
      </c>
      <c r="H16" s="60">
        <f>VLOOKUP($A16,'Return Data'!$B$7:$R$2292,11,0)</f>
        <v>3.5072999999999999</v>
      </c>
      <c r="I16" s="61">
        <f t="shared" si="2"/>
        <v>20</v>
      </c>
      <c r="J16" s="60">
        <f>VLOOKUP($A16,'Return Data'!$B$7:$R$2292,12,0)</f>
        <v>5.5328999999999997</v>
      </c>
      <c r="K16" s="61">
        <f t="shared" si="3"/>
        <v>18</v>
      </c>
      <c r="L16" s="60">
        <f>VLOOKUP($A16,'Return Data'!$B$7:$R$2292,13,0)</f>
        <v>2.0465</v>
      </c>
      <c r="M16" s="61">
        <f t="shared" si="4"/>
        <v>21</v>
      </c>
      <c r="N16" s="60">
        <f>VLOOKUP($A16,'Return Data'!$B$7:$R$2292,17,0)</f>
        <v>2.4773999999999998</v>
      </c>
      <c r="O16" s="61">
        <f t="shared" si="5"/>
        <v>25</v>
      </c>
      <c r="P16" s="60">
        <f>VLOOKUP($A16,'Return Data'!$B$7:$R$2292,14,0)</f>
        <v>3.2841</v>
      </c>
      <c r="Q16" s="61">
        <f t="shared" si="6"/>
        <v>22</v>
      </c>
      <c r="R16" s="60">
        <f>VLOOKUP($A16,'Return Data'!$B$7:$R$2292,16,0)</f>
        <v>7.2760999999999996</v>
      </c>
      <c r="S16" s="62">
        <f t="shared" si="7"/>
        <v>20</v>
      </c>
    </row>
    <row r="17" spans="1:19" x14ac:dyDescent="0.3">
      <c r="A17" s="77" t="s">
        <v>989</v>
      </c>
      <c r="B17" s="59">
        <f>VLOOKUP($A17,'Return Data'!$B$7:$R$2292,3,0)</f>
        <v>44988</v>
      </c>
      <c r="C17" s="60">
        <f>VLOOKUP($A17,'Return Data'!$B$7:$R$2292,4,0)</f>
        <v>47.011899999999997</v>
      </c>
      <c r="D17" s="60">
        <f>VLOOKUP($A17,'Return Data'!$B$7:$R$2292,9,0)</f>
        <v>0.63249999999999995</v>
      </c>
      <c r="E17" s="61">
        <f t="shared" si="0"/>
        <v>6</v>
      </c>
      <c r="F17" s="60">
        <f>VLOOKUP($A17,'Return Data'!$B$7:$R$2292,10,0)</f>
        <v>3.7972999999999999</v>
      </c>
      <c r="G17" s="61">
        <f t="shared" si="1"/>
        <v>6</v>
      </c>
      <c r="H17" s="60">
        <f>VLOOKUP($A17,'Return Data'!$B$7:$R$2292,11,0)</f>
        <v>4.45</v>
      </c>
      <c r="I17" s="61">
        <f t="shared" si="2"/>
        <v>10</v>
      </c>
      <c r="J17" s="60">
        <f>VLOOKUP($A17,'Return Data'!$B$7:$R$2292,12,0)</f>
        <v>5.9142999999999999</v>
      </c>
      <c r="K17" s="61">
        <f t="shared" si="3"/>
        <v>12</v>
      </c>
      <c r="L17" s="60">
        <f>VLOOKUP($A17,'Return Data'!$B$7:$R$2292,13,0)</f>
        <v>3.2509000000000001</v>
      </c>
      <c r="M17" s="61">
        <f t="shared" si="4"/>
        <v>11</v>
      </c>
      <c r="N17" s="60">
        <f>VLOOKUP($A17,'Return Data'!$B$7:$R$2292,17,0)</f>
        <v>4.5170000000000003</v>
      </c>
      <c r="O17" s="61">
        <f t="shared" si="5"/>
        <v>7</v>
      </c>
      <c r="P17" s="60">
        <f>VLOOKUP($A17,'Return Data'!$B$7:$R$2292,14,0)</f>
        <v>5.2717000000000001</v>
      </c>
      <c r="Q17" s="61">
        <f t="shared" si="6"/>
        <v>7</v>
      </c>
      <c r="R17" s="60">
        <f>VLOOKUP($A17,'Return Data'!$B$7:$R$2292,16,0)</f>
        <v>7.6180000000000003</v>
      </c>
      <c r="S17" s="62">
        <f t="shared" si="7"/>
        <v>14</v>
      </c>
    </row>
    <row r="18" spans="1:19" x14ac:dyDescent="0.3">
      <c r="A18" t="s">
        <v>2018</v>
      </c>
      <c r="B18" s="59">
        <f>VLOOKUP($A18,'Return Data'!$B$7:$R$2292,3,0)</f>
        <v>44988</v>
      </c>
      <c r="C18" s="60">
        <f>VLOOKUP($A18,'Return Data'!$B$7:$R$2292,4,0)</f>
        <v>16.966000000000001</v>
      </c>
      <c r="D18" s="60">
        <f>VLOOKUP($A18,'Return Data'!$B$7:$R$2292,9,0)</f>
        <v>0.53810000000000002</v>
      </c>
      <c r="E18" s="61">
        <f t="shared" si="0"/>
        <v>7</v>
      </c>
      <c r="F18" s="60">
        <f>VLOOKUP($A18,'Return Data'!$B$7:$R$2292,10,0)</f>
        <v>3.8885000000000001</v>
      </c>
      <c r="G18" s="61">
        <f t="shared" si="1"/>
        <v>5</v>
      </c>
      <c r="H18" s="60">
        <f>VLOOKUP($A18,'Return Data'!$B$7:$R$2292,11,0)</f>
        <v>4.8784000000000001</v>
      </c>
      <c r="I18" s="61">
        <f t="shared" si="2"/>
        <v>7</v>
      </c>
      <c r="J18" s="60">
        <f>VLOOKUP($A18,'Return Data'!$B$7:$R$2292,12,0)</f>
        <v>5.8730000000000002</v>
      </c>
      <c r="K18" s="61">
        <f t="shared" si="3"/>
        <v>13</v>
      </c>
      <c r="L18" s="60">
        <f>VLOOKUP($A18,'Return Data'!$B$7:$R$2292,13,0)</f>
        <v>3.0577999999999999</v>
      </c>
      <c r="M18" s="61">
        <f t="shared" si="4"/>
        <v>14</v>
      </c>
      <c r="N18" s="60">
        <f>VLOOKUP($A18,'Return Data'!$B$7:$R$2292,17,0)</f>
        <v>4.0560999999999998</v>
      </c>
      <c r="O18" s="61">
        <f t="shared" si="5"/>
        <v>12</v>
      </c>
      <c r="P18" s="60">
        <f>VLOOKUP($A18,'Return Data'!$B$7:$R$2292,14,0)</f>
        <v>4.8418000000000001</v>
      </c>
      <c r="Q18" s="61">
        <f t="shared" si="6"/>
        <v>10</v>
      </c>
      <c r="R18" s="60">
        <f>VLOOKUP($A18,'Return Data'!$B$7:$R$2292,16,0)</f>
        <v>6.7568999999999999</v>
      </c>
      <c r="S18" s="62">
        <f t="shared" si="7"/>
        <v>22</v>
      </c>
    </row>
    <row r="19" spans="1:19" x14ac:dyDescent="0.3">
      <c r="A19" s="102" t="s">
        <v>2019</v>
      </c>
      <c r="B19" s="59">
        <f>VLOOKUP($A19,'Return Data'!$B$7:$R$2292,3,0)</f>
        <v>44988</v>
      </c>
      <c r="C19" s="60">
        <f>VLOOKUP($A19,'Return Data'!$B$7:$R$2292,4,0)</f>
        <v>35.703499999999998</v>
      </c>
      <c r="D19" s="60">
        <f>VLOOKUP($A19,'Return Data'!$B$7:$R$2292,9,0)</f>
        <v>-5.3667999999999996</v>
      </c>
      <c r="E19" s="61">
        <f t="shared" si="0"/>
        <v>31</v>
      </c>
      <c r="F19" s="60">
        <f>VLOOKUP($A19,'Return Data'!$B$7:$R$2292,10,0)</f>
        <v>1.1718</v>
      </c>
      <c r="G19" s="61">
        <f t="shared" si="1"/>
        <v>27</v>
      </c>
      <c r="H19" s="60">
        <f>VLOOKUP($A19,'Return Data'!$B$7:$R$2292,11,0)</f>
        <v>2.9577</v>
      </c>
      <c r="I19" s="61">
        <f t="shared" si="2"/>
        <v>24</v>
      </c>
      <c r="J19" s="60">
        <f>VLOOKUP($A19,'Return Data'!$B$7:$R$2292,12,0)</f>
        <v>4.8769</v>
      </c>
      <c r="K19" s="61">
        <f t="shared" si="3"/>
        <v>24</v>
      </c>
      <c r="L19" s="60">
        <f>VLOOKUP($A19,'Return Data'!$B$7:$R$2292,13,0)</f>
        <v>1.3504</v>
      </c>
      <c r="M19" s="61">
        <f t="shared" si="4"/>
        <v>25</v>
      </c>
      <c r="N19" s="60">
        <f>VLOOKUP($A19,'Return Data'!$B$7:$R$2292,17,0)</f>
        <v>2.5598000000000001</v>
      </c>
      <c r="O19" s="61">
        <f t="shared" si="5"/>
        <v>23</v>
      </c>
      <c r="P19" s="60">
        <f>VLOOKUP($A19,'Return Data'!$B$7:$R$2292,14,0)</f>
        <v>3.0184000000000002</v>
      </c>
      <c r="Q19" s="61">
        <f t="shared" si="6"/>
        <v>24</v>
      </c>
      <c r="R19" s="60">
        <f>VLOOKUP($A19,'Return Data'!$B$7:$R$2292,16,0)</f>
        <v>6.4893999999999998</v>
      </c>
      <c r="S19" s="62">
        <f t="shared" si="7"/>
        <v>23</v>
      </c>
    </row>
    <row r="20" spans="1:19" x14ac:dyDescent="0.3">
      <c r="A20" s="77" t="s">
        <v>1027</v>
      </c>
      <c r="B20" s="59">
        <f>VLOOKUP($A20,'Return Data'!$B$7:$R$2292,3,0)</f>
        <v>44988</v>
      </c>
      <c r="C20" s="60">
        <f>VLOOKUP($A20,'Return Data'!$B$7:$R$2292,4,0)</f>
        <v>33.106299999999997</v>
      </c>
      <c r="D20" s="60">
        <f>VLOOKUP($A20,'Return Data'!$B$7:$R$2292,9,0)</f>
        <v>1.7347999999999999</v>
      </c>
      <c r="E20" s="61">
        <f t="shared" si="0"/>
        <v>3</v>
      </c>
      <c r="F20" s="60">
        <f>VLOOKUP($A20,'Return Data'!$B$7:$R$2292,10,0)</f>
        <v>3.4409999999999998</v>
      </c>
      <c r="G20" s="61">
        <f t="shared" si="1"/>
        <v>8</v>
      </c>
      <c r="H20" s="60">
        <f>VLOOKUP($A20,'Return Data'!$B$7:$R$2292,11,0)</f>
        <v>4.8429000000000002</v>
      </c>
      <c r="I20" s="61">
        <f t="shared" si="2"/>
        <v>8</v>
      </c>
      <c r="J20" s="60">
        <f>VLOOKUP($A20,'Return Data'!$B$7:$R$2292,12,0)</f>
        <v>7.1083999999999996</v>
      </c>
      <c r="K20" s="61">
        <f t="shared" si="3"/>
        <v>4</v>
      </c>
      <c r="L20" s="60">
        <f>VLOOKUP($A20,'Return Data'!$B$7:$R$2292,13,0)</f>
        <v>4.3384999999999998</v>
      </c>
      <c r="M20" s="61">
        <f t="shared" si="4"/>
        <v>4</v>
      </c>
      <c r="N20" s="60">
        <f>VLOOKUP($A20,'Return Data'!$B$7:$R$2292,17,0)</f>
        <v>4.0995999999999997</v>
      </c>
      <c r="O20" s="61">
        <f t="shared" si="5"/>
        <v>11</v>
      </c>
      <c r="P20" s="60">
        <f>VLOOKUP($A20,'Return Data'!$B$7:$R$2292,14,0)</f>
        <v>5.1783999999999999</v>
      </c>
      <c r="Q20" s="61">
        <f t="shared" si="6"/>
        <v>9</v>
      </c>
      <c r="R20" s="60">
        <f>VLOOKUP($A20,'Return Data'!$B$7:$R$2292,16,0)</f>
        <v>8.577</v>
      </c>
      <c r="S20" s="62">
        <f t="shared" si="7"/>
        <v>3</v>
      </c>
    </row>
    <row r="21" spans="1:19" x14ac:dyDescent="0.3">
      <c r="A21" s="77" t="s">
        <v>925</v>
      </c>
      <c r="B21" s="59">
        <f>VLOOKUP($A21,'Return Data'!$B$7:$R$2292,3,0)</f>
        <v>44988</v>
      </c>
      <c r="C21" s="60">
        <f>VLOOKUP($A21,'Return Data'!$B$7:$R$2292,4,0)</f>
        <v>73.657899999999998</v>
      </c>
      <c r="D21" s="60">
        <f>VLOOKUP($A21,'Return Data'!$B$7:$R$2292,9,0)</f>
        <v>-3.7393999999999998</v>
      </c>
      <c r="E21" s="61">
        <f t="shared" si="0"/>
        <v>27</v>
      </c>
      <c r="F21" s="60">
        <f>VLOOKUP($A21,'Return Data'!$B$7:$R$2292,10,0)</f>
        <v>1.4542999999999999</v>
      </c>
      <c r="G21" s="61">
        <f t="shared" si="1"/>
        <v>25</v>
      </c>
      <c r="H21" s="60">
        <f>VLOOKUP($A21,'Return Data'!$B$7:$R$2292,11,0)</f>
        <v>3.7033</v>
      </c>
      <c r="I21" s="61">
        <f t="shared" si="2"/>
        <v>19</v>
      </c>
      <c r="J21" s="60">
        <f>VLOOKUP($A21,'Return Data'!$B$7:$R$2292,12,0)</f>
        <v>7.3259999999999996</v>
      </c>
      <c r="K21" s="61">
        <f t="shared" si="3"/>
        <v>3</v>
      </c>
      <c r="L21" s="60">
        <f>VLOOKUP($A21,'Return Data'!$B$7:$R$2292,13,0)</f>
        <v>2.6997</v>
      </c>
      <c r="M21" s="61">
        <f t="shared" si="4"/>
        <v>16</v>
      </c>
      <c r="N21" s="60">
        <f>VLOOKUP($A21,'Return Data'!$B$7:$R$2292,17,0)</f>
        <v>2.7105999999999999</v>
      </c>
      <c r="O21" s="61">
        <f t="shared" si="5"/>
        <v>21</v>
      </c>
      <c r="P21" s="60">
        <f>VLOOKUP($A21,'Return Data'!$B$7:$R$2292,14,0)</f>
        <v>3.2082999999999999</v>
      </c>
      <c r="Q21" s="61">
        <f t="shared" si="6"/>
        <v>23</v>
      </c>
      <c r="R21" s="60">
        <f>VLOOKUP($A21,'Return Data'!$B$7:$R$2292,16,0)</f>
        <v>8.4322999999999997</v>
      </c>
      <c r="S21" s="62">
        <f t="shared" si="7"/>
        <v>4</v>
      </c>
    </row>
    <row r="22" spans="1:19" x14ac:dyDescent="0.3">
      <c r="A22" s="77" t="s">
        <v>991</v>
      </c>
      <c r="B22" s="59">
        <f>VLOOKUP($A22,'Return Data'!$B$7:$R$2292,3,0)</f>
        <v>44988</v>
      </c>
      <c r="C22" s="60">
        <f>VLOOKUP($A22,'Return Data'!$B$7:$R$2292,4,0)</f>
        <v>37.275799999999997</v>
      </c>
      <c r="D22" s="60">
        <f>VLOOKUP($A22,'Return Data'!$B$7:$R$2292,9,0)</f>
        <v>3.0354999999999999</v>
      </c>
      <c r="E22" s="61">
        <f t="shared" si="0"/>
        <v>2</v>
      </c>
      <c r="F22" s="60">
        <f>VLOOKUP($A22,'Return Data'!$B$7:$R$2292,10,0)</f>
        <v>4.5674999999999999</v>
      </c>
      <c r="G22" s="61">
        <f t="shared" si="1"/>
        <v>2</v>
      </c>
      <c r="H22" s="60">
        <f>VLOOKUP($A22,'Return Data'!$B$7:$R$2292,11,0)</f>
        <v>5.0461999999999998</v>
      </c>
      <c r="I22" s="61">
        <f t="shared" si="2"/>
        <v>6</v>
      </c>
      <c r="J22" s="60">
        <f>VLOOKUP($A22,'Return Data'!$B$7:$R$2292,12,0)</f>
        <v>6.7603999999999997</v>
      </c>
      <c r="K22" s="61">
        <f t="shared" si="3"/>
        <v>5</v>
      </c>
      <c r="L22" s="60">
        <f>VLOOKUP($A22,'Return Data'!$B$7:$R$2292,13,0)</f>
        <v>4.7157999999999998</v>
      </c>
      <c r="M22" s="61">
        <f t="shared" si="4"/>
        <v>3</v>
      </c>
      <c r="N22" s="60">
        <f>VLOOKUP($A22,'Return Data'!$B$7:$R$2292,17,0)</f>
        <v>5.2335000000000003</v>
      </c>
      <c r="O22" s="61">
        <f t="shared" si="5"/>
        <v>4</v>
      </c>
      <c r="P22" s="60">
        <f>VLOOKUP($A22,'Return Data'!$B$7:$R$2292,14,0)</f>
        <v>6.0518000000000001</v>
      </c>
      <c r="Q22" s="61">
        <f t="shared" si="6"/>
        <v>3</v>
      </c>
      <c r="R22" s="60">
        <f>VLOOKUP($A22,'Return Data'!$B$7:$R$2292,16,0)</f>
        <v>7.3819999999999997</v>
      </c>
      <c r="S22" s="62">
        <f t="shared" si="7"/>
        <v>17</v>
      </c>
    </row>
    <row r="23" spans="1:19" x14ac:dyDescent="0.3">
      <c r="A23" s="77" t="s">
        <v>1030</v>
      </c>
      <c r="B23" s="59">
        <f>VLOOKUP($A23,'Return Data'!$B$7:$R$2292,3,0)</f>
        <v>44988</v>
      </c>
      <c r="C23" s="60">
        <f>VLOOKUP($A23,'Return Data'!$B$7:$R$2292,4,0)</f>
        <v>55.129100000000001</v>
      </c>
      <c r="D23" s="60">
        <f>VLOOKUP($A23,'Return Data'!$B$7:$R$2292,9,0)</f>
        <v>-5.6059000000000001</v>
      </c>
      <c r="E23" s="61">
        <f t="shared" si="0"/>
        <v>32</v>
      </c>
      <c r="F23" s="60">
        <f>VLOOKUP($A23,'Return Data'!$B$7:$R$2292,10,0)</f>
        <v>1.8212999999999999</v>
      </c>
      <c r="G23" s="61">
        <f t="shared" si="1"/>
        <v>21</v>
      </c>
      <c r="H23" s="60">
        <f>VLOOKUP($A23,'Return Data'!$B$7:$R$2292,11,0)</f>
        <v>2.8068</v>
      </c>
      <c r="I23" s="61">
        <f t="shared" si="2"/>
        <v>25</v>
      </c>
      <c r="J23" s="60">
        <f>VLOOKUP($A23,'Return Data'!$B$7:$R$2292,12,0)</f>
        <v>5.0364000000000004</v>
      </c>
      <c r="K23" s="61">
        <f t="shared" si="3"/>
        <v>23</v>
      </c>
      <c r="L23" s="60">
        <f>VLOOKUP($A23,'Return Data'!$B$7:$R$2292,13,0)</f>
        <v>0.99360000000000004</v>
      </c>
      <c r="M23" s="61">
        <f t="shared" si="4"/>
        <v>27</v>
      </c>
      <c r="N23" s="60">
        <f>VLOOKUP($A23,'Return Data'!$B$7:$R$2292,17,0)</f>
        <v>2.4943</v>
      </c>
      <c r="O23" s="61">
        <f t="shared" si="5"/>
        <v>24</v>
      </c>
      <c r="P23" s="60">
        <f>VLOOKUP($A23,'Return Data'!$B$7:$R$2292,14,0)</f>
        <v>3.5994999999999999</v>
      </c>
      <c r="Q23" s="61">
        <f t="shared" si="6"/>
        <v>20</v>
      </c>
      <c r="R23" s="60">
        <f>VLOOKUP($A23,'Return Data'!$B$7:$R$2292,16,0)</f>
        <v>7.8284000000000002</v>
      </c>
      <c r="S23" s="62">
        <f t="shared" si="7"/>
        <v>10</v>
      </c>
    </row>
    <row r="24" spans="1:19" x14ac:dyDescent="0.3">
      <c r="A24" s="77" t="s">
        <v>994</v>
      </c>
      <c r="B24" s="59">
        <f>VLOOKUP($A24,'Return Data'!$B$7:$R$2292,3,0)</f>
        <v>44988</v>
      </c>
      <c r="C24" s="60">
        <f>VLOOKUP($A24,'Return Data'!$B$7:$R$2292,4,0)</f>
        <v>38.4405</v>
      </c>
      <c r="D24" s="60">
        <f>VLOOKUP($A24,'Return Data'!$B$7:$R$2292,9,0)</f>
        <v>-4.7370999999999999</v>
      </c>
      <c r="E24" s="61">
        <f t="shared" si="0"/>
        <v>30</v>
      </c>
      <c r="F24" s="60">
        <f>VLOOKUP($A24,'Return Data'!$B$7:$R$2292,10,0)</f>
        <v>2.3214000000000001</v>
      </c>
      <c r="G24" s="61">
        <f t="shared" si="1"/>
        <v>17</v>
      </c>
      <c r="H24" s="60">
        <f>VLOOKUP($A24,'Return Data'!$B$7:$R$2292,11,0)</f>
        <v>3.2450999999999999</v>
      </c>
      <c r="I24" s="61">
        <f t="shared" si="2"/>
        <v>21</v>
      </c>
      <c r="J24" s="60">
        <f>VLOOKUP($A24,'Return Data'!$B$7:$R$2292,12,0)</f>
        <v>5.1718000000000002</v>
      </c>
      <c r="K24" s="61">
        <f t="shared" si="3"/>
        <v>21</v>
      </c>
      <c r="L24" s="60">
        <f>VLOOKUP($A24,'Return Data'!$B$7:$R$2292,13,0)</f>
        <v>1.4282999999999999</v>
      </c>
      <c r="M24" s="61">
        <f t="shared" si="4"/>
        <v>24</v>
      </c>
      <c r="N24" s="60">
        <f>VLOOKUP($A24,'Return Data'!$B$7:$R$2292,17,0)</f>
        <v>2.8715999999999999</v>
      </c>
      <c r="O24" s="61">
        <f t="shared" si="5"/>
        <v>20</v>
      </c>
      <c r="P24" s="60">
        <f>VLOOKUP($A24,'Return Data'!$B$7:$R$2292,14,0)</f>
        <v>4.0959000000000003</v>
      </c>
      <c r="Q24" s="61">
        <f t="shared" si="6"/>
        <v>16</v>
      </c>
      <c r="R24" s="60">
        <f>VLOOKUP($A24,'Return Data'!$B$7:$R$2292,16,0)</f>
        <v>7.0869</v>
      </c>
      <c r="S24" s="62">
        <f t="shared" si="7"/>
        <v>21</v>
      </c>
    </row>
    <row r="25" spans="1:19" x14ac:dyDescent="0.3">
      <c r="A25" s="77" t="s">
        <v>1924</v>
      </c>
      <c r="B25" s="59">
        <f>VLOOKUP($A25,'Return Data'!$B$7:$R$2292,3,0)</f>
        <v>44988</v>
      </c>
      <c r="C25" s="60">
        <f>VLOOKUP($A25,'Return Data'!$B$7:$R$2292,4,0)</f>
        <v>51.754199999999997</v>
      </c>
      <c r="D25" s="60">
        <f>VLOOKUP($A25,'Return Data'!$B$7:$R$2292,9,0)</f>
        <v>-4.0801999999999996</v>
      </c>
      <c r="E25" s="61">
        <f t="shared" si="0"/>
        <v>29</v>
      </c>
      <c r="F25" s="60">
        <f>VLOOKUP($A25,'Return Data'!$B$7:$R$2292,10,0)</f>
        <v>1.7263999999999999</v>
      </c>
      <c r="G25" s="61">
        <f t="shared" si="1"/>
        <v>23</v>
      </c>
      <c r="H25" s="60">
        <f>VLOOKUP($A25,'Return Data'!$B$7:$R$2292,11,0)</f>
        <v>3.2147000000000001</v>
      </c>
      <c r="I25" s="61">
        <f t="shared" si="2"/>
        <v>23</v>
      </c>
      <c r="J25" s="60">
        <f>VLOOKUP($A25,'Return Data'!$B$7:$R$2292,12,0)</f>
        <v>5.4017999999999997</v>
      </c>
      <c r="K25" s="61">
        <f t="shared" si="3"/>
        <v>19</v>
      </c>
      <c r="L25" s="60">
        <f>VLOOKUP($A25,'Return Data'!$B$7:$R$2292,13,0)</f>
        <v>1.6963999999999999</v>
      </c>
      <c r="M25" s="61">
        <f t="shared" si="4"/>
        <v>23</v>
      </c>
      <c r="N25" s="60">
        <f>VLOOKUP($A25,'Return Data'!$B$7:$R$2292,17,0)</f>
        <v>2.4371</v>
      </c>
      <c r="O25" s="61">
        <f t="shared" si="5"/>
        <v>26</v>
      </c>
      <c r="P25" s="60">
        <f>VLOOKUP($A25,'Return Data'!$B$7:$R$2292,14,0)</f>
        <v>3.4676</v>
      </c>
      <c r="Q25" s="61">
        <f t="shared" si="6"/>
        <v>21</v>
      </c>
      <c r="R25" s="60">
        <f>VLOOKUP($A25,'Return Data'!$B$7:$R$2292,16,0)</f>
        <v>6.0244999999999997</v>
      </c>
      <c r="S25" s="62">
        <f t="shared" si="7"/>
        <v>24</v>
      </c>
    </row>
    <row r="26" spans="1:19" x14ac:dyDescent="0.3">
      <c r="A26" s="77" t="s">
        <v>1032</v>
      </c>
      <c r="B26" s="59">
        <f>VLOOKUP($A26,'Return Data'!$B$7:$R$2292,3,0)</f>
        <v>44988</v>
      </c>
      <c r="C26" s="60">
        <f>VLOOKUP($A26,'Return Data'!$B$7:$R$2292,4,0)</f>
        <v>64.193799999999996</v>
      </c>
      <c r="D26" s="60">
        <f>VLOOKUP($A26,'Return Data'!$B$7:$R$2292,9,0)</f>
        <v>-0.1381</v>
      </c>
      <c r="E26" s="61">
        <f t="shared" si="0"/>
        <v>13</v>
      </c>
      <c r="F26" s="60">
        <f>VLOOKUP($A26,'Return Data'!$B$7:$R$2292,10,0)</f>
        <v>2.4062000000000001</v>
      </c>
      <c r="G26" s="61">
        <f t="shared" si="1"/>
        <v>15</v>
      </c>
      <c r="H26" s="60">
        <f>VLOOKUP($A26,'Return Data'!$B$7:$R$2292,11,0)</f>
        <v>3.9956999999999998</v>
      </c>
      <c r="I26" s="61">
        <f t="shared" si="2"/>
        <v>16</v>
      </c>
      <c r="J26" s="60">
        <f>VLOOKUP($A26,'Return Data'!$B$7:$R$2292,12,0)</f>
        <v>5.7144000000000004</v>
      </c>
      <c r="K26" s="61">
        <f t="shared" si="3"/>
        <v>16</v>
      </c>
      <c r="L26" s="60">
        <f>VLOOKUP($A26,'Return Data'!$B$7:$R$2292,13,0)</f>
        <v>2.4979</v>
      </c>
      <c r="M26" s="61">
        <f t="shared" si="4"/>
        <v>18</v>
      </c>
      <c r="N26" s="60">
        <f>VLOOKUP($A26,'Return Data'!$B$7:$R$2292,17,0)</f>
        <v>3.4262000000000001</v>
      </c>
      <c r="O26" s="61">
        <f t="shared" si="5"/>
        <v>18</v>
      </c>
      <c r="P26" s="60">
        <f>VLOOKUP($A26,'Return Data'!$B$7:$R$2292,14,0)</f>
        <v>4.5559000000000003</v>
      </c>
      <c r="Q26" s="61">
        <f t="shared" si="6"/>
        <v>12</v>
      </c>
      <c r="R26" s="60">
        <f>VLOOKUP($A26,'Return Data'!$B$7:$R$2292,16,0)</f>
        <v>8.3125999999999998</v>
      </c>
      <c r="S26" s="62">
        <f t="shared" si="7"/>
        <v>7</v>
      </c>
    </row>
    <row r="27" spans="1:19" x14ac:dyDescent="0.3">
      <c r="A27" s="77" t="s">
        <v>997</v>
      </c>
      <c r="B27" s="59">
        <f>VLOOKUP($A27,'Return Data'!$B$7:$R$2292,3,0)</f>
        <v>44988</v>
      </c>
      <c r="C27" s="60">
        <f>VLOOKUP($A27,'Return Data'!$B$7:$R$2292,4,0)</f>
        <v>18.759499999999999</v>
      </c>
      <c r="D27" s="60">
        <f>VLOOKUP($A27,'Return Data'!$B$7:$R$2292,9,0)</f>
        <v>-0.40289999999999998</v>
      </c>
      <c r="E27" s="61">
        <f t="shared" si="0"/>
        <v>14</v>
      </c>
      <c r="F27" s="60">
        <f>VLOOKUP($A27,'Return Data'!$B$7:$R$2292,10,0)</f>
        <v>1.216</v>
      </c>
      <c r="G27" s="61">
        <f t="shared" si="1"/>
        <v>26</v>
      </c>
      <c r="H27" s="60">
        <f>VLOOKUP($A27,'Return Data'!$B$7:$R$2292,11,0)</f>
        <v>2.4662999999999999</v>
      </c>
      <c r="I27" s="61">
        <f t="shared" si="2"/>
        <v>27</v>
      </c>
      <c r="J27" s="60">
        <f>VLOOKUP($A27,'Return Data'!$B$7:$R$2292,12,0)</f>
        <v>4.1162000000000001</v>
      </c>
      <c r="K27" s="61">
        <f t="shared" si="3"/>
        <v>27</v>
      </c>
      <c r="L27" s="60">
        <f>VLOOKUP($A27,'Return Data'!$B$7:$R$2292,13,0)</f>
        <v>2.4409999999999998</v>
      </c>
      <c r="M27" s="61">
        <f t="shared" si="4"/>
        <v>19</v>
      </c>
      <c r="N27" s="60">
        <f>VLOOKUP($A27,'Return Data'!$B$7:$R$2292,17,0)</f>
        <v>4.3567999999999998</v>
      </c>
      <c r="O27" s="61">
        <f t="shared" si="5"/>
        <v>10</v>
      </c>
      <c r="P27" s="60">
        <f>VLOOKUP($A27,'Return Data'!$B$7:$R$2292,14,0)</f>
        <v>4.4638</v>
      </c>
      <c r="Q27" s="61">
        <f t="shared" si="6"/>
        <v>13</v>
      </c>
      <c r="R27" s="60">
        <f>VLOOKUP($A27,'Return Data'!$B$7:$R$2292,16,0)</f>
        <v>7.2770000000000001</v>
      </c>
      <c r="S27" s="62">
        <f t="shared" si="7"/>
        <v>19</v>
      </c>
    </row>
    <row r="28" spans="1:19" x14ac:dyDescent="0.3">
      <c r="A28" s="109" t="s">
        <v>1811</v>
      </c>
      <c r="B28" s="59">
        <f>VLOOKUP($A28,'Return Data'!$B$7:$R$2292,3,0)</f>
        <v>44988</v>
      </c>
      <c r="C28" s="60">
        <f>VLOOKUP($A28,'Return Data'!$B$7:$R$2292,4,0)</f>
        <v>59.888300000000001</v>
      </c>
      <c r="D28" s="60">
        <f>VLOOKUP($A28,'Return Data'!$B$7:$R$2292,9,0)</f>
        <v>-3.4691000000000001</v>
      </c>
      <c r="E28" s="61">
        <f t="shared" si="0"/>
        <v>24</v>
      </c>
      <c r="F28" s="60">
        <f>VLOOKUP($A28,'Return Data'!$B$7:$R$2292,10,0)</f>
        <v>2.3328000000000002</v>
      </c>
      <c r="G28" s="61">
        <f t="shared" si="1"/>
        <v>16</v>
      </c>
      <c r="H28" s="60">
        <f>VLOOKUP($A28,'Return Data'!$B$7:$R$2292,11,0)</f>
        <v>3.9498000000000002</v>
      </c>
      <c r="I28" s="61">
        <f t="shared" si="2"/>
        <v>17</v>
      </c>
      <c r="J28" s="60">
        <f>VLOOKUP($A28,'Return Data'!$B$7:$R$2292,12,0)</f>
        <v>6.5496999999999996</v>
      </c>
      <c r="K28" s="61">
        <f t="shared" si="3"/>
        <v>8</v>
      </c>
      <c r="L28" s="60">
        <f>VLOOKUP($A28,'Return Data'!$B$7:$R$2292,13,0)</f>
        <v>3.4276</v>
      </c>
      <c r="M28" s="61">
        <f t="shared" si="4"/>
        <v>10</v>
      </c>
      <c r="N28" s="60">
        <f>VLOOKUP($A28,'Return Data'!$B$7:$R$2292,17,0)</f>
        <v>3.0531000000000001</v>
      </c>
      <c r="O28" s="61">
        <f t="shared" si="5"/>
        <v>19</v>
      </c>
      <c r="P28" s="60">
        <f>VLOOKUP($A28,'Return Data'!$B$7:$R$2292,14,0)</f>
        <v>3.6707000000000001</v>
      </c>
      <c r="Q28" s="61">
        <f t="shared" si="6"/>
        <v>19</v>
      </c>
      <c r="R28" s="60">
        <f>VLOOKUP($A28,'Return Data'!$B$7:$R$2292,16,0)</f>
        <v>7.7148000000000003</v>
      </c>
      <c r="S28" s="62">
        <f t="shared" si="7"/>
        <v>12</v>
      </c>
    </row>
    <row r="29" spans="1:19" x14ac:dyDescent="0.3">
      <c r="A29" s="77" t="s">
        <v>1034</v>
      </c>
      <c r="B29" s="59">
        <f>VLOOKUP($A29,'Return Data'!$B$7:$R$2292,3,0)</f>
        <v>44988</v>
      </c>
      <c r="C29" s="60">
        <f>VLOOKUP($A29,'Return Data'!$B$7:$R$2292,4,0)</f>
        <v>75.063400000000001</v>
      </c>
      <c r="D29" s="60">
        <f>VLOOKUP($A29,'Return Data'!$B$7:$R$2292,9,0)</f>
        <v>-3.7801</v>
      </c>
      <c r="E29" s="61">
        <f t="shared" si="0"/>
        <v>28</v>
      </c>
      <c r="F29" s="60">
        <f>VLOOKUP($A29,'Return Data'!$B$7:$R$2292,10,0)</f>
        <v>1.9263999999999999</v>
      </c>
      <c r="G29" s="61">
        <f t="shared" si="1"/>
        <v>19</v>
      </c>
      <c r="H29" s="60">
        <f>VLOOKUP($A29,'Return Data'!$B$7:$R$2292,11,0)</f>
        <v>5.2523</v>
      </c>
      <c r="I29" s="61">
        <f t="shared" si="2"/>
        <v>3</v>
      </c>
      <c r="J29" s="60">
        <f>VLOOKUP($A29,'Return Data'!$B$7:$R$2292,12,0)</f>
        <v>6.5787000000000004</v>
      </c>
      <c r="K29" s="61">
        <f t="shared" si="3"/>
        <v>7</v>
      </c>
      <c r="L29" s="60">
        <f>VLOOKUP($A29,'Return Data'!$B$7:$R$2292,13,0)</f>
        <v>4.2967000000000004</v>
      </c>
      <c r="M29" s="61">
        <f t="shared" si="4"/>
        <v>5</v>
      </c>
      <c r="N29" s="60">
        <f>VLOOKUP($A29,'Return Data'!$B$7:$R$2292,17,0)</f>
        <v>3.7593000000000001</v>
      </c>
      <c r="O29" s="61">
        <f t="shared" si="5"/>
        <v>15</v>
      </c>
      <c r="P29" s="60">
        <f>VLOOKUP($A29,'Return Data'!$B$7:$R$2292,14,0)</f>
        <v>4.1611000000000002</v>
      </c>
      <c r="Q29" s="61">
        <f t="shared" si="6"/>
        <v>15</v>
      </c>
      <c r="R29" s="60">
        <f>VLOOKUP($A29,'Return Data'!$B$7:$R$2292,16,0)</f>
        <v>8.3461999999999996</v>
      </c>
      <c r="S29" s="62">
        <f t="shared" si="7"/>
        <v>6</v>
      </c>
    </row>
    <row r="30" spans="1:19" x14ac:dyDescent="0.3">
      <c r="A30" s="77" t="s">
        <v>927</v>
      </c>
      <c r="B30" s="59">
        <f>VLOOKUP($A30,'Return Data'!$B$7:$R$2292,3,0)</f>
        <v>44988</v>
      </c>
      <c r="C30" s="60">
        <f>VLOOKUP($A30,'Return Data'!$B$7:$R$2292,4,0)</f>
        <v>14.578799999999999</v>
      </c>
      <c r="D30" s="60">
        <f>VLOOKUP($A30,'Return Data'!$B$7:$R$2292,9,0)</f>
        <v>-2.7570999999999999</v>
      </c>
      <c r="E30" s="61">
        <f t="shared" si="0"/>
        <v>21</v>
      </c>
      <c r="F30" s="60">
        <f>VLOOKUP($A30,'Return Data'!$B$7:$R$2292,10,0)</f>
        <v>2.1324999999999998</v>
      </c>
      <c r="G30" s="61">
        <f t="shared" si="1"/>
        <v>18</v>
      </c>
      <c r="H30" s="60">
        <f>VLOOKUP($A30,'Return Data'!$B$7:$R$2292,11,0)</f>
        <v>6.4680999999999997</v>
      </c>
      <c r="I30" s="61">
        <f t="shared" si="2"/>
        <v>1</v>
      </c>
      <c r="J30" s="60">
        <f>VLOOKUP($A30,'Return Data'!$B$7:$R$2292,12,0)</f>
        <v>10.621</v>
      </c>
      <c r="K30" s="61">
        <f t="shared" si="3"/>
        <v>2</v>
      </c>
      <c r="L30" s="60">
        <f>VLOOKUP($A30,'Return Data'!$B$7:$R$2292,13,0)</f>
        <v>3.7644000000000002</v>
      </c>
      <c r="M30" s="61">
        <f t="shared" si="4"/>
        <v>8</v>
      </c>
      <c r="N30" s="60">
        <f>VLOOKUP($A30,'Return Data'!$B$7:$R$2292,17,0)</f>
        <v>3.5985</v>
      </c>
      <c r="O30" s="61">
        <f t="shared" si="5"/>
        <v>16</v>
      </c>
      <c r="P30" s="60">
        <f>VLOOKUP($A30,'Return Data'!$B$7:$R$2292,14,0)</f>
        <v>4.2180999999999997</v>
      </c>
      <c r="Q30" s="61">
        <f t="shared" si="6"/>
        <v>14</v>
      </c>
      <c r="R30" s="60">
        <f>VLOOKUP($A30,'Return Data'!$B$7:$R$2292,16,0)</f>
        <v>8.4254999999999995</v>
      </c>
      <c r="S30" s="62">
        <f t="shared" si="7"/>
        <v>5</v>
      </c>
    </row>
    <row r="31" spans="1:19" x14ac:dyDescent="0.3">
      <c r="A31" s="77" t="s">
        <v>999</v>
      </c>
      <c r="B31" s="59">
        <f>VLOOKUP($A31,'Return Data'!$B$7:$R$2292,3,0)</f>
        <v>44988</v>
      </c>
      <c r="C31" s="60">
        <f>VLOOKUP($A31,'Return Data'!$B$7:$R$2292,4,0)</f>
        <v>12.8278</v>
      </c>
      <c r="D31" s="60">
        <f>VLOOKUP($A31,'Return Data'!$B$7:$R$2292,9,0)</f>
        <v>-0.47739999999999999</v>
      </c>
      <c r="E31" s="61">
        <f t="shared" si="0"/>
        <v>15</v>
      </c>
      <c r="F31" s="60">
        <f>VLOOKUP($A31,'Return Data'!$B$7:$R$2292,10,0)</f>
        <v>2.7768999999999999</v>
      </c>
      <c r="G31" s="61">
        <f t="shared" si="1"/>
        <v>12</v>
      </c>
      <c r="H31" s="60">
        <f>VLOOKUP($A31,'Return Data'!$B$7:$R$2292,11,0)</f>
        <v>3.8935</v>
      </c>
      <c r="I31" s="61">
        <f t="shared" si="2"/>
        <v>18</v>
      </c>
      <c r="J31" s="60">
        <f>VLOOKUP($A31,'Return Data'!$B$7:$R$2292,12,0)</f>
        <v>4.1479999999999997</v>
      </c>
      <c r="K31" s="61">
        <f t="shared" si="3"/>
        <v>26</v>
      </c>
      <c r="L31" s="60">
        <f>VLOOKUP($A31,'Return Data'!$B$7:$R$2292,13,0)</f>
        <v>2.0419999999999998</v>
      </c>
      <c r="M31" s="61">
        <f t="shared" si="4"/>
        <v>22</v>
      </c>
      <c r="N31" s="60">
        <f>VLOOKUP($A31,'Return Data'!$B$7:$R$2292,17,0)</f>
        <v>9.8855000000000004</v>
      </c>
      <c r="O31" s="61">
        <f t="shared" si="5"/>
        <v>3</v>
      </c>
      <c r="P31" s="60">
        <f>VLOOKUP($A31,'Return Data'!$B$7:$R$2292,14,0)</f>
        <v>-2.9975000000000001</v>
      </c>
      <c r="Q31" s="61">
        <f t="shared" si="6"/>
        <v>32</v>
      </c>
      <c r="R31" s="60">
        <f>VLOOKUP($A31,'Return Data'!$B$7:$R$2292,16,0)</f>
        <v>2.907</v>
      </c>
      <c r="S31" s="62">
        <f t="shared" si="7"/>
        <v>27</v>
      </c>
    </row>
    <row r="32" spans="1:19" x14ac:dyDescent="0.3">
      <c r="A32" s="77" t="s">
        <v>1001</v>
      </c>
      <c r="B32" s="59">
        <f>VLOOKUP($A32,'Return Data'!$B$7:$R$2292,3,0)</f>
        <v>0</v>
      </c>
      <c r="C32" s="60">
        <f>VLOOKUP($A32,'Return Data'!$B$7:$R$2292,4,0)</f>
        <v>0</v>
      </c>
      <c r="D32" s="60">
        <f>VLOOKUP($A32,'Return Data'!$B$7:$R$2292,9,0)</f>
        <v>0</v>
      </c>
      <c r="E32" s="61">
        <f t="shared" si="0"/>
        <v>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1037</v>
      </c>
      <c r="B33" s="59">
        <f>VLOOKUP($A33,'Return Data'!$B$7:$R$2292,3,0)</f>
        <v>44988</v>
      </c>
      <c r="C33" s="60">
        <f>VLOOKUP($A33,'Return Data'!$B$7:$R$2292,4,0)</f>
        <v>58.843600000000002</v>
      </c>
      <c r="D33" s="60">
        <f>VLOOKUP($A33,'Return Data'!$B$7:$R$2292,9,0)</f>
        <v>-2.7721</v>
      </c>
      <c r="E33" s="61">
        <f t="shared" si="0"/>
        <v>22</v>
      </c>
      <c r="F33" s="60">
        <f>VLOOKUP($A33,'Return Data'!$B$7:$R$2292,10,0)</f>
        <v>2.7307000000000001</v>
      </c>
      <c r="G33" s="61">
        <f t="shared" si="1"/>
        <v>13</v>
      </c>
      <c r="H33" s="60">
        <f>VLOOKUP($A33,'Return Data'!$B$7:$R$2292,11,0)</f>
        <v>5.0831999999999997</v>
      </c>
      <c r="I33" s="61">
        <f t="shared" si="2"/>
        <v>5</v>
      </c>
      <c r="J33" s="60">
        <f>VLOOKUP($A33,'Return Data'!$B$7:$R$2292,12,0)</f>
        <v>6.6581999999999999</v>
      </c>
      <c r="K33" s="61">
        <f t="shared" si="3"/>
        <v>6</v>
      </c>
      <c r="L33" s="60">
        <f>VLOOKUP($A33,'Return Data'!$B$7:$R$2292,13,0)</f>
        <v>3.7549999999999999</v>
      </c>
      <c r="M33" s="61">
        <f t="shared" si="4"/>
        <v>9</v>
      </c>
      <c r="N33" s="60">
        <f>VLOOKUP($A33,'Return Data'!$B$7:$R$2292,17,0)</f>
        <v>4.0030999999999999</v>
      </c>
      <c r="O33" s="61">
        <f t="shared" si="5"/>
        <v>13</v>
      </c>
      <c r="P33" s="60">
        <f>VLOOKUP($A33,'Return Data'!$B$7:$R$2292,14,0)</f>
        <v>5.2159000000000004</v>
      </c>
      <c r="Q33" s="61">
        <f t="shared" si="6"/>
        <v>8</v>
      </c>
      <c r="R33" s="60">
        <f>VLOOKUP($A33,'Return Data'!$B$7:$R$2292,16,0)</f>
        <v>7.5448000000000004</v>
      </c>
      <c r="S33" s="62">
        <f t="shared" si="7"/>
        <v>16</v>
      </c>
    </row>
    <row r="34" spans="1:19" x14ac:dyDescent="0.3">
      <c r="A34" s="77" t="s">
        <v>1006</v>
      </c>
      <c r="B34" s="59">
        <f>VLOOKUP($A34,'Return Data'!$B$7:$R$2292,3,0)</f>
        <v>44988</v>
      </c>
      <c r="C34" s="60">
        <f>VLOOKUP($A34,'Return Data'!$B$7:$R$2292,4,0)</f>
        <v>42.578099999999999</v>
      </c>
      <c r="D34" s="60">
        <f>VLOOKUP($A34,'Return Data'!$B$7:$R$2292,9,0)</f>
        <v>0.91610000000000003</v>
      </c>
      <c r="E34" s="61">
        <f t="shared" si="0"/>
        <v>4</v>
      </c>
      <c r="F34" s="60">
        <f>VLOOKUP($A34,'Return Data'!$B$7:$R$2292,10,0)</f>
        <v>4.1546000000000003</v>
      </c>
      <c r="G34" s="61">
        <f t="shared" si="1"/>
        <v>3</v>
      </c>
      <c r="H34" s="60">
        <f>VLOOKUP($A34,'Return Data'!$B$7:$R$2292,11,0)</f>
        <v>5.0975000000000001</v>
      </c>
      <c r="I34" s="61">
        <f t="shared" si="2"/>
        <v>4</v>
      </c>
      <c r="J34" s="60">
        <f>VLOOKUP($A34,'Return Data'!$B$7:$R$2292,12,0)</f>
        <v>6.3189000000000002</v>
      </c>
      <c r="K34" s="61">
        <f t="shared" si="3"/>
        <v>10</v>
      </c>
      <c r="L34" s="60">
        <f>VLOOKUP($A34,'Return Data'!$B$7:$R$2292,13,0)</f>
        <v>3.8626999999999998</v>
      </c>
      <c r="M34" s="61">
        <f t="shared" si="4"/>
        <v>7</v>
      </c>
      <c r="N34" s="60">
        <f>VLOOKUP($A34,'Return Data'!$B$7:$R$2292,17,0)</f>
        <v>4.3902000000000001</v>
      </c>
      <c r="O34" s="61">
        <f t="shared" si="5"/>
        <v>9</v>
      </c>
      <c r="P34" s="60">
        <f>VLOOKUP($A34,'Return Data'!$B$7:$R$2292,14,0)</f>
        <v>5.8117000000000001</v>
      </c>
      <c r="Q34" s="61">
        <f t="shared" si="6"/>
        <v>5</v>
      </c>
      <c r="R34" s="60">
        <f>VLOOKUP($A34,'Return Data'!$B$7:$R$2292,16,0)</f>
        <v>7.7798999999999996</v>
      </c>
      <c r="S34" s="62">
        <f t="shared" si="7"/>
        <v>11</v>
      </c>
    </row>
    <row r="35" spans="1:19" x14ac:dyDescent="0.3">
      <c r="A35" s="77" t="s">
        <v>1007</v>
      </c>
      <c r="B35" s="59">
        <f>VLOOKUP($A35,'Return Data'!$B$7:$R$2292,3,0)</f>
        <v>44988</v>
      </c>
      <c r="C35" s="60">
        <f>VLOOKUP($A35,'Return Data'!$B$7:$R$2292,4,0)</f>
        <v>59.593699999999998</v>
      </c>
      <c r="D35" s="60">
        <f>VLOOKUP($A35,'Return Data'!$B$7:$R$2292,9,0)</f>
        <v>-3.6884999999999999</v>
      </c>
      <c r="E35" s="61">
        <f t="shared" si="0"/>
        <v>26</v>
      </c>
      <c r="F35" s="60">
        <f>VLOOKUP($A35,'Return Data'!$B$7:$R$2292,10,0)</f>
        <v>1.5283</v>
      </c>
      <c r="G35" s="61">
        <f t="shared" si="1"/>
        <v>24</v>
      </c>
      <c r="H35" s="60">
        <f>VLOOKUP($A35,'Return Data'!$B$7:$R$2292,11,0)</f>
        <v>2.6981000000000002</v>
      </c>
      <c r="I35" s="61">
        <f t="shared" si="2"/>
        <v>26</v>
      </c>
      <c r="J35" s="60">
        <f>VLOOKUP($A35,'Return Data'!$B$7:$R$2292,12,0)</f>
        <v>4.3002000000000002</v>
      </c>
      <c r="K35" s="61">
        <f t="shared" si="3"/>
        <v>25</v>
      </c>
      <c r="L35" s="60">
        <f>VLOOKUP($A35,'Return Data'!$B$7:$R$2292,13,0)</f>
        <v>1.0981000000000001</v>
      </c>
      <c r="M35" s="61">
        <f t="shared" si="4"/>
        <v>26</v>
      </c>
      <c r="N35" s="60">
        <f>VLOOKUP($A35,'Return Data'!$B$7:$R$2292,17,0)</f>
        <v>1.9735</v>
      </c>
      <c r="O35" s="61">
        <f t="shared" si="5"/>
        <v>27</v>
      </c>
      <c r="P35" s="60">
        <f>VLOOKUP($A35,'Return Data'!$B$7:$R$2292,14,0)</f>
        <v>2.1865000000000001</v>
      </c>
      <c r="Q35" s="61">
        <f t="shared" si="6"/>
        <v>26</v>
      </c>
      <c r="R35" s="60">
        <f>VLOOKUP($A35,'Return Data'!$B$7:$R$2292,16,0)</f>
        <v>7.3334999999999999</v>
      </c>
      <c r="S35" s="62">
        <f t="shared" si="7"/>
        <v>18</v>
      </c>
    </row>
    <row r="36" spans="1:19" x14ac:dyDescent="0.3">
      <c r="A36" s="77" t="s">
        <v>1041</v>
      </c>
      <c r="B36" s="59">
        <f>VLOOKUP($A36,'Return Data'!$B$7:$R$2292,3,0)</f>
        <v>0</v>
      </c>
      <c r="C36" s="60">
        <f>VLOOKUP($A36,'Return Data'!$B$7:$R$2292,4,0)</f>
        <v>0</v>
      </c>
      <c r="D36" s="60">
        <f>VLOOKUP($A36,'Return Data'!$B$7:$R$2292,9,0)</f>
        <v>0</v>
      </c>
      <c r="E36" s="61">
        <f t="shared" si="0"/>
        <v>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1043</v>
      </c>
      <c r="B37" s="59">
        <f>VLOOKUP($A37,'Return Data'!$B$7:$R$2292,3,0)</f>
        <v>44988</v>
      </c>
      <c r="C37" s="60">
        <f>VLOOKUP($A37,'Return Data'!$B$7:$R$2292,4,0)</f>
        <v>61.365600000000001</v>
      </c>
      <c r="D37" s="60">
        <f>VLOOKUP($A37,'Return Data'!$B$7:$R$2292,9,0)</f>
        <v>-1.7332000000000001</v>
      </c>
      <c r="E37" s="61">
        <f t="shared" si="0"/>
        <v>19</v>
      </c>
      <c r="F37" s="60">
        <f>VLOOKUP($A37,'Return Data'!$B$7:$R$2292,10,0)</f>
        <v>2.8079000000000001</v>
      </c>
      <c r="G37" s="61">
        <f t="shared" si="1"/>
        <v>11</v>
      </c>
      <c r="H37" s="60">
        <f>VLOOKUP($A37,'Return Data'!$B$7:$R$2292,11,0)</f>
        <v>4.3254999999999999</v>
      </c>
      <c r="I37" s="61">
        <f t="shared" si="2"/>
        <v>11</v>
      </c>
      <c r="J37" s="60">
        <f>VLOOKUP($A37,'Return Data'!$B$7:$R$2292,12,0)</f>
        <v>5.7933000000000003</v>
      </c>
      <c r="K37" s="61">
        <f t="shared" si="3"/>
        <v>15</v>
      </c>
      <c r="L37" s="60">
        <f>VLOOKUP($A37,'Return Data'!$B$7:$R$2292,13,0)</f>
        <v>11.250999999999999</v>
      </c>
      <c r="M37" s="61">
        <f t="shared" si="4"/>
        <v>2</v>
      </c>
      <c r="N37" s="60">
        <f>VLOOKUP($A37,'Return Data'!$B$7:$R$2292,17,0)</f>
        <v>10.5914</v>
      </c>
      <c r="O37" s="61">
        <f t="shared" si="5"/>
        <v>2</v>
      </c>
      <c r="P37" s="60">
        <f>VLOOKUP($A37,'Return Data'!$B$7:$R$2292,14,0)</f>
        <v>9.3280999999999992</v>
      </c>
      <c r="Q37" s="61">
        <f t="shared" si="6"/>
        <v>2</v>
      </c>
      <c r="R37" s="60">
        <f>VLOOKUP($A37,'Return Data'!$B$7:$R$2292,16,0)</f>
        <v>7.6134000000000004</v>
      </c>
      <c r="S37" s="62">
        <f t="shared" si="7"/>
        <v>15</v>
      </c>
    </row>
    <row r="38" spans="1:19" x14ac:dyDescent="0.3">
      <c r="A38" s="77" t="s">
        <v>1016</v>
      </c>
      <c r="B38" s="59">
        <f>VLOOKUP($A38,'Return Data'!$B$7:$R$2292,3,0)</f>
        <v>0</v>
      </c>
      <c r="C38" s="60">
        <f>VLOOKUP($A38,'Return Data'!$B$7:$R$2292,4,0)</f>
        <v>0</v>
      </c>
      <c r="D38" s="60">
        <f>VLOOKUP($A38,'Return Data'!$B$7:$R$2292,9,0)</f>
        <v>0</v>
      </c>
      <c r="E38" s="61">
        <f t="shared" si="0"/>
        <v>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1018</v>
      </c>
      <c r="B39" s="59">
        <f>VLOOKUP($A39,'Return Data'!$B$7:$R$2292,3,0)</f>
        <v>44988</v>
      </c>
      <c r="C39" s="60">
        <f>VLOOKUP($A39,'Return Data'!$B$7:$R$2292,4,0)</f>
        <v>15.3926</v>
      </c>
      <c r="D39" s="60">
        <f>VLOOKUP($A39,'Return Data'!$B$7:$R$2292,9,0)</f>
        <v>-1.548</v>
      </c>
      <c r="E39" s="61">
        <f t="shared" si="0"/>
        <v>18</v>
      </c>
      <c r="F39" s="60">
        <f>VLOOKUP($A39,'Return Data'!$B$7:$R$2292,10,0)</f>
        <v>2.8711000000000002</v>
      </c>
      <c r="G39" s="61">
        <f t="shared" si="1"/>
        <v>10</v>
      </c>
      <c r="H39" s="60">
        <f>VLOOKUP($A39,'Return Data'!$B$7:$R$2292,11,0)</f>
        <v>4.1273999999999997</v>
      </c>
      <c r="I39" s="61">
        <f t="shared" si="2"/>
        <v>13</v>
      </c>
      <c r="J39" s="60">
        <f>VLOOKUP($A39,'Return Data'!$B$7:$R$2292,12,0)</f>
        <v>5.3007999999999997</v>
      </c>
      <c r="K39" s="61">
        <f t="shared" si="3"/>
        <v>20</v>
      </c>
      <c r="L39" s="60">
        <f>VLOOKUP($A39,'Return Data'!$B$7:$R$2292,13,0)</f>
        <v>2.9253999999999998</v>
      </c>
      <c r="M39" s="61">
        <f t="shared" si="4"/>
        <v>15</v>
      </c>
      <c r="N39" s="60">
        <f>VLOOKUP($A39,'Return Data'!$B$7:$R$2292,17,0)</f>
        <v>5.0822000000000003</v>
      </c>
      <c r="O39" s="61">
        <f t="shared" si="5"/>
        <v>5</v>
      </c>
      <c r="P39" s="60">
        <f>VLOOKUP($A39,'Return Data'!$B$7:$R$2292,14,0)</f>
        <v>2.9836999999999998</v>
      </c>
      <c r="Q39" s="61">
        <f t="shared" si="6"/>
        <v>25</v>
      </c>
      <c r="R39" s="60">
        <f>VLOOKUP($A39,'Return Data'!$B$7:$R$2292,16,0)</f>
        <v>5.5903999999999998</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-1.3416562500000002</v>
      </c>
      <c r="E41" s="83"/>
      <c r="F41" s="84">
        <f>AVERAGE(F8:F39)</f>
        <v>2.280740625</v>
      </c>
      <c r="G41" s="83"/>
      <c r="H41" s="84">
        <f>AVERAGE(H8:H39)</f>
        <v>3.5059187500000002</v>
      </c>
      <c r="I41" s="83"/>
      <c r="J41" s="84">
        <f>AVERAGE(J8:J39)</f>
        <v>5.6932749999999999</v>
      </c>
      <c r="K41" s="83"/>
      <c r="L41" s="84">
        <f>AVERAGE(L8:L39)</f>
        <v>3.2311187500000003</v>
      </c>
      <c r="M41" s="83"/>
      <c r="N41" s="84">
        <f>AVERAGE(N8:N39)</f>
        <v>3.8191312500000008</v>
      </c>
      <c r="O41" s="83"/>
      <c r="P41" s="84">
        <f>AVERAGE(P8:P39)</f>
        <v>3.8144968750000006</v>
      </c>
      <c r="Q41" s="83"/>
      <c r="R41" s="84">
        <f>AVERAGE(R8:R39)</f>
        <v>6.2087500000000002</v>
      </c>
      <c r="S41" s="85"/>
    </row>
    <row r="42" spans="1:19" x14ac:dyDescent="0.3">
      <c r="A42" s="82" t="s">
        <v>28</v>
      </c>
      <c r="B42" s="83"/>
      <c r="C42" s="83"/>
      <c r="D42" s="84">
        <f>MIN(D8:D39)</f>
        <v>-5.6059000000000001</v>
      </c>
      <c r="E42" s="83"/>
      <c r="F42" s="84">
        <f>MIN(F8:F39)</f>
        <v>0</v>
      </c>
      <c r="G42" s="83"/>
      <c r="H42" s="84">
        <f>MIN(H8:H39)</f>
        <v>0</v>
      </c>
      <c r="I42" s="83"/>
      <c r="J42" s="84">
        <f>MIN(J8:J39)</f>
        <v>0</v>
      </c>
      <c r="K42" s="83"/>
      <c r="L42" s="84">
        <f>MIN(L8:L39)</f>
        <v>0</v>
      </c>
      <c r="M42" s="83"/>
      <c r="N42" s="84">
        <f>MIN(N8:N39)</f>
        <v>0</v>
      </c>
      <c r="O42" s="83"/>
      <c r="P42" s="84">
        <f>MIN(P8:P39)</f>
        <v>-2.9975000000000001</v>
      </c>
      <c r="Q42" s="83"/>
      <c r="R42" s="84">
        <f>MIN(R8:R39)</f>
        <v>0</v>
      </c>
      <c r="S42" s="85"/>
    </row>
    <row r="43" spans="1:19" ht="15" thickBot="1" x14ac:dyDescent="0.35">
      <c r="A43" s="86" t="s">
        <v>29</v>
      </c>
      <c r="B43" s="87"/>
      <c r="C43" s="87"/>
      <c r="D43" s="88">
        <f>MAX(D8:D39)</f>
        <v>5.3117999999999999</v>
      </c>
      <c r="E43" s="87"/>
      <c r="F43" s="88">
        <f>MAX(F8:F39)</f>
        <v>5.0327000000000002</v>
      </c>
      <c r="G43" s="87"/>
      <c r="H43" s="88">
        <f>MAX(H8:H39)</f>
        <v>6.4680999999999997</v>
      </c>
      <c r="I43" s="87"/>
      <c r="J43" s="88">
        <f>MAX(J8:J39)</f>
        <v>28.096299999999999</v>
      </c>
      <c r="K43" s="87"/>
      <c r="L43" s="88">
        <f>MAX(L8:L39)</f>
        <v>20.935300000000002</v>
      </c>
      <c r="M43" s="87"/>
      <c r="N43" s="88">
        <f>MAX(N8:N39)</f>
        <v>15.1554</v>
      </c>
      <c r="O43" s="87"/>
      <c r="P43" s="88">
        <f>MAX(P8:P39)</f>
        <v>12.9626</v>
      </c>
      <c r="Q43" s="87"/>
      <c r="R43" s="88">
        <f>MAX(R8:R39)</f>
        <v>8.9657</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1393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882</v>
      </c>
      <c r="B8" s="59">
        <f>VLOOKUP($A8,'Return Data'!$B$7:$R$2292,3,0)</f>
        <v>44988</v>
      </c>
      <c r="C8" s="60">
        <f>VLOOKUP($A8,'Return Data'!$B$7:$R$2292,4,0)</f>
        <v>372.6</v>
      </c>
      <c r="D8" s="60">
        <f>VLOOKUP($A8,'Return Data'!$B$7:$R$2292,10,0)</f>
        <v>-5.6924000000000001</v>
      </c>
      <c r="E8" s="61">
        <f t="shared" ref="E8:E33" si="0">RANK(D8,D$8:D$33,0)</f>
        <v>16</v>
      </c>
      <c r="F8" s="60">
        <f>VLOOKUP($A8,'Return Data'!$B$7:$R$2292,11,0)</f>
        <v>4.8300000000000003E-2</v>
      </c>
      <c r="G8" s="61">
        <f t="shared" ref="G8:G33" si="1">RANK(F8,F$8:F$33,0)</f>
        <v>15</v>
      </c>
      <c r="H8" s="60">
        <f>VLOOKUP($A8,'Return Data'!$B$7:$R$2292,12,0)</f>
        <v>7.5820999999999996</v>
      </c>
      <c r="I8" s="61">
        <f t="shared" ref="I8:I33" si="2">RANK(H8,H$8:H$33,0)</f>
        <v>14</v>
      </c>
      <c r="J8" s="60">
        <f>VLOOKUP($A8,'Return Data'!$B$7:$R$2292,13,0)</f>
        <v>7.3868</v>
      </c>
      <c r="K8" s="61">
        <f t="shared" ref="K8:K33" si="3">RANK(J8,J$8:J$33,0)</f>
        <v>13</v>
      </c>
      <c r="L8" s="60">
        <f>VLOOKUP($A8,'Return Data'!$B$7:$R$2292,17,0)</f>
        <v>9.0731000000000002</v>
      </c>
      <c r="M8" s="61">
        <f t="shared" ref="M8:M33" si="4">RANK(L8,L$8:L$33,0)</f>
        <v>9</v>
      </c>
      <c r="N8" s="60">
        <f>VLOOKUP($A8,'Return Data'!$B$7:$R$2292,14,0)</f>
        <v>16.7547</v>
      </c>
      <c r="O8" s="61">
        <f t="shared" ref="O8:O33" si="5">RANK(N8,N$8:N$33,0)</f>
        <v>10</v>
      </c>
      <c r="P8" s="60">
        <f>VLOOKUP($A8,'Return Data'!$B$7:$R$2292,15,0)</f>
        <v>10.5511</v>
      </c>
      <c r="Q8" s="61">
        <f t="shared" ref="Q8:Q24" si="6">RANK(P8,P$8:P$33,0)</f>
        <v>17</v>
      </c>
      <c r="R8" s="60">
        <f>VLOOKUP($A8,'Return Data'!$B$7:$R$2292,16,0)</f>
        <v>13.7765</v>
      </c>
      <c r="S8" s="62">
        <f t="shared" ref="S8:S33" si="7">RANK(R8,R$8:R$33,0)</f>
        <v>11</v>
      </c>
    </row>
    <row r="9" spans="1:20" x14ac:dyDescent="0.3">
      <c r="A9" s="58" t="s">
        <v>883</v>
      </c>
      <c r="B9" s="59">
        <f>VLOOKUP($A9,'Return Data'!$B$7:$R$2292,3,0)</f>
        <v>44988</v>
      </c>
      <c r="C9" s="60">
        <f>VLOOKUP($A9,'Return Data'!$B$7:$R$2292,4,0)</f>
        <v>47.31</v>
      </c>
      <c r="D9" s="60">
        <f>VLOOKUP($A9,'Return Data'!$B$7:$R$2292,10,0)</f>
        <v>-6.2983000000000002</v>
      </c>
      <c r="E9" s="61">
        <f t="shared" si="0"/>
        <v>21</v>
      </c>
      <c r="F9" s="60">
        <f>VLOOKUP($A9,'Return Data'!$B$7:$R$2292,11,0)</f>
        <v>-4.8089000000000004</v>
      </c>
      <c r="G9" s="61">
        <f t="shared" si="1"/>
        <v>25</v>
      </c>
      <c r="H9" s="60">
        <f>VLOOKUP($A9,'Return Data'!$B$7:$R$2292,12,0)</f>
        <v>3.2067999999999999</v>
      </c>
      <c r="I9" s="61">
        <f t="shared" si="2"/>
        <v>26</v>
      </c>
      <c r="J9" s="60">
        <f>VLOOKUP($A9,'Return Data'!$B$7:$R$2292,13,0)</f>
        <v>-0.94220000000000004</v>
      </c>
      <c r="K9" s="61">
        <f t="shared" si="3"/>
        <v>26</v>
      </c>
      <c r="L9" s="60">
        <f>VLOOKUP($A9,'Return Data'!$B$7:$R$2292,17,0)</f>
        <v>3.5169000000000001</v>
      </c>
      <c r="M9" s="61">
        <f t="shared" si="4"/>
        <v>26</v>
      </c>
      <c r="N9" s="60">
        <f>VLOOKUP($A9,'Return Data'!$B$7:$R$2292,14,0)</f>
        <v>10.9815</v>
      </c>
      <c r="O9" s="61">
        <f t="shared" si="5"/>
        <v>26</v>
      </c>
      <c r="P9" s="60">
        <f>VLOOKUP($A9,'Return Data'!$B$7:$R$2292,15,0)</f>
        <v>12.396000000000001</v>
      </c>
      <c r="Q9" s="61">
        <f t="shared" si="6"/>
        <v>6</v>
      </c>
      <c r="R9" s="60">
        <f>VLOOKUP($A9,'Return Data'!$B$7:$R$2292,16,0)</f>
        <v>14.269600000000001</v>
      </c>
      <c r="S9" s="62">
        <f t="shared" si="7"/>
        <v>6</v>
      </c>
    </row>
    <row r="10" spans="1:20" x14ac:dyDescent="0.3">
      <c r="A10" s="58" t="s">
        <v>1897</v>
      </c>
      <c r="B10" s="59">
        <f>VLOOKUP($A10,'Return Data'!$B$7:$R$2292,3,0)</f>
        <v>44988</v>
      </c>
      <c r="C10" s="60">
        <f>VLOOKUP($A10,'Return Data'!$B$7:$R$2292,4,0)</f>
        <v>158.62719999999999</v>
      </c>
      <c r="D10" s="60">
        <f>VLOOKUP($A10,'Return Data'!$B$7:$R$2292,10,0)</f>
        <v>-5.5479000000000003</v>
      </c>
      <c r="E10" s="61">
        <f t="shared" si="0"/>
        <v>12</v>
      </c>
      <c r="F10" s="60">
        <f>VLOOKUP($A10,'Return Data'!$B$7:$R$2292,11,0)</f>
        <v>0.93269999999999997</v>
      </c>
      <c r="G10" s="61">
        <f t="shared" si="1"/>
        <v>8</v>
      </c>
      <c r="H10" s="60">
        <f>VLOOKUP($A10,'Return Data'!$B$7:$R$2292,12,0)</f>
        <v>7.8685</v>
      </c>
      <c r="I10" s="61">
        <f t="shared" si="2"/>
        <v>12</v>
      </c>
      <c r="J10" s="60">
        <f>VLOOKUP($A10,'Return Data'!$B$7:$R$2292,13,0)</f>
        <v>8.7455999999999996</v>
      </c>
      <c r="K10" s="61">
        <f t="shared" si="3"/>
        <v>11</v>
      </c>
      <c r="L10" s="60">
        <f>VLOOKUP($A10,'Return Data'!$B$7:$R$2292,17,0)</f>
        <v>8.5470000000000006</v>
      </c>
      <c r="M10" s="61">
        <f t="shared" si="4"/>
        <v>12</v>
      </c>
      <c r="N10" s="60">
        <f>VLOOKUP($A10,'Return Data'!$B$7:$R$2292,14,0)</f>
        <v>15.774800000000001</v>
      </c>
      <c r="O10" s="61">
        <f t="shared" si="5"/>
        <v>16</v>
      </c>
      <c r="P10" s="60">
        <f>VLOOKUP($A10,'Return Data'!$B$7:$R$2292,15,0)</f>
        <v>12.536199999999999</v>
      </c>
      <c r="Q10" s="61">
        <f t="shared" si="6"/>
        <v>4</v>
      </c>
      <c r="R10" s="60">
        <f>VLOOKUP($A10,'Return Data'!$B$7:$R$2292,16,0)</f>
        <v>14.515499999999999</v>
      </c>
      <c r="S10" s="62">
        <f t="shared" si="7"/>
        <v>5</v>
      </c>
    </row>
    <row r="11" spans="1:20" x14ac:dyDescent="0.3">
      <c r="A11" s="58" t="s">
        <v>887</v>
      </c>
      <c r="B11" s="59">
        <f>VLOOKUP($A11,'Return Data'!$B$7:$R$2292,3,0)</f>
        <v>44988</v>
      </c>
      <c r="C11" s="60">
        <f>VLOOKUP($A11,'Return Data'!$B$7:$R$2292,4,0)</f>
        <v>46.12</v>
      </c>
      <c r="D11" s="60">
        <f>VLOOKUP($A11,'Return Data'!$B$7:$R$2292,10,0)</f>
        <v>-4.5925000000000002</v>
      </c>
      <c r="E11" s="61">
        <f t="shared" si="0"/>
        <v>8</v>
      </c>
      <c r="F11" s="60">
        <f>VLOOKUP($A11,'Return Data'!$B$7:$R$2292,11,0)</f>
        <v>0.45739999999999997</v>
      </c>
      <c r="G11" s="61">
        <f t="shared" si="1"/>
        <v>12</v>
      </c>
      <c r="H11" s="60">
        <f>VLOOKUP($A11,'Return Data'!$B$7:$R$2292,12,0)</f>
        <v>7.5057999999999998</v>
      </c>
      <c r="I11" s="61">
        <f t="shared" si="2"/>
        <v>15</v>
      </c>
      <c r="J11" s="60">
        <f>VLOOKUP($A11,'Return Data'!$B$7:$R$2292,13,0)</f>
        <v>7.0069999999999997</v>
      </c>
      <c r="K11" s="61">
        <f t="shared" si="3"/>
        <v>16</v>
      </c>
      <c r="L11" s="60">
        <f>VLOOKUP($A11,'Return Data'!$B$7:$R$2292,17,0)</f>
        <v>8.0553000000000008</v>
      </c>
      <c r="M11" s="61">
        <f t="shared" si="4"/>
        <v>15</v>
      </c>
      <c r="N11" s="60">
        <f>VLOOKUP($A11,'Return Data'!$B$7:$R$2292,14,0)</f>
        <v>16.778700000000001</v>
      </c>
      <c r="O11" s="61">
        <f t="shared" si="5"/>
        <v>9</v>
      </c>
      <c r="P11" s="60">
        <f>VLOOKUP($A11,'Return Data'!$B$7:$R$2292,15,0)</f>
        <v>14.3432</v>
      </c>
      <c r="Q11" s="61">
        <f t="shared" si="6"/>
        <v>1</v>
      </c>
      <c r="R11" s="60">
        <f>VLOOKUP($A11,'Return Data'!$B$7:$R$2292,16,0)</f>
        <v>14.132</v>
      </c>
      <c r="S11" s="62">
        <f t="shared" si="7"/>
        <v>7</v>
      </c>
    </row>
    <row r="12" spans="1:20" x14ac:dyDescent="0.3">
      <c r="A12" s="58" t="s">
        <v>889</v>
      </c>
      <c r="B12" s="59">
        <f>VLOOKUP($A12,'Return Data'!$B$7:$R$2292,3,0)</f>
        <v>44988</v>
      </c>
      <c r="C12" s="60">
        <f>VLOOKUP($A12,'Return Data'!$B$7:$R$2292,4,0)</f>
        <v>310.42099999999999</v>
      </c>
      <c r="D12" s="60">
        <f>VLOOKUP($A12,'Return Data'!$B$7:$R$2292,10,0)</f>
        <v>-4.4010999999999996</v>
      </c>
      <c r="E12" s="61">
        <f t="shared" si="0"/>
        <v>7</v>
      </c>
      <c r="F12" s="60">
        <f>VLOOKUP($A12,'Return Data'!$B$7:$R$2292,11,0)</f>
        <v>0.82069999999999999</v>
      </c>
      <c r="G12" s="61">
        <f t="shared" si="1"/>
        <v>9</v>
      </c>
      <c r="H12" s="60">
        <f>VLOOKUP($A12,'Return Data'!$B$7:$R$2292,12,0)</f>
        <v>9.7172999999999998</v>
      </c>
      <c r="I12" s="61">
        <f t="shared" si="2"/>
        <v>5</v>
      </c>
      <c r="J12" s="60">
        <f>VLOOKUP($A12,'Return Data'!$B$7:$R$2292,13,0)</f>
        <v>10.2226</v>
      </c>
      <c r="K12" s="61">
        <f t="shared" si="3"/>
        <v>6</v>
      </c>
      <c r="L12" s="60">
        <f>VLOOKUP($A12,'Return Data'!$B$7:$R$2292,17,0)</f>
        <v>6.8094999999999999</v>
      </c>
      <c r="M12" s="61">
        <f t="shared" si="4"/>
        <v>22</v>
      </c>
      <c r="N12" s="60">
        <f>VLOOKUP($A12,'Return Data'!$B$7:$R$2292,14,0)</f>
        <v>11.543100000000001</v>
      </c>
      <c r="O12" s="61">
        <f t="shared" si="5"/>
        <v>24</v>
      </c>
      <c r="P12" s="60">
        <f>VLOOKUP($A12,'Return Data'!$B$7:$R$2292,15,0)</f>
        <v>8.6844999999999999</v>
      </c>
      <c r="Q12" s="61">
        <f t="shared" si="6"/>
        <v>24</v>
      </c>
      <c r="R12" s="60">
        <f>VLOOKUP($A12,'Return Data'!$B$7:$R$2292,16,0)</f>
        <v>10.621499999999999</v>
      </c>
      <c r="S12" s="62">
        <f t="shared" si="7"/>
        <v>24</v>
      </c>
    </row>
    <row r="13" spans="1:20" x14ac:dyDescent="0.3">
      <c r="A13" s="58" t="s">
        <v>891</v>
      </c>
      <c r="B13" s="59">
        <f>VLOOKUP($A13,'Return Data'!$B$7:$R$2292,3,0)</f>
        <v>44988</v>
      </c>
      <c r="C13" s="60">
        <f>VLOOKUP($A13,'Return Data'!$B$7:$R$2292,4,0)</f>
        <v>61.78</v>
      </c>
      <c r="D13" s="60">
        <f>VLOOKUP($A13,'Return Data'!$B$7:$R$2292,10,0)</f>
        <v>-3.6795</v>
      </c>
      <c r="E13" s="61">
        <f t="shared" si="0"/>
        <v>2</v>
      </c>
      <c r="F13" s="60">
        <f>VLOOKUP($A13,'Return Data'!$B$7:$R$2292,11,0)</f>
        <v>3.1040999999999999</v>
      </c>
      <c r="G13" s="61">
        <f t="shared" si="1"/>
        <v>2</v>
      </c>
      <c r="H13" s="60">
        <f>VLOOKUP($A13,'Return Data'!$B$7:$R$2292,12,0)</f>
        <v>10.597899999999999</v>
      </c>
      <c r="I13" s="61">
        <f t="shared" si="2"/>
        <v>3</v>
      </c>
      <c r="J13" s="60">
        <f>VLOOKUP($A13,'Return Data'!$B$7:$R$2292,13,0)</f>
        <v>10.7963</v>
      </c>
      <c r="K13" s="61">
        <f t="shared" si="3"/>
        <v>3</v>
      </c>
      <c r="L13" s="60">
        <f>VLOOKUP($A13,'Return Data'!$B$7:$R$2292,17,0)</f>
        <v>9.9009</v>
      </c>
      <c r="M13" s="61">
        <f t="shared" si="4"/>
        <v>5</v>
      </c>
      <c r="N13" s="60">
        <f>VLOOKUP($A13,'Return Data'!$B$7:$R$2292,14,0)</f>
        <v>16.993500000000001</v>
      </c>
      <c r="O13" s="61">
        <f t="shared" si="5"/>
        <v>8</v>
      </c>
      <c r="P13" s="60">
        <f>VLOOKUP($A13,'Return Data'!$B$7:$R$2292,15,0)</f>
        <v>12.7113</v>
      </c>
      <c r="Q13" s="61">
        <f t="shared" si="6"/>
        <v>2</v>
      </c>
      <c r="R13" s="60">
        <f>VLOOKUP($A13,'Return Data'!$B$7:$R$2292,16,0)</f>
        <v>13.998100000000001</v>
      </c>
      <c r="S13" s="62">
        <f t="shared" si="7"/>
        <v>9</v>
      </c>
    </row>
    <row r="14" spans="1:20" x14ac:dyDescent="0.3">
      <c r="A14" s="58" t="s">
        <v>893</v>
      </c>
      <c r="B14" s="59">
        <f>VLOOKUP($A14,'Return Data'!$B$7:$R$2292,3,0)</f>
        <v>44988</v>
      </c>
      <c r="C14" s="60">
        <f>VLOOKUP($A14,'Return Data'!$B$7:$R$2292,4,0)</f>
        <v>737.72889999999995</v>
      </c>
      <c r="D14" s="60">
        <f>VLOOKUP($A14,'Return Data'!$B$7:$R$2292,10,0)</f>
        <v>-5.6430999999999996</v>
      </c>
      <c r="E14" s="61">
        <f t="shared" si="0"/>
        <v>14</v>
      </c>
      <c r="F14" s="60">
        <f>VLOOKUP($A14,'Return Data'!$B$7:$R$2292,11,0)</f>
        <v>-1.3959999999999999</v>
      </c>
      <c r="G14" s="61">
        <f t="shared" si="1"/>
        <v>20</v>
      </c>
      <c r="H14" s="60">
        <f>VLOOKUP($A14,'Return Data'!$B$7:$R$2292,12,0)</f>
        <v>4.2809999999999997</v>
      </c>
      <c r="I14" s="61">
        <f t="shared" si="2"/>
        <v>24</v>
      </c>
      <c r="J14" s="60">
        <f>VLOOKUP($A14,'Return Data'!$B$7:$R$2292,13,0)</f>
        <v>4.7545999999999999</v>
      </c>
      <c r="K14" s="61">
        <f t="shared" si="3"/>
        <v>20</v>
      </c>
      <c r="L14" s="60">
        <f>VLOOKUP($A14,'Return Data'!$B$7:$R$2292,17,0)</f>
        <v>4.9823000000000004</v>
      </c>
      <c r="M14" s="61">
        <f t="shared" si="4"/>
        <v>25</v>
      </c>
      <c r="N14" s="60">
        <f>VLOOKUP($A14,'Return Data'!$B$7:$R$2292,14,0)</f>
        <v>16.312899999999999</v>
      </c>
      <c r="O14" s="61">
        <f t="shared" si="5"/>
        <v>11</v>
      </c>
      <c r="P14" s="60">
        <f>VLOOKUP($A14,'Return Data'!$B$7:$R$2292,15,0)</f>
        <v>9.4088999999999992</v>
      </c>
      <c r="Q14" s="61">
        <f t="shared" si="6"/>
        <v>22</v>
      </c>
      <c r="R14" s="60">
        <f>VLOOKUP($A14,'Return Data'!$B$7:$R$2292,16,0)</f>
        <v>11.747199999999999</v>
      </c>
      <c r="S14" s="62">
        <f t="shared" si="7"/>
        <v>22</v>
      </c>
    </row>
    <row r="15" spans="1:20" x14ac:dyDescent="0.3">
      <c r="A15" s="58" t="s">
        <v>895</v>
      </c>
      <c r="B15" s="59">
        <f>VLOOKUP($A15,'Return Data'!$B$7:$R$2292,3,0)</f>
        <v>44988</v>
      </c>
      <c r="C15" s="60">
        <f>VLOOKUP($A15,'Return Data'!$B$7:$R$2292,4,0)</f>
        <v>794.79100000000005</v>
      </c>
      <c r="D15" s="60">
        <f>VLOOKUP($A15,'Return Data'!$B$7:$R$2292,10,0)</f>
        <v>-3.5203000000000002</v>
      </c>
      <c r="E15" s="61">
        <f t="shared" si="0"/>
        <v>1</v>
      </c>
      <c r="F15" s="60">
        <f>VLOOKUP($A15,'Return Data'!$B$7:$R$2292,11,0)</f>
        <v>3.4632000000000001</v>
      </c>
      <c r="G15" s="61">
        <f t="shared" si="1"/>
        <v>1</v>
      </c>
      <c r="H15" s="60">
        <f>VLOOKUP($A15,'Return Data'!$B$7:$R$2292,12,0)</f>
        <v>10.6105</v>
      </c>
      <c r="I15" s="61">
        <f t="shared" si="2"/>
        <v>2</v>
      </c>
      <c r="J15" s="60">
        <f>VLOOKUP($A15,'Return Data'!$B$7:$R$2292,13,0)</f>
        <v>13.5661</v>
      </c>
      <c r="K15" s="61">
        <f t="shared" si="3"/>
        <v>2</v>
      </c>
      <c r="L15" s="60">
        <f>VLOOKUP($A15,'Return Data'!$B$7:$R$2292,17,0)</f>
        <v>11.236499999999999</v>
      </c>
      <c r="M15" s="61">
        <f t="shared" si="4"/>
        <v>2</v>
      </c>
      <c r="N15" s="60">
        <f>VLOOKUP($A15,'Return Data'!$B$7:$R$2292,14,0)</f>
        <v>18.875599999999999</v>
      </c>
      <c r="O15" s="61">
        <f t="shared" si="5"/>
        <v>2</v>
      </c>
      <c r="P15" s="60">
        <f>VLOOKUP($A15,'Return Data'!$B$7:$R$2292,15,0)</f>
        <v>11.381</v>
      </c>
      <c r="Q15" s="61">
        <f t="shared" si="6"/>
        <v>12</v>
      </c>
      <c r="R15" s="60">
        <f>VLOOKUP($A15,'Return Data'!$B$7:$R$2292,16,0)</f>
        <v>13.1431</v>
      </c>
      <c r="S15" s="62">
        <f t="shared" si="7"/>
        <v>15</v>
      </c>
    </row>
    <row r="16" spans="1:20" x14ac:dyDescent="0.3">
      <c r="A16" t="s">
        <v>2010</v>
      </c>
      <c r="B16" s="59">
        <f>VLOOKUP($A16,'Return Data'!$B$7:$R$2292,3,0)</f>
        <v>44988</v>
      </c>
      <c r="C16" s="60">
        <f>VLOOKUP($A16,'Return Data'!$B$7:$R$2292,4,0)</f>
        <v>341.03660000000002</v>
      </c>
      <c r="D16" s="60">
        <f>VLOOKUP($A16,'Return Data'!$B$7:$R$2292,10,0)</f>
        <v>-5.6132</v>
      </c>
      <c r="E16" s="61">
        <f t="shared" si="0"/>
        <v>13</v>
      </c>
      <c r="F16" s="60">
        <f>VLOOKUP($A16,'Return Data'!$B$7:$R$2292,11,0)</f>
        <v>-0.67430000000000001</v>
      </c>
      <c r="G16" s="61">
        <f t="shared" si="1"/>
        <v>16</v>
      </c>
      <c r="H16" s="60">
        <f>VLOOKUP($A16,'Return Data'!$B$7:$R$2292,12,0)</f>
        <v>8.4639000000000006</v>
      </c>
      <c r="I16" s="61">
        <f t="shared" si="2"/>
        <v>9</v>
      </c>
      <c r="J16" s="60">
        <f>VLOOKUP($A16,'Return Data'!$B$7:$R$2292,13,0)</f>
        <v>7.0217000000000001</v>
      </c>
      <c r="K16" s="61">
        <f t="shared" si="3"/>
        <v>15</v>
      </c>
      <c r="L16" s="60">
        <f>VLOOKUP($A16,'Return Data'!$B$7:$R$2292,17,0)</f>
        <v>6.2289000000000003</v>
      </c>
      <c r="M16" s="61">
        <f t="shared" si="4"/>
        <v>23</v>
      </c>
      <c r="N16" s="60">
        <f>VLOOKUP($A16,'Return Data'!$B$7:$R$2292,14,0)</f>
        <v>14.798400000000001</v>
      </c>
      <c r="O16" s="61">
        <f t="shared" si="5"/>
        <v>19</v>
      </c>
      <c r="P16" s="60">
        <f>VLOOKUP($A16,'Return Data'!$B$7:$R$2292,15,0)</f>
        <v>10.46</v>
      </c>
      <c r="Q16" s="61">
        <f t="shared" si="6"/>
        <v>19</v>
      </c>
      <c r="R16" s="60">
        <f>VLOOKUP($A16,'Return Data'!$B$7:$R$2292,16,0)</f>
        <v>12.049200000000001</v>
      </c>
      <c r="S16" s="62">
        <f t="shared" si="7"/>
        <v>19</v>
      </c>
    </row>
    <row r="17" spans="1:19" x14ac:dyDescent="0.3">
      <c r="A17" s="58" t="s">
        <v>897</v>
      </c>
      <c r="B17" s="59">
        <f>VLOOKUP($A17,'Return Data'!$B$7:$R$2292,3,0)</f>
        <v>44988</v>
      </c>
      <c r="C17" s="60">
        <f>VLOOKUP($A17,'Return Data'!$B$7:$R$2292,4,0)</f>
        <v>73.78</v>
      </c>
      <c r="D17" s="60">
        <f>VLOOKUP($A17,'Return Data'!$B$7:$R$2292,10,0)</f>
        <v>-4.8982000000000001</v>
      </c>
      <c r="E17" s="61">
        <f t="shared" si="0"/>
        <v>10</v>
      </c>
      <c r="F17" s="60">
        <f>VLOOKUP($A17,'Return Data'!$B$7:$R$2292,11,0)</f>
        <v>2.3443000000000001</v>
      </c>
      <c r="G17" s="61">
        <f t="shared" si="1"/>
        <v>4</v>
      </c>
      <c r="H17" s="60">
        <f>VLOOKUP($A17,'Return Data'!$B$7:$R$2292,12,0)</f>
        <v>9.0129999999999999</v>
      </c>
      <c r="I17" s="61">
        <f t="shared" si="2"/>
        <v>8</v>
      </c>
      <c r="J17" s="60">
        <f>VLOOKUP($A17,'Return Data'!$B$7:$R$2292,13,0)</f>
        <v>9.6936999999999998</v>
      </c>
      <c r="K17" s="61">
        <f t="shared" si="3"/>
        <v>8</v>
      </c>
      <c r="L17" s="60">
        <f>VLOOKUP($A17,'Return Data'!$B$7:$R$2292,17,0)</f>
        <v>10.9458</v>
      </c>
      <c r="M17" s="61">
        <f t="shared" si="4"/>
        <v>3</v>
      </c>
      <c r="N17" s="60">
        <f>VLOOKUP($A17,'Return Data'!$B$7:$R$2292,14,0)</f>
        <v>18.749400000000001</v>
      </c>
      <c r="O17" s="61">
        <f t="shared" si="5"/>
        <v>3</v>
      </c>
      <c r="P17" s="60">
        <f>VLOOKUP($A17,'Return Data'!$B$7:$R$2292,15,0)</f>
        <v>12.148</v>
      </c>
      <c r="Q17" s="61">
        <f t="shared" si="6"/>
        <v>7</v>
      </c>
      <c r="R17" s="60">
        <f>VLOOKUP($A17,'Return Data'!$B$7:$R$2292,16,0)</f>
        <v>14.536</v>
      </c>
      <c r="S17" s="62">
        <f t="shared" si="7"/>
        <v>4</v>
      </c>
    </row>
    <row r="18" spans="1:19" x14ac:dyDescent="0.3">
      <c r="A18" s="58" t="s">
        <v>899</v>
      </c>
      <c r="B18" s="59">
        <f>VLOOKUP($A18,'Return Data'!$B$7:$R$2292,3,0)</f>
        <v>44988</v>
      </c>
      <c r="C18" s="60">
        <f>VLOOKUP($A18,'Return Data'!$B$7:$R$2292,4,0)</f>
        <v>44.17</v>
      </c>
      <c r="D18" s="60">
        <f>VLOOKUP($A18,'Return Data'!$B$7:$R$2292,10,0)</f>
        <v>-5.8410000000000002</v>
      </c>
      <c r="E18" s="61">
        <f t="shared" si="0"/>
        <v>20</v>
      </c>
      <c r="F18" s="60">
        <f>VLOOKUP($A18,'Return Data'!$B$7:$R$2292,11,0)</f>
        <v>-0.87519999999999998</v>
      </c>
      <c r="G18" s="61">
        <f t="shared" si="1"/>
        <v>18</v>
      </c>
      <c r="H18" s="60">
        <f>VLOOKUP($A18,'Return Data'!$B$7:$R$2292,12,0)</f>
        <v>7.6005000000000003</v>
      </c>
      <c r="I18" s="61">
        <f t="shared" si="2"/>
        <v>13</v>
      </c>
      <c r="J18" s="60">
        <f>VLOOKUP($A18,'Return Data'!$B$7:$R$2292,13,0)</f>
        <v>6.8197999999999999</v>
      </c>
      <c r="K18" s="61">
        <f t="shared" si="3"/>
        <v>17</v>
      </c>
      <c r="L18" s="60">
        <f>VLOOKUP($A18,'Return Data'!$B$7:$R$2292,17,0)</f>
        <v>10.7675</v>
      </c>
      <c r="M18" s="61">
        <f t="shared" si="4"/>
        <v>4</v>
      </c>
      <c r="N18" s="60">
        <f>VLOOKUP($A18,'Return Data'!$B$7:$R$2292,14,0)</f>
        <v>18.063300000000002</v>
      </c>
      <c r="O18" s="61">
        <f t="shared" si="5"/>
        <v>4</v>
      </c>
      <c r="P18" s="60">
        <f>VLOOKUP($A18,'Return Data'!$B$7:$R$2292,15,0)</f>
        <v>12.4794</v>
      </c>
      <c r="Q18" s="61">
        <f t="shared" si="6"/>
        <v>5</v>
      </c>
      <c r="R18" s="60">
        <f>VLOOKUP($A18,'Return Data'!$B$7:$R$2292,16,0)</f>
        <v>13.5375</v>
      </c>
      <c r="S18" s="62">
        <f t="shared" si="7"/>
        <v>12</v>
      </c>
    </row>
    <row r="19" spans="1:19" x14ac:dyDescent="0.3">
      <c r="A19" s="58" t="s">
        <v>900</v>
      </c>
      <c r="B19" s="59">
        <f>VLOOKUP($A19,'Return Data'!$B$7:$R$2292,3,0)</f>
        <v>44988</v>
      </c>
      <c r="C19" s="60">
        <f>VLOOKUP($A19,'Return Data'!$B$7:$R$2292,4,0)</f>
        <v>53.734000000000002</v>
      </c>
      <c r="D19" s="60">
        <f>VLOOKUP($A19,'Return Data'!$B$7:$R$2292,10,0)</f>
        <v>-5.7381000000000002</v>
      </c>
      <c r="E19" s="61">
        <f t="shared" si="0"/>
        <v>17</v>
      </c>
      <c r="F19" s="60">
        <f>VLOOKUP($A19,'Return Data'!$B$7:$R$2292,11,0)</f>
        <v>-2.4967999999999999</v>
      </c>
      <c r="G19" s="61">
        <f t="shared" si="1"/>
        <v>24</v>
      </c>
      <c r="H19" s="60">
        <f>VLOOKUP($A19,'Return Data'!$B$7:$R$2292,12,0)</f>
        <v>6.6151</v>
      </c>
      <c r="I19" s="61">
        <f t="shared" si="2"/>
        <v>17</v>
      </c>
      <c r="J19" s="60">
        <f>VLOOKUP($A19,'Return Data'!$B$7:$R$2292,13,0)</f>
        <v>2.8795999999999999</v>
      </c>
      <c r="K19" s="61">
        <f t="shared" si="3"/>
        <v>24</v>
      </c>
      <c r="L19" s="60">
        <f>VLOOKUP($A19,'Return Data'!$B$7:$R$2292,17,0)</f>
        <v>7.2325999999999997</v>
      </c>
      <c r="M19" s="61">
        <f t="shared" si="4"/>
        <v>18</v>
      </c>
      <c r="N19" s="60">
        <f>VLOOKUP($A19,'Return Data'!$B$7:$R$2292,14,0)</f>
        <v>14.645200000000001</v>
      </c>
      <c r="O19" s="61">
        <f t="shared" si="5"/>
        <v>20</v>
      </c>
      <c r="P19" s="60">
        <f>VLOOKUP($A19,'Return Data'!$B$7:$R$2292,15,0)</f>
        <v>10.5486</v>
      </c>
      <c r="Q19" s="61">
        <f t="shared" si="6"/>
        <v>18</v>
      </c>
      <c r="R19" s="60">
        <f>VLOOKUP($A19,'Return Data'!$B$7:$R$2292,16,0)</f>
        <v>11.845800000000001</v>
      </c>
      <c r="S19" s="62">
        <f t="shared" si="7"/>
        <v>21</v>
      </c>
    </row>
    <row r="20" spans="1:19" x14ac:dyDescent="0.3">
      <c r="A20" s="58" t="s">
        <v>902</v>
      </c>
      <c r="B20" s="59">
        <f>VLOOKUP($A20,'Return Data'!$B$7:$R$2292,3,0)</f>
        <v>44988</v>
      </c>
      <c r="C20" s="60">
        <f>VLOOKUP($A20,'Return Data'!$B$7:$R$2292,4,0)</f>
        <v>33.58</v>
      </c>
      <c r="D20" s="60">
        <f>VLOOKUP($A20,'Return Data'!$B$7:$R$2292,10,0)</f>
        <v>-6.4103000000000003</v>
      </c>
      <c r="E20" s="61">
        <f t="shared" si="0"/>
        <v>24</v>
      </c>
      <c r="F20" s="60">
        <f>VLOOKUP($A20,'Return Data'!$B$7:$R$2292,11,0)</f>
        <v>0.26869999999999999</v>
      </c>
      <c r="G20" s="61">
        <f t="shared" si="1"/>
        <v>13</v>
      </c>
      <c r="H20" s="60">
        <f>VLOOKUP($A20,'Return Data'!$B$7:$R$2292,12,0)</f>
        <v>7.2157999999999998</v>
      </c>
      <c r="I20" s="61">
        <f t="shared" si="2"/>
        <v>16</v>
      </c>
      <c r="J20" s="60">
        <f>VLOOKUP($A20,'Return Data'!$B$7:$R$2292,13,0)</f>
        <v>9.3099000000000007</v>
      </c>
      <c r="K20" s="61">
        <f t="shared" si="3"/>
        <v>10</v>
      </c>
      <c r="L20" s="60">
        <f>VLOOKUP($A20,'Return Data'!$B$7:$R$2292,17,0)</f>
        <v>7.1097000000000001</v>
      </c>
      <c r="M20" s="61">
        <f t="shared" si="4"/>
        <v>19</v>
      </c>
      <c r="N20" s="60">
        <f>VLOOKUP($A20,'Return Data'!$B$7:$R$2292,14,0)</f>
        <v>12.379899999999999</v>
      </c>
      <c r="O20" s="61">
        <f t="shared" si="5"/>
        <v>22</v>
      </c>
      <c r="P20" s="60">
        <f>VLOOKUP($A20,'Return Data'!$B$7:$R$2292,15,0)</f>
        <v>9.2807999999999993</v>
      </c>
      <c r="Q20" s="61">
        <f t="shared" si="6"/>
        <v>23</v>
      </c>
      <c r="R20" s="60">
        <f>VLOOKUP($A20,'Return Data'!$B$7:$R$2292,16,0)</f>
        <v>11.8889</v>
      </c>
      <c r="S20" s="62">
        <f t="shared" si="7"/>
        <v>20</v>
      </c>
    </row>
    <row r="21" spans="1:19" x14ac:dyDescent="0.3">
      <c r="A21" s="58" t="s">
        <v>904</v>
      </c>
      <c r="B21" s="59">
        <f>VLOOKUP($A21,'Return Data'!$B$7:$R$2292,3,0)</f>
        <v>44988</v>
      </c>
      <c r="C21" s="60">
        <f>VLOOKUP($A21,'Return Data'!$B$7:$R$2292,4,0)</f>
        <v>49.55</v>
      </c>
      <c r="D21" s="60">
        <f>VLOOKUP($A21,'Return Data'!$B$7:$R$2292,10,0)</f>
        <v>-5.6909000000000001</v>
      </c>
      <c r="E21" s="61">
        <f t="shared" si="0"/>
        <v>15</v>
      </c>
      <c r="F21" s="60">
        <f>VLOOKUP($A21,'Return Data'!$B$7:$R$2292,11,0)</f>
        <v>-2.0943999999999998</v>
      </c>
      <c r="G21" s="61">
        <f t="shared" si="1"/>
        <v>22</v>
      </c>
      <c r="H21" s="60">
        <f>VLOOKUP($A21,'Return Data'!$B$7:$R$2292,12,0)</f>
        <v>5.5827999999999998</v>
      </c>
      <c r="I21" s="61">
        <f t="shared" si="2"/>
        <v>20</v>
      </c>
      <c r="J21" s="60">
        <f>VLOOKUP($A21,'Return Data'!$B$7:$R$2292,13,0)</f>
        <v>3.7479</v>
      </c>
      <c r="K21" s="61">
        <f t="shared" si="3"/>
        <v>23</v>
      </c>
      <c r="L21" s="60">
        <f>VLOOKUP($A21,'Return Data'!$B$7:$R$2292,17,0)</f>
        <v>9.0723000000000003</v>
      </c>
      <c r="M21" s="61">
        <f t="shared" si="4"/>
        <v>10</v>
      </c>
      <c r="N21" s="60">
        <f>VLOOKUP($A21,'Return Data'!$B$7:$R$2292,14,0)</f>
        <v>14.9529</v>
      </c>
      <c r="O21" s="61">
        <f t="shared" si="5"/>
        <v>18</v>
      </c>
      <c r="P21" s="60">
        <f>VLOOKUP($A21,'Return Data'!$B$7:$R$2292,15,0)</f>
        <v>11.1974</v>
      </c>
      <c r="Q21" s="61">
        <f t="shared" si="6"/>
        <v>13</v>
      </c>
      <c r="R21" s="60">
        <f>VLOOKUP($A21,'Return Data'!$B$7:$R$2292,16,0)</f>
        <v>14.0403</v>
      </c>
      <c r="S21" s="62">
        <f t="shared" si="7"/>
        <v>8</v>
      </c>
    </row>
    <row r="22" spans="1:19" x14ac:dyDescent="0.3">
      <c r="A22" s="58" t="s">
        <v>905</v>
      </c>
      <c r="B22" s="59">
        <f>VLOOKUP($A22,'Return Data'!$B$7:$R$2292,3,0)</f>
        <v>44988</v>
      </c>
      <c r="C22" s="60">
        <f>VLOOKUP($A22,'Return Data'!$B$7:$R$2292,4,0)</f>
        <v>112.0104</v>
      </c>
      <c r="D22" s="60">
        <f>VLOOKUP($A22,'Return Data'!$B$7:$R$2292,10,0)</f>
        <v>-3.7614999999999998</v>
      </c>
      <c r="E22" s="61">
        <f t="shared" si="0"/>
        <v>3</v>
      </c>
      <c r="F22" s="60">
        <f>VLOOKUP($A22,'Return Data'!$B$7:$R$2292,11,0)</f>
        <v>2.4674</v>
      </c>
      <c r="G22" s="61">
        <f t="shared" si="1"/>
        <v>3</v>
      </c>
      <c r="H22" s="60">
        <f>VLOOKUP($A22,'Return Data'!$B$7:$R$2292,12,0)</f>
        <v>10.1434</v>
      </c>
      <c r="I22" s="61">
        <f t="shared" si="2"/>
        <v>4</v>
      </c>
      <c r="J22" s="60">
        <f>VLOOKUP($A22,'Return Data'!$B$7:$R$2292,13,0)</f>
        <v>9.9707000000000008</v>
      </c>
      <c r="K22" s="61">
        <f t="shared" si="3"/>
        <v>7</v>
      </c>
      <c r="L22" s="60">
        <f>VLOOKUP($A22,'Return Data'!$B$7:$R$2292,17,0)</f>
        <v>9.7728000000000002</v>
      </c>
      <c r="M22" s="61">
        <f t="shared" si="4"/>
        <v>6</v>
      </c>
      <c r="N22" s="60">
        <f>VLOOKUP($A22,'Return Data'!$B$7:$R$2292,14,0)</f>
        <v>16.027799999999999</v>
      </c>
      <c r="O22" s="61">
        <f t="shared" si="5"/>
        <v>15</v>
      </c>
      <c r="P22" s="60">
        <f>VLOOKUP($A22,'Return Data'!$B$7:$R$2292,15,0)</f>
        <v>10.5679</v>
      </c>
      <c r="Q22" s="61">
        <f t="shared" si="6"/>
        <v>16</v>
      </c>
      <c r="R22" s="60">
        <f>VLOOKUP($A22,'Return Data'!$B$7:$R$2292,16,0)</f>
        <v>11.745799999999999</v>
      </c>
      <c r="S22" s="62">
        <f t="shared" si="7"/>
        <v>23</v>
      </c>
    </row>
    <row r="23" spans="1:19" x14ac:dyDescent="0.3">
      <c r="A23" s="58" t="s">
        <v>1703</v>
      </c>
      <c r="B23" s="59">
        <f>VLOOKUP($A23,'Return Data'!$B$7:$R$2292,3,0)</f>
        <v>44988</v>
      </c>
      <c r="C23" s="60">
        <f>VLOOKUP($A23,'Return Data'!$B$7:$R$2292,4,0)</f>
        <v>421.02100000000002</v>
      </c>
      <c r="D23" s="60">
        <f>VLOOKUP($A23,'Return Data'!$B$7:$R$2292,10,0)</f>
        <v>-4.2591999999999999</v>
      </c>
      <c r="E23" s="61">
        <f t="shared" si="0"/>
        <v>5</v>
      </c>
      <c r="F23" s="60">
        <f>VLOOKUP($A23,'Return Data'!$B$7:$R$2292,11,0)</f>
        <v>0.66400000000000003</v>
      </c>
      <c r="G23" s="61">
        <f t="shared" si="1"/>
        <v>11</v>
      </c>
      <c r="H23" s="60">
        <f>VLOOKUP($A23,'Return Data'!$B$7:$R$2292,12,0)</f>
        <v>8.1373999999999995</v>
      </c>
      <c r="I23" s="61">
        <f t="shared" si="2"/>
        <v>11</v>
      </c>
      <c r="J23" s="60">
        <f>VLOOKUP($A23,'Return Data'!$B$7:$R$2292,13,0)</f>
        <v>9.4535999999999998</v>
      </c>
      <c r="K23" s="61">
        <f t="shared" si="3"/>
        <v>9</v>
      </c>
      <c r="L23" s="60">
        <f>VLOOKUP($A23,'Return Data'!$B$7:$R$2292,17,0)</f>
        <v>9.3356999999999992</v>
      </c>
      <c r="M23" s="61">
        <f t="shared" si="4"/>
        <v>7</v>
      </c>
      <c r="N23" s="60">
        <f>VLOOKUP($A23,'Return Data'!$B$7:$R$2292,14,0)</f>
        <v>17.683700000000002</v>
      </c>
      <c r="O23" s="61">
        <f t="shared" si="5"/>
        <v>6</v>
      </c>
      <c r="P23" s="60">
        <f>VLOOKUP($A23,'Return Data'!$B$7:$R$2292,15,0)</f>
        <v>12.614699999999999</v>
      </c>
      <c r="Q23" s="61">
        <f t="shared" si="6"/>
        <v>3</v>
      </c>
      <c r="R23" s="60">
        <f>VLOOKUP($A23,'Return Data'!$B$7:$R$2292,16,0)</f>
        <v>13.9925</v>
      </c>
      <c r="S23" s="62">
        <f t="shared" si="7"/>
        <v>10</v>
      </c>
    </row>
    <row r="24" spans="1:19" x14ac:dyDescent="0.3">
      <c r="A24" s="58" t="s">
        <v>908</v>
      </c>
      <c r="B24" s="59">
        <f>VLOOKUP($A24,'Return Data'!$B$7:$R$2292,3,0)</f>
        <v>44988</v>
      </c>
      <c r="C24" s="60">
        <f>VLOOKUP($A24,'Return Data'!$B$7:$R$2292,4,0)</f>
        <v>43.279000000000003</v>
      </c>
      <c r="D24" s="60">
        <f>VLOOKUP($A24,'Return Data'!$B$7:$R$2292,10,0)</f>
        <v>-6.5152999999999999</v>
      </c>
      <c r="E24" s="61">
        <f t="shared" si="0"/>
        <v>25</v>
      </c>
      <c r="F24" s="60">
        <f>VLOOKUP($A24,'Return Data'!$B$7:$R$2292,11,0)</f>
        <v>-2.1160000000000001</v>
      </c>
      <c r="G24" s="61">
        <f t="shared" si="1"/>
        <v>23</v>
      </c>
      <c r="H24" s="60">
        <f>VLOOKUP($A24,'Return Data'!$B$7:$R$2292,12,0)</f>
        <v>5.0305999999999997</v>
      </c>
      <c r="I24" s="61">
        <f t="shared" si="2"/>
        <v>23</v>
      </c>
      <c r="J24" s="60">
        <f>VLOOKUP($A24,'Return Data'!$B$7:$R$2292,13,0)</f>
        <v>1.7135</v>
      </c>
      <c r="K24" s="61">
        <f t="shared" si="3"/>
        <v>25</v>
      </c>
      <c r="L24" s="60">
        <f>VLOOKUP($A24,'Return Data'!$B$7:$R$2292,17,0)</f>
        <v>6.9737999999999998</v>
      </c>
      <c r="M24" s="61">
        <f t="shared" si="4"/>
        <v>21</v>
      </c>
      <c r="N24" s="60">
        <f>VLOOKUP($A24,'Return Data'!$B$7:$R$2292,14,0)</f>
        <v>12.188599999999999</v>
      </c>
      <c r="O24" s="61">
        <f t="shared" si="5"/>
        <v>23</v>
      </c>
      <c r="P24" s="60">
        <f>VLOOKUP($A24,'Return Data'!$B$7:$R$2292,15,0)</f>
        <v>10.9901</v>
      </c>
      <c r="Q24" s="61">
        <f t="shared" si="6"/>
        <v>15</v>
      </c>
      <c r="R24" s="60">
        <f>VLOOKUP($A24,'Return Data'!$B$7:$R$2292,16,0)</f>
        <v>12.200200000000001</v>
      </c>
      <c r="S24" s="62">
        <f t="shared" si="7"/>
        <v>18</v>
      </c>
    </row>
    <row r="25" spans="1:19" x14ac:dyDescent="0.3">
      <c r="A25" s="58" t="s">
        <v>2060</v>
      </c>
      <c r="B25" s="59">
        <f>VLOOKUP($A25,'Return Data'!$B$7:$R$2292,3,0)</f>
        <v>44988</v>
      </c>
      <c r="C25" s="60">
        <f>VLOOKUP($A25,'Return Data'!$B$7:$R$2292,4,0)</f>
        <v>16.546900000000001</v>
      </c>
      <c r="D25" s="60">
        <f>VLOOKUP($A25,'Return Data'!$B$7:$R$2292,10,0)</f>
        <v>-6.3761000000000001</v>
      </c>
      <c r="E25" s="61">
        <f t="shared" si="0"/>
        <v>22</v>
      </c>
      <c r="F25" s="60">
        <f>VLOOKUP($A25,'Return Data'!$B$7:$R$2292,11,0)</f>
        <v>-0.69679999999999997</v>
      </c>
      <c r="G25" s="61">
        <f t="shared" si="1"/>
        <v>17</v>
      </c>
      <c r="H25" s="60">
        <f>VLOOKUP($A25,'Return Data'!$B$7:$R$2292,12,0)</f>
        <v>5.4398999999999997</v>
      </c>
      <c r="I25" s="61">
        <f t="shared" si="2"/>
        <v>21</v>
      </c>
      <c r="J25" s="60">
        <f>VLOOKUP($A25,'Return Data'!$B$7:$R$2292,13,0)</f>
        <v>6.4642999999999997</v>
      </c>
      <c r="K25" s="61">
        <f t="shared" si="3"/>
        <v>18</v>
      </c>
      <c r="L25" s="60">
        <f>VLOOKUP($A25,'Return Data'!$B$7:$R$2292,17,0)</f>
        <v>8.5624000000000002</v>
      </c>
      <c r="M25" s="61">
        <f t="shared" si="4"/>
        <v>11</v>
      </c>
      <c r="N25" s="60">
        <f>VLOOKUP($A25,'Return Data'!$B$7:$R$2292,14,0)</f>
        <v>17.194700000000001</v>
      </c>
      <c r="O25" s="61">
        <f t="shared" si="5"/>
        <v>7</v>
      </c>
      <c r="P25" s="60"/>
      <c r="Q25" s="61"/>
      <c r="R25" s="60">
        <f>VLOOKUP($A25,'Return Data'!$B$7:$R$2292,16,0)</f>
        <v>13.525700000000001</v>
      </c>
      <c r="S25" s="62">
        <f t="shared" si="7"/>
        <v>13</v>
      </c>
    </row>
    <row r="26" spans="1:19" x14ac:dyDescent="0.3">
      <c r="A26" s="58" t="s">
        <v>909</v>
      </c>
      <c r="B26" s="59">
        <f>VLOOKUP($A26,'Return Data'!$B$7:$R$2292,3,0)</f>
        <v>44988</v>
      </c>
      <c r="C26" s="60">
        <f>VLOOKUP($A26,'Return Data'!$B$7:$R$2292,4,0)</f>
        <v>85.837000000000003</v>
      </c>
      <c r="D26" s="60">
        <f>VLOOKUP($A26,'Return Data'!$B$7:$R$2292,10,0)</f>
        <v>-5.7927</v>
      </c>
      <c r="E26" s="61">
        <f t="shared" si="0"/>
        <v>19</v>
      </c>
      <c r="F26" s="60">
        <f>VLOOKUP($A26,'Return Data'!$B$7:$R$2292,11,0)</f>
        <v>0.15279999999999999</v>
      </c>
      <c r="G26" s="61">
        <f t="shared" si="1"/>
        <v>14</v>
      </c>
      <c r="H26" s="60">
        <f>VLOOKUP($A26,'Return Data'!$B$7:$R$2292,12,0)</f>
        <v>6.1275000000000004</v>
      </c>
      <c r="I26" s="61">
        <f t="shared" si="2"/>
        <v>18</v>
      </c>
      <c r="J26" s="60">
        <f>VLOOKUP($A26,'Return Data'!$B$7:$R$2292,13,0)</f>
        <v>7.2359</v>
      </c>
      <c r="K26" s="61">
        <f t="shared" si="3"/>
        <v>14</v>
      </c>
      <c r="L26" s="60">
        <f>VLOOKUP($A26,'Return Data'!$B$7:$R$2292,17,0)</f>
        <v>8.1753999999999998</v>
      </c>
      <c r="M26" s="61">
        <f t="shared" si="4"/>
        <v>14</v>
      </c>
      <c r="N26" s="60">
        <f>VLOOKUP($A26,'Return Data'!$B$7:$R$2292,14,0)</f>
        <v>16.153099999999998</v>
      </c>
      <c r="O26" s="61">
        <f t="shared" si="5"/>
        <v>13</v>
      </c>
      <c r="P26" s="60">
        <f>VLOOKUP($A26,'Return Data'!$B$7:$R$2292,15,0)</f>
        <v>11.921099999999999</v>
      </c>
      <c r="Q26" s="61">
        <f t="shared" ref="Q26:Q33" si="8">RANK(P26,P$8:P$33,0)</f>
        <v>8</v>
      </c>
      <c r="R26" s="60">
        <f>VLOOKUP($A26,'Return Data'!$B$7:$R$2292,16,0)</f>
        <v>16.092199999999998</v>
      </c>
      <c r="S26" s="62">
        <f t="shared" si="7"/>
        <v>1</v>
      </c>
    </row>
    <row r="27" spans="1:19" x14ac:dyDescent="0.3">
      <c r="A27" s="58" t="s">
        <v>912</v>
      </c>
      <c r="B27" s="59">
        <f>VLOOKUP($A27,'Return Data'!$B$7:$R$2292,3,0)</f>
        <v>44988</v>
      </c>
      <c r="C27" s="60">
        <f>VLOOKUP($A27,'Return Data'!$B$7:$R$2292,4,0)</f>
        <v>59.613199999999999</v>
      </c>
      <c r="D27" s="60">
        <f>VLOOKUP($A27,'Return Data'!$B$7:$R$2292,10,0)</f>
        <v>-3.7825000000000002</v>
      </c>
      <c r="E27" s="61">
        <f t="shared" si="0"/>
        <v>4</v>
      </c>
      <c r="F27" s="60">
        <f>VLOOKUP($A27,'Return Data'!$B$7:$R$2292,11,0)</f>
        <v>2.1698</v>
      </c>
      <c r="G27" s="61">
        <f t="shared" si="1"/>
        <v>5</v>
      </c>
      <c r="H27" s="60">
        <f>VLOOKUP($A27,'Return Data'!$B$7:$R$2292,12,0)</f>
        <v>13.089700000000001</v>
      </c>
      <c r="I27" s="61">
        <f t="shared" si="2"/>
        <v>1</v>
      </c>
      <c r="J27" s="60">
        <f>VLOOKUP($A27,'Return Data'!$B$7:$R$2292,13,0)</f>
        <v>16.302600000000002</v>
      </c>
      <c r="K27" s="61">
        <f t="shared" si="3"/>
        <v>1</v>
      </c>
      <c r="L27" s="60">
        <f>VLOOKUP($A27,'Return Data'!$B$7:$R$2292,17,0)</f>
        <v>13.8315</v>
      </c>
      <c r="M27" s="61">
        <f t="shared" si="4"/>
        <v>1</v>
      </c>
      <c r="N27" s="60">
        <f>VLOOKUP($A27,'Return Data'!$B$7:$R$2292,14,0)</f>
        <v>19.316400000000002</v>
      </c>
      <c r="O27" s="61">
        <f t="shared" si="5"/>
        <v>1</v>
      </c>
      <c r="P27" s="60">
        <f>VLOOKUP($A27,'Return Data'!$B$7:$R$2292,15,0)</f>
        <v>11.908899999999999</v>
      </c>
      <c r="Q27" s="61">
        <f t="shared" si="8"/>
        <v>9</v>
      </c>
      <c r="R27" s="60">
        <f>VLOOKUP($A27,'Return Data'!$B$7:$R$2292,16,0)</f>
        <v>14.846</v>
      </c>
      <c r="S27" s="62">
        <f t="shared" si="7"/>
        <v>2</v>
      </c>
    </row>
    <row r="28" spans="1:19" x14ac:dyDescent="0.3">
      <c r="A28" s="58" t="s">
        <v>914</v>
      </c>
      <c r="B28" s="59">
        <f>VLOOKUP($A28,'Return Data'!$B$7:$R$2292,3,0)</f>
        <v>44988</v>
      </c>
      <c r="C28" s="60">
        <f>VLOOKUP($A28,'Return Data'!$B$7:$R$2292,4,0)</f>
        <v>278.74</v>
      </c>
      <c r="D28" s="60">
        <f>VLOOKUP($A28,'Return Data'!$B$7:$R$2292,10,0)</f>
        <v>-4.8441999999999998</v>
      </c>
      <c r="E28" s="61">
        <f t="shared" si="0"/>
        <v>9</v>
      </c>
      <c r="F28" s="60">
        <f>VLOOKUP($A28,'Return Data'!$B$7:$R$2292,11,0)</f>
        <v>2.0764</v>
      </c>
      <c r="G28" s="61">
        <f t="shared" si="1"/>
        <v>6</v>
      </c>
      <c r="H28" s="60">
        <f>VLOOKUP($A28,'Return Data'!$B$7:$R$2292,12,0)</f>
        <v>9.3440999999999992</v>
      </c>
      <c r="I28" s="61">
        <f t="shared" si="2"/>
        <v>7</v>
      </c>
      <c r="J28" s="60">
        <f>VLOOKUP($A28,'Return Data'!$B$7:$R$2292,13,0)</f>
        <v>10.5716</v>
      </c>
      <c r="K28" s="61">
        <f t="shared" si="3"/>
        <v>4</v>
      </c>
      <c r="L28" s="60">
        <f>VLOOKUP($A28,'Return Data'!$B$7:$R$2292,17,0)</f>
        <v>7.0137</v>
      </c>
      <c r="M28" s="61">
        <f t="shared" si="4"/>
        <v>20</v>
      </c>
      <c r="N28" s="60">
        <f>VLOOKUP($A28,'Return Data'!$B$7:$R$2292,14,0)</f>
        <v>14.602499999999999</v>
      </c>
      <c r="O28" s="61">
        <f t="shared" si="5"/>
        <v>21</v>
      </c>
      <c r="P28" s="60">
        <f>VLOOKUP($A28,'Return Data'!$B$7:$R$2292,15,0)</f>
        <v>10.4305</v>
      </c>
      <c r="Q28" s="61">
        <f t="shared" si="8"/>
        <v>20</v>
      </c>
      <c r="R28" s="60">
        <f>VLOOKUP($A28,'Return Data'!$B$7:$R$2292,16,0)</f>
        <v>13.354200000000001</v>
      </c>
      <c r="S28" s="62">
        <f t="shared" si="7"/>
        <v>14</v>
      </c>
    </row>
    <row r="29" spans="1:19" x14ac:dyDescent="0.3">
      <c r="A29" s="58" t="s">
        <v>915</v>
      </c>
      <c r="B29" s="59">
        <f>VLOOKUP($A29,'Return Data'!$B$7:$R$2292,3,0)</f>
        <v>44988</v>
      </c>
      <c r="C29" s="60">
        <f>VLOOKUP($A29,'Return Data'!$B$7:$R$2292,4,0)</f>
        <v>68.145600000000002</v>
      </c>
      <c r="D29" s="60">
        <f>VLOOKUP($A29,'Return Data'!$B$7:$R$2292,10,0)</f>
        <v>-4.2710999999999997</v>
      </c>
      <c r="E29" s="61">
        <f t="shared" si="0"/>
        <v>6</v>
      </c>
      <c r="F29" s="60">
        <f>VLOOKUP($A29,'Return Data'!$B$7:$R$2292,11,0)</f>
        <v>0.81499999999999995</v>
      </c>
      <c r="G29" s="61">
        <f t="shared" si="1"/>
        <v>10</v>
      </c>
      <c r="H29" s="60">
        <f>VLOOKUP($A29,'Return Data'!$B$7:$R$2292,12,0)</f>
        <v>9.3829999999999991</v>
      </c>
      <c r="I29" s="61">
        <f t="shared" si="2"/>
        <v>6</v>
      </c>
      <c r="J29" s="60">
        <f>VLOOKUP($A29,'Return Data'!$B$7:$R$2292,13,0)</f>
        <v>10.303100000000001</v>
      </c>
      <c r="K29" s="61">
        <f t="shared" si="3"/>
        <v>5</v>
      </c>
      <c r="L29" s="60">
        <f>VLOOKUP($A29,'Return Data'!$B$7:$R$2292,17,0)</f>
        <v>8.2741000000000007</v>
      </c>
      <c r="M29" s="61">
        <f t="shared" si="4"/>
        <v>13</v>
      </c>
      <c r="N29" s="60">
        <f>VLOOKUP($A29,'Return Data'!$B$7:$R$2292,14,0)</f>
        <v>17.782499999999999</v>
      </c>
      <c r="O29" s="61">
        <f t="shared" si="5"/>
        <v>5</v>
      </c>
      <c r="P29" s="60">
        <f>VLOOKUP($A29,'Return Data'!$B$7:$R$2292,15,0)</f>
        <v>11.489599999999999</v>
      </c>
      <c r="Q29" s="61">
        <f t="shared" si="8"/>
        <v>10</v>
      </c>
      <c r="R29" s="60">
        <f>VLOOKUP($A29,'Return Data'!$B$7:$R$2292,16,0)</f>
        <v>14.811299999999999</v>
      </c>
      <c r="S29" s="62">
        <f t="shared" si="7"/>
        <v>3</v>
      </c>
    </row>
    <row r="30" spans="1:19" x14ac:dyDescent="0.3">
      <c r="A30" s="58" t="s">
        <v>917</v>
      </c>
      <c r="B30" s="59">
        <f>VLOOKUP($A30,'Return Data'!$B$7:$R$2292,3,0)</f>
        <v>44988</v>
      </c>
      <c r="C30" s="60">
        <f>VLOOKUP($A30,'Return Data'!$B$7:$R$2292,4,0)</f>
        <v>374.40609999999998</v>
      </c>
      <c r="D30" s="60">
        <f>VLOOKUP($A30,'Return Data'!$B$7:$R$2292,10,0)</f>
        <v>-5.2435999999999998</v>
      </c>
      <c r="E30" s="61">
        <f t="shared" si="0"/>
        <v>11</v>
      </c>
      <c r="F30" s="60">
        <f>VLOOKUP($A30,'Return Data'!$B$7:$R$2292,11,0)</f>
        <v>1.1926000000000001</v>
      </c>
      <c r="G30" s="61">
        <f t="shared" si="1"/>
        <v>7</v>
      </c>
      <c r="H30" s="60">
        <f>VLOOKUP($A30,'Return Data'!$B$7:$R$2292,12,0)</f>
        <v>8.3460999999999999</v>
      </c>
      <c r="I30" s="61">
        <f t="shared" si="2"/>
        <v>10</v>
      </c>
      <c r="J30" s="60">
        <f>VLOOKUP($A30,'Return Data'!$B$7:$R$2292,13,0)</f>
        <v>7.9541000000000004</v>
      </c>
      <c r="K30" s="61">
        <f t="shared" si="3"/>
        <v>12</v>
      </c>
      <c r="L30" s="60">
        <f>VLOOKUP($A30,'Return Data'!$B$7:$R$2292,17,0)</f>
        <v>9.2812999999999999</v>
      </c>
      <c r="M30" s="61">
        <f t="shared" si="4"/>
        <v>8</v>
      </c>
      <c r="N30" s="60">
        <f>VLOOKUP($A30,'Return Data'!$B$7:$R$2292,14,0)</f>
        <v>16.186800000000002</v>
      </c>
      <c r="O30" s="61">
        <f t="shared" si="5"/>
        <v>12</v>
      </c>
      <c r="P30" s="60">
        <f>VLOOKUP($A30,'Return Data'!$B$7:$R$2292,15,0)</f>
        <v>11.1625</v>
      </c>
      <c r="Q30" s="61">
        <f t="shared" si="8"/>
        <v>14</v>
      </c>
      <c r="R30" s="60">
        <f>VLOOKUP($A30,'Return Data'!$B$7:$R$2292,16,0)</f>
        <v>12.938599999999999</v>
      </c>
      <c r="S30" s="62">
        <f t="shared" si="7"/>
        <v>17</v>
      </c>
    </row>
    <row r="31" spans="1:19" x14ac:dyDescent="0.3">
      <c r="A31" s="58" t="s">
        <v>918</v>
      </c>
      <c r="B31" s="59">
        <f>VLOOKUP($A31,'Return Data'!$B$7:$R$2292,3,0)</f>
        <v>44988</v>
      </c>
      <c r="C31" s="60">
        <f>VLOOKUP($A31,'Return Data'!$B$7:$R$2292,4,0)</f>
        <v>105.7</v>
      </c>
      <c r="D31" s="60">
        <f>VLOOKUP($A31,'Return Data'!$B$7:$R$2292,10,0)</f>
        <v>-10.5526</v>
      </c>
      <c r="E31" s="61">
        <f t="shared" si="0"/>
        <v>26</v>
      </c>
      <c r="F31" s="60">
        <f>VLOOKUP($A31,'Return Data'!$B$7:$R$2292,11,0)</f>
        <v>-9.0127000000000006</v>
      </c>
      <c r="G31" s="61">
        <f t="shared" si="1"/>
        <v>26</v>
      </c>
      <c r="H31" s="60">
        <f>VLOOKUP($A31,'Return Data'!$B$7:$R$2292,12,0)</f>
        <v>3.8005</v>
      </c>
      <c r="I31" s="61">
        <f t="shared" si="2"/>
        <v>25</v>
      </c>
      <c r="J31" s="60">
        <f>VLOOKUP($A31,'Return Data'!$B$7:$R$2292,13,0)</f>
        <v>4.0251999999999999</v>
      </c>
      <c r="K31" s="61">
        <f t="shared" si="3"/>
        <v>22</v>
      </c>
      <c r="L31" s="60">
        <f>VLOOKUP($A31,'Return Data'!$B$7:$R$2292,17,0)</f>
        <v>5.1553000000000004</v>
      </c>
      <c r="M31" s="61">
        <f t="shared" si="4"/>
        <v>24</v>
      </c>
      <c r="N31" s="60">
        <f>VLOOKUP($A31,'Return Data'!$B$7:$R$2292,14,0)</f>
        <v>11.2486</v>
      </c>
      <c r="O31" s="61">
        <f t="shared" si="5"/>
        <v>25</v>
      </c>
      <c r="P31" s="60">
        <f>VLOOKUP($A31,'Return Data'!$B$7:$R$2292,15,0)</f>
        <v>7.1169000000000002</v>
      </c>
      <c r="Q31" s="61">
        <f t="shared" si="8"/>
        <v>25</v>
      </c>
      <c r="R31" s="60">
        <f>VLOOKUP($A31,'Return Data'!$B$7:$R$2292,16,0)</f>
        <v>8.9391999999999996</v>
      </c>
      <c r="S31" s="62">
        <f t="shared" si="7"/>
        <v>26</v>
      </c>
    </row>
    <row r="32" spans="1:19" x14ac:dyDescent="0.3">
      <c r="A32" s="58" t="s">
        <v>920</v>
      </c>
      <c r="B32" s="59">
        <f>VLOOKUP($A32,'Return Data'!$B$7:$R$2292,3,0)</f>
        <v>44988</v>
      </c>
      <c r="C32" s="60">
        <f>VLOOKUP($A32,'Return Data'!$B$7:$R$2292,4,0)</f>
        <v>16.89</v>
      </c>
      <c r="D32" s="60">
        <f>VLOOKUP($A32,'Return Data'!$B$7:$R$2292,10,0)</f>
        <v>-5.7477999999999998</v>
      </c>
      <c r="E32" s="61">
        <f t="shared" si="0"/>
        <v>18</v>
      </c>
      <c r="F32" s="60">
        <f>VLOOKUP($A32,'Return Data'!$B$7:$R$2292,11,0)</f>
        <v>-0.93840000000000001</v>
      </c>
      <c r="G32" s="61">
        <f t="shared" si="1"/>
        <v>19</v>
      </c>
      <c r="H32" s="60">
        <f>VLOOKUP($A32,'Return Data'!$B$7:$R$2292,12,0)</f>
        <v>6.093</v>
      </c>
      <c r="I32" s="61">
        <f t="shared" si="2"/>
        <v>19</v>
      </c>
      <c r="J32" s="60">
        <f>VLOOKUP($A32,'Return Data'!$B$7:$R$2292,13,0)</f>
        <v>5.2992999999999997</v>
      </c>
      <c r="K32" s="61">
        <f t="shared" si="3"/>
        <v>19</v>
      </c>
      <c r="L32" s="60">
        <f>VLOOKUP($A32,'Return Data'!$B$7:$R$2292,17,0)</f>
        <v>7.5201000000000002</v>
      </c>
      <c r="M32" s="61">
        <f t="shared" si="4"/>
        <v>17</v>
      </c>
      <c r="N32" s="60">
        <f>VLOOKUP($A32,'Return Data'!$B$7:$R$2292,14,0)</f>
        <v>15.6473</v>
      </c>
      <c r="O32" s="61">
        <f t="shared" si="5"/>
        <v>17</v>
      </c>
      <c r="P32" s="60">
        <f>VLOOKUP($A32,'Return Data'!$B$7:$R$2292,15,0)</f>
        <v>9.8313000000000006</v>
      </c>
      <c r="Q32" s="61">
        <f t="shared" si="8"/>
        <v>21</v>
      </c>
      <c r="R32" s="60">
        <f>VLOOKUP($A32,'Return Data'!$B$7:$R$2292,16,0)</f>
        <v>9.4344000000000001</v>
      </c>
      <c r="S32" s="62">
        <f t="shared" si="7"/>
        <v>25</v>
      </c>
    </row>
    <row r="33" spans="1:19" x14ac:dyDescent="0.3">
      <c r="A33" s="58" t="s">
        <v>1706</v>
      </c>
      <c r="B33" s="59">
        <f>VLOOKUP($A33,'Return Data'!$B$7:$R$2292,3,0)</f>
        <v>44988</v>
      </c>
      <c r="C33" s="60">
        <f>VLOOKUP($A33,'Return Data'!$B$7:$R$2292,4,0)</f>
        <v>202.67179999999999</v>
      </c>
      <c r="D33" s="60">
        <f>VLOOKUP($A33,'Return Data'!$B$7:$R$2292,10,0)</f>
        <v>-6.3781999999999996</v>
      </c>
      <c r="E33" s="61">
        <f t="shared" si="0"/>
        <v>23</v>
      </c>
      <c r="F33" s="60">
        <f>VLOOKUP($A33,'Return Data'!$B$7:$R$2292,11,0)</f>
        <v>-1.9453</v>
      </c>
      <c r="G33" s="61">
        <f t="shared" si="1"/>
        <v>21</v>
      </c>
      <c r="H33" s="60">
        <f>VLOOKUP($A33,'Return Data'!$B$7:$R$2292,12,0)</f>
        <v>5.0709999999999997</v>
      </c>
      <c r="I33" s="61">
        <f t="shared" si="2"/>
        <v>22</v>
      </c>
      <c r="J33" s="60">
        <f>VLOOKUP($A33,'Return Data'!$B$7:$R$2292,13,0)</f>
        <v>4.1357999999999997</v>
      </c>
      <c r="K33" s="61">
        <f t="shared" si="3"/>
        <v>21</v>
      </c>
      <c r="L33" s="60">
        <f>VLOOKUP($A33,'Return Data'!$B$7:$R$2292,17,0)</f>
        <v>7.6719999999999997</v>
      </c>
      <c r="M33" s="61">
        <f t="shared" si="4"/>
        <v>16</v>
      </c>
      <c r="N33" s="60">
        <f>VLOOKUP($A33,'Return Data'!$B$7:$R$2292,14,0)</f>
        <v>16.1021</v>
      </c>
      <c r="O33" s="61">
        <f t="shared" si="5"/>
        <v>14</v>
      </c>
      <c r="P33" s="60">
        <f>VLOOKUP($A33,'Return Data'!$B$7:$R$2292,15,0)</f>
        <v>11.46</v>
      </c>
      <c r="Q33" s="61">
        <f t="shared" si="8"/>
        <v>11</v>
      </c>
      <c r="R33" s="60">
        <f>VLOOKUP($A33,'Return Data'!$B$7:$R$2292,16,0)</f>
        <v>13.0932</v>
      </c>
      <c r="S33" s="62">
        <f t="shared" si="7"/>
        <v>16</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-5.4265999999999996</v>
      </c>
      <c r="E35" s="69"/>
      <c r="F35" s="70">
        <f>AVERAGE(F8:F33)</f>
        <v>-0.23374615384615388</v>
      </c>
      <c r="G35" s="69"/>
      <c r="H35" s="70">
        <f>AVERAGE(H8:H33)</f>
        <v>7.5333538461538456</v>
      </c>
      <c r="I35" s="69"/>
      <c r="J35" s="70">
        <f>AVERAGE(J8:J33)</f>
        <v>7.4784269230769231</v>
      </c>
      <c r="K35" s="69"/>
      <c r="L35" s="70">
        <f>AVERAGE(L8:L33)</f>
        <v>8.2710153846153851</v>
      </c>
      <c r="M35" s="69"/>
      <c r="N35" s="70">
        <f>AVERAGE(N8:N33)</f>
        <v>15.682230769230767</v>
      </c>
      <c r="O35" s="69"/>
      <c r="P35" s="70">
        <f>AVERAGE(P8:P33)</f>
        <v>11.104795999999997</v>
      </c>
      <c r="Q35" s="69"/>
      <c r="R35" s="70">
        <f>AVERAGE(R8:R33)</f>
        <v>13.041326923076921</v>
      </c>
      <c r="S35" s="71"/>
    </row>
    <row r="36" spans="1:19" x14ac:dyDescent="0.3">
      <c r="A36" s="68" t="s">
        <v>28</v>
      </c>
      <c r="B36" s="69"/>
      <c r="C36" s="69"/>
      <c r="D36" s="70">
        <f>MIN(D8:D33)</f>
        <v>-10.5526</v>
      </c>
      <c r="E36" s="69"/>
      <c r="F36" s="70">
        <f>MIN(F8:F33)</f>
        <v>-9.0127000000000006</v>
      </c>
      <c r="G36" s="69"/>
      <c r="H36" s="70">
        <f>MIN(H8:H33)</f>
        <v>3.2067999999999999</v>
      </c>
      <c r="I36" s="69"/>
      <c r="J36" s="70">
        <f>MIN(J8:J33)</f>
        <v>-0.94220000000000004</v>
      </c>
      <c r="K36" s="69"/>
      <c r="L36" s="70">
        <f>MIN(L8:L33)</f>
        <v>3.5169000000000001</v>
      </c>
      <c r="M36" s="69"/>
      <c r="N36" s="70">
        <f>MIN(N8:N33)</f>
        <v>10.9815</v>
      </c>
      <c r="O36" s="69"/>
      <c r="P36" s="70">
        <f>MIN(P8:P33)</f>
        <v>7.1169000000000002</v>
      </c>
      <c r="Q36" s="69"/>
      <c r="R36" s="70">
        <f>MIN(R8:R33)</f>
        <v>8.9391999999999996</v>
      </c>
      <c r="S36" s="71"/>
    </row>
    <row r="37" spans="1:19" ht="15" thickBot="1" x14ac:dyDescent="0.35">
      <c r="A37" s="72" t="s">
        <v>29</v>
      </c>
      <c r="B37" s="73"/>
      <c r="C37" s="73"/>
      <c r="D37" s="74">
        <f>MAX(D8:D33)</f>
        <v>-3.5203000000000002</v>
      </c>
      <c r="E37" s="73"/>
      <c r="F37" s="74">
        <f>MAX(F8:F33)</f>
        <v>3.4632000000000001</v>
      </c>
      <c r="G37" s="73"/>
      <c r="H37" s="74">
        <f>MAX(H8:H33)</f>
        <v>13.089700000000001</v>
      </c>
      <c r="I37" s="73"/>
      <c r="J37" s="74">
        <f>MAX(J8:J33)</f>
        <v>16.302600000000002</v>
      </c>
      <c r="K37" s="73"/>
      <c r="L37" s="74">
        <f>MAX(L8:L33)</f>
        <v>13.8315</v>
      </c>
      <c r="M37" s="73"/>
      <c r="N37" s="74">
        <f>MAX(N8:N33)</f>
        <v>19.316400000000002</v>
      </c>
      <c r="O37" s="73"/>
      <c r="P37" s="74">
        <f>MAX(P8:P33)</f>
        <v>14.3432</v>
      </c>
      <c r="Q37" s="73"/>
      <c r="R37" s="74">
        <f>MAX(R8:R33)</f>
        <v>16.092199999999998</v>
      </c>
      <c r="S37" s="75"/>
    </row>
    <row r="38" spans="1:19" x14ac:dyDescent="0.3">
      <c r="A38" s="99" t="s">
        <v>428</v>
      </c>
    </row>
    <row r="39" spans="1:19" x14ac:dyDescent="0.3">
      <c r="A39" s="14" t="s">
        <v>340</v>
      </c>
    </row>
  </sheetData>
  <sheetProtection algorithmName="SHA-512" hashValue="NAVFBaH5zs7D43P/Tn/JKz1dofdgfvaNhf2rtqNeeSCwuObjjLIEquYUHltFlEoaANWEjsyMzoJuzmyLq0NFVw==" saltValue="8l6X8sLXjxJ2Fa/fmDJ58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44988</v>
      </c>
      <c r="C8" s="60">
        <f>VLOOKUP($A8,'Return Data'!$B$7:$R$2292,4,0)</f>
        <v>71.425200000000004</v>
      </c>
      <c r="D8" s="60">
        <f>VLOOKUP($A8,'Return Data'!$B$7:$R$2292,9,0)</f>
        <v>-3.4184999999999999</v>
      </c>
      <c r="E8" s="61">
        <f t="shared" ref="E8:E31" si="0">RANK(D8,D$8:D$31,0)</f>
        <v>18</v>
      </c>
      <c r="F8" s="60">
        <f>VLOOKUP($A8,'Return Data'!$B$7:$R$2292,10,0)</f>
        <v>3.6471</v>
      </c>
      <c r="G8" s="61">
        <f t="shared" ref="G8:G31" si="1">RANK(F8,F$8:F$31,0)</f>
        <v>7</v>
      </c>
      <c r="H8" s="60">
        <f>VLOOKUP($A8,'Return Data'!$B$7:$R$2292,11,0)</f>
        <v>4.1692</v>
      </c>
      <c r="I8" s="61">
        <f t="shared" ref="I8:I31" si="2">RANK(H8,H$8:H$31,0)</f>
        <v>18</v>
      </c>
      <c r="J8" s="60">
        <f>VLOOKUP($A8,'Return Data'!$B$7:$R$2292,12,0)</f>
        <v>6.4996999999999998</v>
      </c>
      <c r="K8" s="61">
        <f t="shared" ref="K8:K31" si="3">RANK(J8,J$8:J$31,0)</f>
        <v>12</v>
      </c>
      <c r="L8" s="60">
        <f>VLOOKUP($A8,'Return Data'!$B$7:$R$2292,13,0)</f>
        <v>2.8315999999999999</v>
      </c>
      <c r="M8" s="61">
        <f t="shared" ref="M8:M31" si="4">RANK(L8,L$8:L$31,0)</f>
        <v>19</v>
      </c>
      <c r="N8" s="60">
        <f>VLOOKUP($A8,'Return Data'!$B$7:$R$2292,17,0)</f>
        <v>4.7001999999999997</v>
      </c>
      <c r="O8" s="61">
        <f t="shared" ref="O8:O31" si="5">RANK(N8,N$8:N$31,0)</f>
        <v>5</v>
      </c>
      <c r="P8" s="60">
        <f>VLOOKUP($A8,'Return Data'!$B$7:$R$2292,14,0)</f>
        <v>5.6162000000000001</v>
      </c>
      <c r="Q8" s="61">
        <f t="shared" ref="Q8:Q31" si="6">RANK(P8,P$8:P$31,0)</f>
        <v>7</v>
      </c>
      <c r="R8" s="60">
        <f>VLOOKUP($A8,'Return Data'!$B$7:$R$2292,16,0)</f>
        <v>8.8416999999999994</v>
      </c>
      <c r="S8" s="62">
        <f t="shared" ref="S8:S31" si="7">RANK(R8,R$8:R$31,0)</f>
        <v>4</v>
      </c>
    </row>
    <row r="9" spans="1:19" x14ac:dyDescent="0.3">
      <c r="A9" s="77" t="s">
        <v>1217</v>
      </c>
      <c r="B9" s="59">
        <f>VLOOKUP($A9,'Return Data'!$B$7:$R$2292,3,0)</f>
        <v>44988</v>
      </c>
      <c r="C9" s="60">
        <f>VLOOKUP($A9,'Return Data'!$B$7:$R$2292,4,0)</f>
        <v>22.116900000000001</v>
      </c>
      <c r="D9" s="60">
        <f>VLOOKUP($A9,'Return Data'!$B$7:$R$2292,9,0)</f>
        <v>-2.6821000000000002</v>
      </c>
      <c r="E9" s="61">
        <f t="shared" si="0"/>
        <v>12</v>
      </c>
      <c r="F9" s="60">
        <f>VLOOKUP($A9,'Return Data'!$B$7:$R$2292,10,0)</f>
        <v>2.4468000000000001</v>
      </c>
      <c r="G9" s="61">
        <f t="shared" si="1"/>
        <v>16</v>
      </c>
      <c r="H9" s="60">
        <f>VLOOKUP($A9,'Return Data'!$B$7:$R$2292,11,0)</f>
        <v>3.6008</v>
      </c>
      <c r="I9" s="61">
        <f t="shared" si="2"/>
        <v>22</v>
      </c>
      <c r="J9" s="60">
        <f>VLOOKUP($A9,'Return Data'!$B$7:$R$2292,12,0)</f>
        <v>5.5749000000000004</v>
      </c>
      <c r="K9" s="61">
        <f t="shared" si="3"/>
        <v>20</v>
      </c>
      <c r="L9" s="60">
        <f>VLOOKUP($A9,'Return Data'!$B$7:$R$2292,13,0)</f>
        <v>3.6002999999999998</v>
      </c>
      <c r="M9" s="61">
        <f t="shared" si="4"/>
        <v>13</v>
      </c>
      <c r="N9" s="60">
        <f>VLOOKUP($A9,'Return Data'!$B$7:$R$2292,17,0)</f>
        <v>3.8416999999999999</v>
      </c>
      <c r="O9" s="61">
        <f t="shared" si="5"/>
        <v>16</v>
      </c>
      <c r="P9" s="60">
        <f>VLOOKUP($A9,'Return Data'!$B$7:$R$2292,14,0)</f>
        <v>5.6966999999999999</v>
      </c>
      <c r="Q9" s="61">
        <f t="shared" si="6"/>
        <v>6</v>
      </c>
      <c r="R9" s="60">
        <f>VLOOKUP($A9,'Return Data'!$B$7:$R$2292,16,0)</f>
        <v>7.4126000000000003</v>
      </c>
      <c r="S9" s="62">
        <f t="shared" si="7"/>
        <v>20</v>
      </c>
    </row>
    <row r="10" spans="1:19" x14ac:dyDescent="0.3">
      <c r="A10" s="77" t="s">
        <v>1909</v>
      </c>
      <c r="B10" s="59">
        <f>VLOOKUP($A10,'Return Data'!$B$7:$R$2292,3,0)</f>
        <v>44988</v>
      </c>
      <c r="C10" s="60">
        <f>VLOOKUP($A10,'Return Data'!$B$7:$R$2292,4,0)</f>
        <v>37.9694</v>
      </c>
      <c r="D10" s="60">
        <f>VLOOKUP($A10,'Return Data'!$B$7:$R$2292,9,0)</f>
        <v>-2.5150999999999999</v>
      </c>
      <c r="E10" s="61">
        <f t="shared" si="0"/>
        <v>11</v>
      </c>
      <c r="F10" s="60">
        <f>VLOOKUP($A10,'Return Data'!$B$7:$R$2292,10,0)</f>
        <v>3.4864999999999999</v>
      </c>
      <c r="G10" s="61">
        <f t="shared" si="1"/>
        <v>9</v>
      </c>
      <c r="H10" s="60">
        <f>VLOOKUP($A10,'Return Data'!$B$7:$R$2292,11,0)</f>
        <v>5.0749000000000004</v>
      </c>
      <c r="I10" s="61">
        <f t="shared" si="2"/>
        <v>8</v>
      </c>
      <c r="J10" s="60">
        <f>VLOOKUP($A10,'Return Data'!$B$7:$R$2292,12,0)</f>
        <v>6.6261000000000001</v>
      </c>
      <c r="K10" s="61">
        <f t="shared" si="3"/>
        <v>11</v>
      </c>
      <c r="L10" s="60">
        <f>VLOOKUP($A10,'Return Data'!$B$7:$R$2292,13,0)</f>
        <v>3.3675999999999999</v>
      </c>
      <c r="M10" s="61">
        <f t="shared" si="4"/>
        <v>14</v>
      </c>
      <c r="N10" s="60">
        <f>VLOOKUP($A10,'Return Data'!$B$7:$R$2292,17,0)</f>
        <v>3.9474999999999998</v>
      </c>
      <c r="O10" s="61">
        <f t="shared" si="5"/>
        <v>12</v>
      </c>
      <c r="P10" s="60">
        <f>VLOOKUP($A10,'Return Data'!$B$7:$R$2292,14,0)</f>
        <v>4.5427999999999997</v>
      </c>
      <c r="Q10" s="61">
        <f t="shared" si="6"/>
        <v>18</v>
      </c>
      <c r="R10" s="60">
        <f>VLOOKUP($A10,'Return Data'!$B$7:$R$2292,16,0)</f>
        <v>7.6077000000000004</v>
      </c>
      <c r="S10" s="62">
        <f t="shared" si="7"/>
        <v>16</v>
      </c>
    </row>
    <row r="11" spans="1:19" x14ac:dyDescent="0.3">
      <c r="A11" s="77" t="s">
        <v>1803</v>
      </c>
      <c r="B11" s="59">
        <f>VLOOKUP($A11,'Return Data'!$B$7:$R$2292,3,0)</f>
        <v>44988</v>
      </c>
      <c r="C11" s="60">
        <f>VLOOKUP($A11,'Return Data'!$B$7:$R$2292,4,0)</f>
        <v>67.158500000000004</v>
      </c>
      <c r="D11" s="60">
        <f>VLOOKUP($A11,'Return Data'!$B$7:$R$2292,9,0)</f>
        <v>-0.72750000000000004</v>
      </c>
      <c r="E11" s="61">
        <f t="shared" si="0"/>
        <v>8</v>
      </c>
      <c r="F11" s="60">
        <f>VLOOKUP($A11,'Return Data'!$B$7:$R$2292,10,0)</f>
        <v>4.1063999999999998</v>
      </c>
      <c r="G11" s="61">
        <f t="shared" si="1"/>
        <v>4</v>
      </c>
      <c r="H11" s="60">
        <f>VLOOKUP($A11,'Return Data'!$B$7:$R$2292,11,0)</f>
        <v>5.2432999999999996</v>
      </c>
      <c r="I11" s="61">
        <f t="shared" si="2"/>
        <v>5</v>
      </c>
      <c r="J11" s="60">
        <f>VLOOKUP($A11,'Return Data'!$B$7:$R$2292,12,0)</f>
        <v>6.7038000000000002</v>
      </c>
      <c r="K11" s="61">
        <f t="shared" si="3"/>
        <v>10</v>
      </c>
      <c r="L11" s="60">
        <f>VLOOKUP($A11,'Return Data'!$B$7:$R$2292,13,0)</f>
        <v>3.9138999999999999</v>
      </c>
      <c r="M11" s="61">
        <f t="shared" si="4"/>
        <v>10</v>
      </c>
      <c r="N11" s="60">
        <f>VLOOKUP($A11,'Return Data'!$B$7:$R$2292,17,0)</f>
        <v>3.8483000000000001</v>
      </c>
      <c r="O11" s="61">
        <f t="shared" si="5"/>
        <v>15</v>
      </c>
      <c r="P11" s="60">
        <f>VLOOKUP($A11,'Return Data'!$B$7:$R$2292,14,0)</f>
        <v>4.8284000000000002</v>
      </c>
      <c r="Q11" s="61">
        <f t="shared" si="6"/>
        <v>13</v>
      </c>
      <c r="R11" s="60">
        <f>VLOOKUP($A11,'Return Data'!$B$7:$R$2292,16,0)</f>
        <v>8.0832999999999995</v>
      </c>
      <c r="S11" s="62">
        <f t="shared" si="7"/>
        <v>14</v>
      </c>
    </row>
    <row r="12" spans="1:19" x14ac:dyDescent="0.3">
      <c r="A12" s="77" t="s">
        <v>808</v>
      </c>
      <c r="B12" s="59">
        <f>VLOOKUP($A12,'Return Data'!$B$7:$R$2292,3,0)</f>
        <v>44988</v>
      </c>
      <c r="C12" s="60">
        <f>VLOOKUP($A12,'Return Data'!$B$7:$R$2292,4,0)</f>
        <v>18.172599999999999</v>
      </c>
      <c r="D12" s="60">
        <f>VLOOKUP($A12,'Return Data'!$B$7:$R$2292,9,0)</f>
        <v>-3.6480999999999999</v>
      </c>
      <c r="E12" s="61">
        <f t="shared" si="0"/>
        <v>20</v>
      </c>
      <c r="F12" s="60">
        <f>VLOOKUP($A12,'Return Data'!$B$7:$R$2292,10,0)</f>
        <v>1.9295</v>
      </c>
      <c r="G12" s="61">
        <f t="shared" si="1"/>
        <v>22</v>
      </c>
      <c r="H12" s="60">
        <f>VLOOKUP($A12,'Return Data'!$B$7:$R$2292,11,0)</f>
        <v>4.0462999999999996</v>
      </c>
      <c r="I12" s="61">
        <f t="shared" si="2"/>
        <v>20</v>
      </c>
      <c r="J12" s="60">
        <f>VLOOKUP($A12,'Return Data'!$B$7:$R$2292,12,0)</f>
        <v>6.9942000000000002</v>
      </c>
      <c r="K12" s="61">
        <f t="shared" si="3"/>
        <v>8</v>
      </c>
      <c r="L12" s="60">
        <f>VLOOKUP($A12,'Return Data'!$B$7:$R$2292,13,0)</f>
        <v>2.5518999999999998</v>
      </c>
      <c r="M12" s="61">
        <f t="shared" si="4"/>
        <v>22</v>
      </c>
      <c r="N12" s="60">
        <f>VLOOKUP($A12,'Return Data'!$B$7:$R$2292,17,0)</f>
        <v>1.7563</v>
      </c>
      <c r="O12" s="61">
        <f t="shared" si="5"/>
        <v>23</v>
      </c>
      <c r="P12" s="60">
        <f>VLOOKUP($A12,'Return Data'!$B$7:$R$2292,14,0)</f>
        <v>3.4447999999999999</v>
      </c>
      <c r="Q12" s="61">
        <f t="shared" si="6"/>
        <v>23</v>
      </c>
      <c r="R12" s="60">
        <f>VLOOKUP($A12,'Return Data'!$B$7:$R$2292,16,0)</f>
        <v>7.3353000000000002</v>
      </c>
      <c r="S12" s="62">
        <f t="shared" si="7"/>
        <v>21</v>
      </c>
    </row>
    <row r="13" spans="1:19" x14ac:dyDescent="0.3">
      <c r="A13" s="77" t="s">
        <v>1219</v>
      </c>
      <c r="B13" s="59">
        <f>VLOOKUP($A13,'Return Data'!$B$7:$R$2292,3,0)</f>
        <v>44988</v>
      </c>
      <c r="C13" s="60">
        <f>VLOOKUP($A13,'Return Data'!$B$7:$R$2292,4,0)</f>
        <v>82.774799999999999</v>
      </c>
      <c r="D13" s="60">
        <f>VLOOKUP($A13,'Return Data'!$B$7:$R$2292,9,0)</f>
        <v>-1.1958</v>
      </c>
      <c r="E13" s="61">
        <f t="shared" si="0"/>
        <v>9</v>
      </c>
      <c r="F13" s="60">
        <f>VLOOKUP($A13,'Return Data'!$B$7:$R$2292,10,0)</f>
        <v>2.8961999999999999</v>
      </c>
      <c r="G13" s="61">
        <f t="shared" si="1"/>
        <v>11</v>
      </c>
      <c r="H13" s="60">
        <f>VLOOKUP($A13,'Return Data'!$B$7:$R$2292,11,0)</f>
        <v>5.1346999999999996</v>
      </c>
      <c r="I13" s="61">
        <f t="shared" si="2"/>
        <v>7</v>
      </c>
      <c r="J13" s="60">
        <f>VLOOKUP($A13,'Return Data'!$B$7:$R$2292,12,0)</f>
        <v>6.2210999999999999</v>
      </c>
      <c r="K13" s="61">
        <f t="shared" si="3"/>
        <v>15</v>
      </c>
      <c r="L13" s="60">
        <f>VLOOKUP($A13,'Return Data'!$B$7:$R$2292,13,0)</f>
        <v>4.0812999999999997</v>
      </c>
      <c r="M13" s="61">
        <f t="shared" si="4"/>
        <v>8</v>
      </c>
      <c r="N13" s="60">
        <f>VLOOKUP($A13,'Return Data'!$B$7:$R$2292,17,0)</f>
        <v>4.5644999999999998</v>
      </c>
      <c r="O13" s="61">
        <f t="shared" si="5"/>
        <v>6</v>
      </c>
      <c r="P13" s="60">
        <f>VLOOKUP($A13,'Return Data'!$B$7:$R$2292,14,0)</f>
        <v>5.8224999999999998</v>
      </c>
      <c r="Q13" s="61">
        <f t="shared" si="6"/>
        <v>5</v>
      </c>
      <c r="R13" s="60">
        <f>VLOOKUP($A13,'Return Data'!$B$7:$R$2292,16,0)</f>
        <v>8.1257999999999999</v>
      </c>
      <c r="S13" s="62">
        <f t="shared" si="7"/>
        <v>13</v>
      </c>
    </row>
    <row r="14" spans="1:19" x14ac:dyDescent="0.3">
      <c r="A14" s="77" t="s">
        <v>1221</v>
      </c>
      <c r="B14" s="59">
        <f>VLOOKUP($A14,'Return Data'!$B$7:$R$2292,3,0)</f>
        <v>44988</v>
      </c>
      <c r="C14" s="60">
        <f>VLOOKUP($A14,'Return Data'!$B$7:$R$2292,4,0)</f>
        <v>21.3962</v>
      </c>
      <c r="D14" s="60">
        <f>VLOOKUP($A14,'Return Data'!$B$7:$R$2292,9,0)</f>
        <v>-4.4505999999999997</v>
      </c>
      <c r="E14" s="61">
        <f t="shared" si="0"/>
        <v>22</v>
      </c>
      <c r="F14" s="60">
        <f>VLOOKUP($A14,'Return Data'!$B$7:$R$2292,10,0)</f>
        <v>2.1579999999999999</v>
      </c>
      <c r="G14" s="61">
        <f t="shared" si="1"/>
        <v>20</v>
      </c>
      <c r="H14" s="60">
        <f>VLOOKUP($A14,'Return Data'!$B$7:$R$2292,11,0)</f>
        <v>4.5591999999999997</v>
      </c>
      <c r="I14" s="61">
        <f t="shared" si="2"/>
        <v>11</v>
      </c>
      <c r="J14" s="60">
        <f>VLOOKUP($A14,'Return Data'!$B$7:$R$2292,12,0)</f>
        <v>6.3855000000000004</v>
      </c>
      <c r="K14" s="61">
        <f t="shared" si="3"/>
        <v>14</v>
      </c>
      <c r="L14" s="60">
        <f>VLOOKUP($A14,'Return Data'!$B$7:$R$2292,13,0)</f>
        <v>3.6231</v>
      </c>
      <c r="M14" s="61">
        <f t="shared" si="4"/>
        <v>12</v>
      </c>
      <c r="N14" s="60">
        <f>VLOOKUP($A14,'Return Data'!$B$7:$R$2292,17,0)</f>
        <v>5.0468000000000002</v>
      </c>
      <c r="O14" s="61">
        <f t="shared" si="5"/>
        <v>2</v>
      </c>
      <c r="P14" s="60">
        <f>VLOOKUP($A14,'Return Data'!$B$7:$R$2292,14,0)</f>
        <v>6.5928000000000004</v>
      </c>
      <c r="Q14" s="61">
        <f t="shared" si="6"/>
        <v>2</v>
      </c>
      <c r="R14" s="60">
        <f>VLOOKUP($A14,'Return Data'!$B$7:$R$2292,16,0)</f>
        <v>8.7631999999999994</v>
      </c>
      <c r="S14" s="62">
        <f t="shared" si="7"/>
        <v>9</v>
      </c>
    </row>
    <row r="15" spans="1:19" x14ac:dyDescent="0.3">
      <c r="A15" s="77" t="s">
        <v>1224</v>
      </c>
      <c r="B15" s="59">
        <f>VLOOKUP($A15,'Return Data'!$B$7:$R$2292,3,0)</f>
        <v>44988</v>
      </c>
      <c r="C15" s="60">
        <f>VLOOKUP($A15,'Return Data'!$B$7:$R$2292,4,0)</f>
        <v>54.271099999999997</v>
      </c>
      <c r="D15" s="60">
        <f>VLOOKUP($A15,'Return Data'!$B$7:$R$2292,9,0)</f>
        <v>-0.2329</v>
      </c>
      <c r="E15" s="61">
        <f t="shared" si="0"/>
        <v>6</v>
      </c>
      <c r="F15" s="60">
        <f>VLOOKUP($A15,'Return Data'!$B$7:$R$2292,10,0)</f>
        <v>2.5682999999999998</v>
      </c>
      <c r="G15" s="61">
        <f t="shared" si="1"/>
        <v>15</v>
      </c>
      <c r="H15" s="60">
        <f>VLOOKUP($A15,'Return Data'!$B$7:$R$2292,11,0)</f>
        <v>3.8714</v>
      </c>
      <c r="I15" s="61">
        <f t="shared" si="2"/>
        <v>21</v>
      </c>
      <c r="J15" s="60">
        <f>VLOOKUP($A15,'Return Data'!$B$7:$R$2292,12,0)</f>
        <v>5.8205</v>
      </c>
      <c r="K15" s="61">
        <f t="shared" si="3"/>
        <v>19</v>
      </c>
      <c r="L15" s="60">
        <f>VLOOKUP($A15,'Return Data'!$B$7:$R$2292,13,0)</f>
        <v>3.2648000000000001</v>
      </c>
      <c r="M15" s="61">
        <f t="shared" si="4"/>
        <v>17</v>
      </c>
      <c r="N15" s="60">
        <f>VLOOKUP($A15,'Return Data'!$B$7:$R$2292,17,0)</f>
        <v>4.1086999999999998</v>
      </c>
      <c r="O15" s="61">
        <f t="shared" si="5"/>
        <v>10</v>
      </c>
      <c r="P15" s="60">
        <f>VLOOKUP($A15,'Return Data'!$B$7:$R$2292,14,0)</f>
        <v>3.9483000000000001</v>
      </c>
      <c r="Q15" s="61">
        <f t="shared" si="6"/>
        <v>21</v>
      </c>
      <c r="R15" s="60">
        <f>VLOOKUP($A15,'Return Data'!$B$7:$R$2292,16,0)</f>
        <v>7.1726000000000001</v>
      </c>
      <c r="S15" s="62">
        <f t="shared" si="7"/>
        <v>23</v>
      </c>
    </row>
    <row r="16" spans="1:19" x14ac:dyDescent="0.3">
      <c r="A16" s="77" t="s">
        <v>1226</v>
      </c>
      <c r="B16" s="59">
        <f>VLOOKUP($A16,'Return Data'!$B$7:$R$2292,3,0)</f>
        <v>44988</v>
      </c>
      <c r="C16" s="60">
        <f>VLOOKUP($A16,'Return Data'!$B$7:$R$2292,4,0)</f>
        <v>47.9054</v>
      </c>
      <c r="D16" s="60">
        <f>VLOOKUP($A16,'Return Data'!$B$7:$R$2292,9,0)</f>
        <v>-0.64729999999999999</v>
      </c>
      <c r="E16" s="61">
        <f t="shared" si="0"/>
        <v>7</v>
      </c>
      <c r="F16" s="60">
        <f>VLOOKUP($A16,'Return Data'!$B$7:$R$2292,10,0)</f>
        <v>3.6387999999999998</v>
      </c>
      <c r="G16" s="61">
        <f t="shared" si="1"/>
        <v>8</v>
      </c>
      <c r="H16" s="60">
        <f>VLOOKUP($A16,'Return Data'!$B$7:$R$2292,11,0)</f>
        <v>4.8501000000000003</v>
      </c>
      <c r="I16" s="61">
        <f t="shared" si="2"/>
        <v>9</v>
      </c>
      <c r="J16" s="60">
        <f>VLOOKUP($A16,'Return Data'!$B$7:$R$2292,12,0)</f>
        <v>6.4377000000000004</v>
      </c>
      <c r="K16" s="61">
        <f t="shared" si="3"/>
        <v>13</v>
      </c>
      <c r="L16" s="60">
        <f>VLOOKUP($A16,'Return Data'!$B$7:$R$2292,13,0)</f>
        <v>3.2865000000000002</v>
      </c>
      <c r="M16" s="61">
        <f t="shared" si="4"/>
        <v>16</v>
      </c>
      <c r="N16" s="60">
        <f>VLOOKUP($A16,'Return Data'!$B$7:$R$2292,17,0)</f>
        <v>3.8313999999999999</v>
      </c>
      <c r="O16" s="61">
        <f t="shared" si="5"/>
        <v>17</v>
      </c>
      <c r="P16" s="60">
        <f>VLOOKUP($A16,'Return Data'!$B$7:$R$2292,14,0)</f>
        <v>4.5853000000000002</v>
      </c>
      <c r="Q16" s="61">
        <f t="shared" si="6"/>
        <v>16</v>
      </c>
      <c r="R16" s="60">
        <f>VLOOKUP($A16,'Return Data'!$B$7:$R$2292,16,0)</f>
        <v>7.5510000000000002</v>
      </c>
      <c r="S16" s="62">
        <f t="shared" si="7"/>
        <v>18</v>
      </c>
    </row>
    <row r="17" spans="1:19" x14ac:dyDescent="0.3">
      <c r="A17" s="102" t="s">
        <v>2025</v>
      </c>
      <c r="B17" s="59">
        <f>VLOOKUP($A17,'Return Data'!$B$7:$R$2292,3,0)</f>
        <v>44988</v>
      </c>
      <c r="C17" s="60">
        <f>VLOOKUP($A17,'Return Data'!$B$7:$R$2292,4,0)</f>
        <v>62.555500000000002</v>
      </c>
      <c r="D17" s="60">
        <f>VLOOKUP($A17,'Return Data'!$B$7:$R$2292,9,0)</f>
        <v>-3.0188000000000001</v>
      </c>
      <c r="E17" s="61">
        <f t="shared" si="0"/>
        <v>14</v>
      </c>
      <c r="F17" s="60">
        <f>VLOOKUP($A17,'Return Data'!$B$7:$R$2292,10,0)</f>
        <v>2.6760999999999999</v>
      </c>
      <c r="G17" s="61">
        <f t="shared" si="1"/>
        <v>13</v>
      </c>
      <c r="H17" s="60">
        <f>VLOOKUP($A17,'Return Data'!$B$7:$R$2292,11,0)</f>
        <v>4.5450999999999997</v>
      </c>
      <c r="I17" s="61">
        <f t="shared" si="2"/>
        <v>12</v>
      </c>
      <c r="J17" s="60">
        <f>VLOOKUP($A17,'Return Data'!$B$7:$R$2292,12,0)</f>
        <v>6.1468999999999996</v>
      </c>
      <c r="K17" s="61">
        <f t="shared" si="3"/>
        <v>17</v>
      </c>
      <c r="L17" s="60">
        <f>VLOOKUP($A17,'Return Data'!$B$7:$R$2292,13,0)</f>
        <v>4.4911000000000003</v>
      </c>
      <c r="M17" s="61">
        <f t="shared" si="4"/>
        <v>7</v>
      </c>
      <c r="N17" s="60">
        <f>VLOOKUP($A17,'Return Data'!$B$7:$R$2292,17,0)</f>
        <v>4.0797999999999996</v>
      </c>
      <c r="O17" s="61">
        <f t="shared" si="5"/>
        <v>11</v>
      </c>
      <c r="P17" s="60">
        <f>VLOOKUP($A17,'Return Data'!$B$7:$R$2292,14,0)</f>
        <v>5.1317000000000004</v>
      </c>
      <c r="Q17" s="61">
        <f t="shared" si="6"/>
        <v>9</v>
      </c>
      <c r="R17" s="60">
        <f>VLOOKUP($A17,'Return Data'!$B$7:$R$2292,16,0)</f>
        <v>8.7640999999999991</v>
      </c>
      <c r="S17" s="62">
        <f t="shared" si="7"/>
        <v>8</v>
      </c>
    </row>
    <row r="18" spans="1:19" x14ac:dyDescent="0.3">
      <c r="A18" s="77" t="s">
        <v>811</v>
      </c>
      <c r="B18" s="59">
        <f>VLOOKUP($A18,'Return Data'!$B$7:$R$2292,3,0)</f>
        <v>44988</v>
      </c>
      <c r="C18" s="60">
        <f>VLOOKUP($A18,'Return Data'!$B$7:$R$2292,4,0)</f>
        <v>20.4346</v>
      </c>
      <c r="D18" s="60">
        <f>VLOOKUP($A18,'Return Data'!$B$7:$R$2292,9,0)</f>
        <v>-3.1120000000000001</v>
      </c>
      <c r="E18" s="61">
        <f t="shared" si="0"/>
        <v>16</v>
      </c>
      <c r="F18" s="60">
        <f>VLOOKUP($A18,'Return Data'!$B$7:$R$2292,10,0)</f>
        <v>2.1907000000000001</v>
      </c>
      <c r="G18" s="61">
        <f t="shared" si="1"/>
        <v>19</v>
      </c>
      <c r="H18" s="60">
        <f>VLOOKUP($A18,'Return Data'!$B$7:$R$2292,11,0)</f>
        <v>4.1981999999999999</v>
      </c>
      <c r="I18" s="61">
        <f t="shared" si="2"/>
        <v>16</v>
      </c>
      <c r="J18" s="60">
        <f>VLOOKUP($A18,'Return Data'!$B$7:$R$2292,12,0)</f>
        <v>7.3192000000000004</v>
      </c>
      <c r="K18" s="61">
        <f t="shared" si="3"/>
        <v>4</v>
      </c>
      <c r="L18" s="60">
        <f>VLOOKUP($A18,'Return Data'!$B$7:$R$2292,13,0)</f>
        <v>2.8321999999999998</v>
      </c>
      <c r="M18" s="61">
        <f t="shared" si="4"/>
        <v>18</v>
      </c>
      <c r="N18" s="60">
        <f>VLOOKUP($A18,'Return Data'!$B$7:$R$2292,17,0)</f>
        <v>3.6602000000000001</v>
      </c>
      <c r="O18" s="61">
        <f t="shared" si="5"/>
        <v>19</v>
      </c>
      <c r="P18" s="60">
        <f>VLOOKUP($A18,'Return Data'!$B$7:$R$2292,14,0)</f>
        <v>5.0766</v>
      </c>
      <c r="Q18" s="61">
        <f t="shared" si="6"/>
        <v>11</v>
      </c>
      <c r="R18" s="60">
        <f>VLOOKUP($A18,'Return Data'!$B$7:$R$2292,16,0)</f>
        <v>8.7963000000000005</v>
      </c>
      <c r="S18" s="62">
        <f t="shared" si="7"/>
        <v>7</v>
      </c>
    </row>
    <row r="19" spans="1:19" x14ac:dyDescent="0.3">
      <c r="A19" s="77" t="s">
        <v>1228</v>
      </c>
      <c r="B19" s="59">
        <f>VLOOKUP($A19,'Return Data'!$B$7:$R$2292,3,0)</f>
        <v>44988</v>
      </c>
      <c r="C19" s="60">
        <f>VLOOKUP($A19,'Return Data'!$B$7:$R$2292,4,0)</f>
        <v>90.243200000000002</v>
      </c>
      <c r="D19" s="60">
        <f>VLOOKUP($A19,'Return Data'!$B$7:$R$2292,9,0)</f>
        <v>9.7212999999999994</v>
      </c>
      <c r="E19" s="61">
        <f t="shared" si="0"/>
        <v>1</v>
      </c>
      <c r="F19" s="60">
        <f>VLOOKUP($A19,'Return Data'!$B$7:$R$2292,10,0)</f>
        <v>6.0914000000000001</v>
      </c>
      <c r="G19" s="61">
        <f t="shared" si="1"/>
        <v>1</v>
      </c>
      <c r="H19" s="60">
        <f>VLOOKUP($A19,'Return Data'!$B$7:$R$2292,11,0)</f>
        <v>6.8836000000000004</v>
      </c>
      <c r="I19" s="61">
        <f t="shared" si="2"/>
        <v>1</v>
      </c>
      <c r="J19" s="60">
        <f>VLOOKUP($A19,'Return Data'!$B$7:$R$2292,12,0)</f>
        <v>8.2875999999999994</v>
      </c>
      <c r="K19" s="61">
        <f t="shared" si="3"/>
        <v>1</v>
      </c>
      <c r="L19" s="60">
        <f>VLOOKUP($A19,'Return Data'!$B$7:$R$2292,13,0)</f>
        <v>6.2100999999999997</v>
      </c>
      <c r="M19" s="61">
        <f t="shared" si="4"/>
        <v>1</v>
      </c>
      <c r="N19" s="60">
        <f>VLOOKUP($A19,'Return Data'!$B$7:$R$2292,17,0)</f>
        <v>5.4086999999999996</v>
      </c>
      <c r="O19" s="61">
        <f t="shared" si="5"/>
        <v>1</v>
      </c>
      <c r="P19" s="60">
        <f>VLOOKUP($A19,'Return Data'!$B$7:$R$2292,14,0)</f>
        <v>6.6130000000000004</v>
      </c>
      <c r="Q19" s="61">
        <f t="shared" si="6"/>
        <v>1</v>
      </c>
      <c r="R19" s="60">
        <f>VLOOKUP($A19,'Return Data'!$B$7:$R$2292,16,0)</f>
        <v>8.6024999999999991</v>
      </c>
      <c r="S19" s="62">
        <f t="shared" si="7"/>
        <v>10</v>
      </c>
    </row>
    <row r="20" spans="1:19" x14ac:dyDescent="0.3">
      <c r="A20" s="77" t="s">
        <v>1230</v>
      </c>
      <c r="B20" s="59">
        <f>VLOOKUP($A20,'Return Data'!$B$7:$R$2292,3,0)</f>
        <v>0</v>
      </c>
      <c r="C20" s="60">
        <f>VLOOKUP($A20,'Return Data'!$B$7:$R$2292,4,0)</f>
        <v>0</v>
      </c>
      <c r="D20" s="60">
        <f>VLOOKUP($A20,'Return Data'!$B$7:$R$2292,9,0)</f>
        <v>0</v>
      </c>
      <c r="E20" s="61">
        <f t="shared" si="0"/>
        <v>5</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812</v>
      </c>
      <c r="B21" s="59">
        <f>VLOOKUP($A21,'Return Data'!$B$7:$R$2292,3,0)</f>
        <v>44988</v>
      </c>
      <c r="C21" s="60">
        <f>VLOOKUP($A21,'Return Data'!$B$7:$R$2292,4,0)</f>
        <v>37.551499999999997</v>
      </c>
      <c r="D21" s="60">
        <f>VLOOKUP($A21,'Return Data'!$B$7:$R$2292,9,0)</f>
        <v>-3.7522000000000002</v>
      </c>
      <c r="E21" s="61">
        <f t="shared" si="0"/>
        <v>21</v>
      </c>
      <c r="F21" s="60">
        <f>VLOOKUP($A21,'Return Data'!$B$7:$R$2292,10,0)</f>
        <v>1.7647999999999999</v>
      </c>
      <c r="G21" s="61">
        <f t="shared" si="1"/>
        <v>23</v>
      </c>
      <c r="H21" s="60">
        <f>VLOOKUP($A21,'Return Data'!$B$7:$R$2292,11,0)</f>
        <v>4.1120999999999999</v>
      </c>
      <c r="I21" s="61">
        <f t="shared" si="2"/>
        <v>19</v>
      </c>
      <c r="J21" s="60">
        <f>VLOOKUP($A21,'Return Data'!$B$7:$R$2292,12,0)</f>
        <v>7.1628999999999996</v>
      </c>
      <c r="K21" s="61">
        <f t="shared" si="3"/>
        <v>6</v>
      </c>
      <c r="L21" s="60">
        <f>VLOOKUP($A21,'Return Data'!$B$7:$R$2292,13,0)</f>
        <v>2.6137000000000001</v>
      </c>
      <c r="M21" s="61">
        <f t="shared" si="4"/>
        <v>21</v>
      </c>
      <c r="N21" s="60">
        <f>VLOOKUP($A21,'Return Data'!$B$7:$R$2292,17,0)</f>
        <v>3.0409000000000002</v>
      </c>
      <c r="O21" s="61">
        <f t="shared" si="5"/>
        <v>22</v>
      </c>
      <c r="P21" s="60">
        <f>VLOOKUP($A21,'Return Data'!$B$7:$R$2292,14,0)</f>
        <v>4.3061999999999996</v>
      </c>
      <c r="Q21" s="61">
        <f t="shared" si="6"/>
        <v>20</v>
      </c>
      <c r="R21" s="60">
        <f>VLOOKUP($A21,'Return Data'!$B$7:$R$2292,16,0)</f>
        <v>8.9331999999999994</v>
      </c>
      <c r="S21" s="62">
        <f t="shared" si="7"/>
        <v>3</v>
      </c>
    </row>
    <row r="22" spans="1:19" x14ac:dyDescent="0.3">
      <c r="A22" s="77" t="s">
        <v>1231</v>
      </c>
      <c r="B22" s="59">
        <f>VLOOKUP($A22,'Return Data'!$B$7:$R$2292,3,0)</f>
        <v>44988</v>
      </c>
      <c r="C22" s="60">
        <f>VLOOKUP($A22,'Return Data'!$B$7:$R$2292,4,0)</f>
        <v>31.008299999999998</v>
      </c>
      <c r="D22" s="60">
        <f>VLOOKUP($A22,'Return Data'!$B$7:$R$2292,9,0)</f>
        <v>-4.6790000000000003</v>
      </c>
      <c r="E22" s="61">
        <f t="shared" si="0"/>
        <v>23</v>
      </c>
      <c r="F22" s="60">
        <f>VLOOKUP($A22,'Return Data'!$B$7:$R$2292,10,0)</f>
        <v>3.6640999999999999</v>
      </c>
      <c r="G22" s="61">
        <f t="shared" si="1"/>
        <v>6</v>
      </c>
      <c r="H22" s="60">
        <f>VLOOKUP($A22,'Return Data'!$B$7:$R$2292,11,0)</f>
        <v>4.3021000000000003</v>
      </c>
      <c r="I22" s="61">
        <f t="shared" si="2"/>
        <v>14</v>
      </c>
      <c r="J22" s="60">
        <f>VLOOKUP($A22,'Return Data'!$B$7:$R$2292,12,0)</f>
        <v>6.2046999999999999</v>
      </c>
      <c r="K22" s="61">
        <f t="shared" si="3"/>
        <v>16</v>
      </c>
      <c r="L22" s="60">
        <f>VLOOKUP($A22,'Return Data'!$B$7:$R$2292,13,0)</f>
        <v>2.2002999999999999</v>
      </c>
      <c r="M22" s="61">
        <f t="shared" si="4"/>
        <v>23</v>
      </c>
      <c r="N22" s="60">
        <f>VLOOKUP($A22,'Return Data'!$B$7:$R$2292,17,0)</f>
        <v>3.9420000000000002</v>
      </c>
      <c r="O22" s="61">
        <f t="shared" si="5"/>
        <v>13</v>
      </c>
      <c r="P22" s="60">
        <f>VLOOKUP($A22,'Return Data'!$B$7:$R$2292,14,0)</f>
        <v>5.3517000000000001</v>
      </c>
      <c r="Q22" s="61">
        <f t="shared" si="6"/>
        <v>8</v>
      </c>
      <c r="R22" s="60">
        <f>VLOOKUP($A22,'Return Data'!$B$7:$R$2292,16,0)</f>
        <v>8.8058999999999994</v>
      </c>
      <c r="S22" s="62">
        <f t="shared" si="7"/>
        <v>6</v>
      </c>
    </row>
    <row r="23" spans="1:19" x14ac:dyDescent="0.3">
      <c r="A23" s="77" t="s">
        <v>1234</v>
      </c>
      <c r="B23" s="59">
        <f>VLOOKUP($A23,'Return Data'!$B$7:$R$2292,3,0)</f>
        <v>44988</v>
      </c>
      <c r="C23" s="60">
        <f>VLOOKUP($A23,'Return Data'!$B$7:$R$2292,4,0)</f>
        <v>2548.2521000000002</v>
      </c>
      <c r="D23" s="60">
        <f>VLOOKUP($A23,'Return Data'!$B$7:$R$2292,9,0)</f>
        <v>-3.0503</v>
      </c>
      <c r="E23" s="61">
        <f t="shared" si="0"/>
        <v>15</v>
      </c>
      <c r="F23" s="60">
        <f>VLOOKUP($A23,'Return Data'!$B$7:$R$2292,10,0)</f>
        <v>2.6558999999999999</v>
      </c>
      <c r="G23" s="61">
        <f t="shared" si="1"/>
        <v>14</v>
      </c>
      <c r="H23" s="60">
        <f>VLOOKUP($A23,'Return Data'!$B$7:$R$2292,11,0)</f>
        <v>4.6905999999999999</v>
      </c>
      <c r="I23" s="61">
        <f t="shared" si="2"/>
        <v>10</v>
      </c>
      <c r="J23" s="60">
        <f>VLOOKUP($A23,'Return Data'!$B$7:$R$2292,12,0)</f>
        <v>5.1581999999999999</v>
      </c>
      <c r="K23" s="61">
        <f t="shared" si="3"/>
        <v>22</v>
      </c>
      <c r="L23" s="60">
        <f>VLOOKUP($A23,'Return Data'!$B$7:$R$2292,13,0)</f>
        <v>4.5114999999999998</v>
      </c>
      <c r="M23" s="61">
        <f t="shared" si="4"/>
        <v>6</v>
      </c>
      <c r="N23" s="60">
        <f>VLOOKUP($A23,'Return Data'!$B$7:$R$2292,17,0)</f>
        <v>3.5015000000000001</v>
      </c>
      <c r="O23" s="61">
        <f t="shared" si="5"/>
        <v>20</v>
      </c>
      <c r="P23" s="60">
        <f>VLOOKUP($A23,'Return Data'!$B$7:$R$2292,14,0)</f>
        <v>3.8704999999999998</v>
      </c>
      <c r="Q23" s="61">
        <f t="shared" si="6"/>
        <v>22</v>
      </c>
      <c r="R23" s="60">
        <f>VLOOKUP($A23,'Return Data'!$B$7:$R$2292,16,0)</f>
        <v>7.2942</v>
      </c>
      <c r="S23" s="62">
        <f t="shared" si="7"/>
        <v>22</v>
      </c>
    </row>
    <row r="24" spans="1:19" x14ac:dyDescent="0.3">
      <c r="A24" s="77" t="s">
        <v>1235</v>
      </c>
      <c r="B24" s="59">
        <f>VLOOKUP($A24,'Return Data'!$B$7:$R$2292,3,0)</f>
        <v>44988</v>
      </c>
      <c r="C24" s="60">
        <f>VLOOKUP($A24,'Return Data'!$B$7:$R$2292,4,0)</f>
        <v>91.787300000000002</v>
      </c>
      <c r="D24" s="60">
        <f>VLOOKUP($A24,'Return Data'!$B$7:$R$2292,9,0)</f>
        <v>4.3132000000000001</v>
      </c>
      <c r="E24" s="61">
        <f t="shared" si="0"/>
        <v>2</v>
      </c>
      <c r="F24" s="60">
        <f>VLOOKUP($A24,'Return Data'!$B$7:$R$2292,10,0)</f>
        <v>4.8216999999999999</v>
      </c>
      <c r="G24" s="61">
        <f t="shared" si="1"/>
        <v>2</v>
      </c>
      <c r="H24" s="60">
        <f>VLOOKUP($A24,'Return Data'!$B$7:$R$2292,11,0)</f>
        <v>6.3144999999999998</v>
      </c>
      <c r="I24" s="61">
        <f t="shared" si="2"/>
        <v>3</v>
      </c>
      <c r="J24" s="60">
        <f>VLOOKUP($A24,'Return Data'!$B$7:$R$2292,12,0)</f>
        <v>7.4964000000000004</v>
      </c>
      <c r="K24" s="61">
        <f t="shared" si="3"/>
        <v>3</v>
      </c>
      <c r="L24" s="60">
        <f>VLOOKUP($A24,'Return Data'!$B$7:$R$2292,13,0)</f>
        <v>4.8102</v>
      </c>
      <c r="M24" s="61">
        <f t="shared" si="4"/>
        <v>3</v>
      </c>
      <c r="N24" s="60">
        <f>VLOOKUP($A24,'Return Data'!$B$7:$R$2292,17,0)</f>
        <v>4.891</v>
      </c>
      <c r="O24" s="61">
        <f t="shared" si="5"/>
        <v>3</v>
      </c>
      <c r="P24" s="60">
        <f>VLOOKUP($A24,'Return Data'!$B$7:$R$2292,14,0)</f>
        <v>6.1585000000000001</v>
      </c>
      <c r="Q24" s="61">
        <f t="shared" si="6"/>
        <v>3</v>
      </c>
      <c r="R24" s="60">
        <f>VLOOKUP($A24,'Return Data'!$B$7:$R$2292,16,0)</f>
        <v>8.3091000000000008</v>
      </c>
      <c r="S24" s="62">
        <f t="shared" si="7"/>
        <v>12</v>
      </c>
    </row>
    <row r="25" spans="1:19" x14ac:dyDescent="0.3">
      <c r="A25" s="77" t="s">
        <v>1237</v>
      </c>
      <c r="B25" s="59">
        <f>VLOOKUP($A25,'Return Data'!$B$7:$R$2292,3,0)</f>
        <v>44988</v>
      </c>
      <c r="C25" s="60">
        <f>VLOOKUP($A25,'Return Data'!$B$7:$R$2292,4,0)</f>
        <v>54.318899999999999</v>
      </c>
      <c r="D25" s="60">
        <f>VLOOKUP($A25,'Return Data'!$B$7:$R$2292,9,0)</f>
        <v>-3.5038999999999998</v>
      </c>
      <c r="E25" s="61">
        <f t="shared" si="0"/>
        <v>19</v>
      </c>
      <c r="F25" s="60">
        <f>VLOOKUP($A25,'Return Data'!$B$7:$R$2292,10,0)</f>
        <v>2.2648999999999999</v>
      </c>
      <c r="G25" s="61">
        <f t="shared" si="1"/>
        <v>18</v>
      </c>
      <c r="H25" s="60">
        <f>VLOOKUP($A25,'Return Data'!$B$7:$R$2292,11,0)</f>
        <v>2.8731</v>
      </c>
      <c r="I25" s="61">
        <f t="shared" si="2"/>
        <v>23</v>
      </c>
      <c r="J25" s="60">
        <f>VLOOKUP($A25,'Return Data'!$B$7:$R$2292,12,0)</f>
        <v>4.1325000000000003</v>
      </c>
      <c r="K25" s="61">
        <f t="shared" si="3"/>
        <v>23</v>
      </c>
      <c r="L25" s="60">
        <f>VLOOKUP($A25,'Return Data'!$B$7:$R$2292,13,0)</f>
        <v>2.7587999999999999</v>
      </c>
      <c r="M25" s="61">
        <f t="shared" si="4"/>
        <v>20</v>
      </c>
      <c r="N25" s="60">
        <f>VLOOKUP($A25,'Return Data'!$B$7:$R$2292,17,0)</f>
        <v>3.3811</v>
      </c>
      <c r="O25" s="61">
        <f t="shared" si="5"/>
        <v>21</v>
      </c>
      <c r="P25" s="60">
        <f>VLOOKUP($A25,'Return Data'!$B$7:$R$2292,14,0)</f>
        <v>4.7594000000000003</v>
      </c>
      <c r="Q25" s="61">
        <f t="shared" si="6"/>
        <v>14</v>
      </c>
      <c r="R25" s="60">
        <f>VLOOKUP($A25,'Return Data'!$B$7:$R$2292,16,0)</f>
        <v>7.4511000000000003</v>
      </c>
      <c r="S25" s="62">
        <f t="shared" si="7"/>
        <v>19</v>
      </c>
    </row>
    <row r="26" spans="1:19" x14ac:dyDescent="0.3">
      <c r="A26" s="77" t="s">
        <v>1240</v>
      </c>
      <c r="B26" s="59">
        <f>VLOOKUP($A26,'Return Data'!$B$7:$R$2292,3,0)</f>
        <v>44988</v>
      </c>
      <c r="C26" s="60">
        <f>VLOOKUP($A26,'Return Data'!$B$7:$R$2292,4,0)</f>
        <v>35.239800000000002</v>
      </c>
      <c r="D26" s="60">
        <f>VLOOKUP($A26,'Return Data'!$B$7:$R$2292,9,0)</f>
        <v>-2.7058</v>
      </c>
      <c r="E26" s="61">
        <f t="shared" si="0"/>
        <v>13</v>
      </c>
      <c r="F26" s="60">
        <f>VLOOKUP($A26,'Return Data'!$B$7:$R$2292,10,0)</f>
        <v>2.8403999999999998</v>
      </c>
      <c r="G26" s="61">
        <f t="shared" si="1"/>
        <v>12</v>
      </c>
      <c r="H26" s="60">
        <f>VLOOKUP($A26,'Return Data'!$B$7:$R$2292,11,0)</f>
        <v>5.2759</v>
      </c>
      <c r="I26" s="61">
        <f t="shared" si="2"/>
        <v>4</v>
      </c>
      <c r="J26" s="60">
        <f>VLOOKUP($A26,'Return Data'!$B$7:$R$2292,12,0)</f>
        <v>6.9957000000000003</v>
      </c>
      <c r="K26" s="61">
        <f t="shared" si="3"/>
        <v>7</v>
      </c>
      <c r="L26" s="60">
        <f>VLOOKUP($A26,'Return Data'!$B$7:$R$2292,13,0)</f>
        <v>3.9176000000000002</v>
      </c>
      <c r="M26" s="61">
        <f t="shared" si="4"/>
        <v>9</v>
      </c>
      <c r="N26" s="60">
        <f>VLOOKUP($A26,'Return Data'!$B$7:$R$2292,17,0)</f>
        <v>4.3339999999999996</v>
      </c>
      <c r="O26" s="61">
        <f t="shared" si="5"/>
        <v>8</v>
      </c>
      <c r="P26" s="60">
        <f>VLOOKUP($A26,'Return Data'!$B$7:$R$2292,14,0)</f>
        <v>5.0843999999999996</v>
      </c>
      <c r="Q26" s="61">
        <f t="shared" si="6"/>
        <v>10</v>
      </c>
      <c r="R26" s="60">
        <f>VLOOKUP($A26,'Return Data'!$B$7:$R$2292,16,0)</f>
        <v>9.4143000000000008</v>
      </c>
      <c r="S26" s="62">
        <f t="shared" si="7"/>
        <v>1</v>
      </c>
    </row>
    <row r="27" spans="1:19" x14ac:dyDescent="0.3">
      <c r="A27" s="77" t="s">
        <v>1242</v>
      </c>
      <c r="B27" s="59">
        <f>VLOOKUP($A27,'Return Data'!$B$7:$R$2292,3,0)</f>
        <v>44988</v>
      </c>
      <c r="C27" s="60">
        <f>VLOOKUP($A27,'Return Data'!$B$7:$R$2292,4,0)</f>
        <v>26.638999999999999</v>
      </c>
      <c r="D27" s="60">
        <f>VLOOKUP($A27,'Return Data'!$B$7:$R$2292,9,0)</f>
        <v>-1.7251000000000001</v>
      </c>
      <c r="E27" s="61">
        <f t="shared" si="0"/>
        <v>10</v>
      </c>
      <c r="F27" s="60">
        <f>VLOOKUP($A27,'Return Data'!$B$7:$R$2292,10,0)</f>
        <v>3.2865000000000002</v>
      </c>
      <c r="G27" s="61">
        <f t="shared" si="1"/>
        <v>10</v>
      </c>
      <c r="H27" s="60">
        <f>VLOOKUP($A27,'Return Data'!$B$7:$R$2292,11,0)</f>
        <v>4.1776999999999997</v>
      </c>
      <c r="I27" s="61">
        <f t="shared" si="2"/>
        <v>17</v>
      </c>
      <c r="J27" s="60">
        <f>VLOOKUP($A27,'Return Data'!$B$7:$R$2292,12,0)</f>
        <v>5.3247999999999998</v>
      </c>
      <c r="K27" s="61">
        <f t="shared" si="3"/>
        <v>21</v>
      </c>
      <c r="L27" s="60">
        <f>VLOOKUP($A27,'Return Data'!$B$7:$R$2292,13,0)</f>
        <v>3.8277999999999999</v>
      </c>
      <c r="M27" s="61">
        <f t="shared" si="4"/>
        <v>11</v>
      </c>
      <c r="N27" s="60">
        <f>VLOOKUP($A27,'Return Data'!$B$7:$R$2292,17,0)</f>
        <v>4.4290000000000003</v>
      </c>
      <c r="O27" s="61">
        <f t="shared" si="5"/>
        <v>7</v>
      </c>
      <c r="P27" s="60">
        <f>VLOOKUP($A27,'Return Data'!$B$7:$R$2292,14,0)</f>
        <v>4.9783999999999997</v>
      </c>
      <c r="Q27" s="61">
        <f t="shared" si="6"/>
        <v>12</v>
      </c>
      <c r="R27" s="60">
        <f>VLOOKUP($A27,'Return Data'!$B$7:$R$2292,16,0)</f>
        <v>7.5693999999999999</v>
      </c>
      <c r="S27" s="62">
        <f t="shared" si="7"/>
        <v>17</v>
      </c>
    </row>
    <row r="28" spans="1:19" x14ac:dyDescent="0.3">
      <c r="A28" s="77" t="s">
        <v>814</v>
      </c>
      <c r="B28" s="59">
        <f>VLOOKUP($A28,'Return Data'!$B$7:$R$2292,3,0)</f>
        <v>44988</v>
      </c>
      <c r="C28" s="60">
        <f>VLOOKUP($A28,'Return Data'!$B$7:$R$2292,4,0)</f>
        <v>53.782600000000002</v>
      </c>
      <c r="D28" s="60">
        <f>VLOOKUP($A28,'Return Data'!$B$7:$R$2292,9,0)</f>
        <v>-3.3506999999999998</v>
      </c>
      <c r="E28" s="61">
        <f t="shared" si="0"/>
        <v>17</v>
      </c>
      <c r="F28" s="60">
        <f>VLOOKUP($A28,'Return Data'!$B$7:$R$2292,10,0)</f>
        <v>2.3849</v>
      </c>
      <c r="G28" s="61">
        <f t="shared" si="1"/>
        <v>17</v>
      </c>
      <c r="H28" s="60">
        <f>VLOOKUP($A28,'Return Data'!$B$7:$R$2292,11,0)</f>
        <v>4.2850000000000001</v>
      </c>
      <c r="I28" s="61">
        <f t="shared" si="2"/>
        <v>15</v>
      </c>
      <c r="J28" s="60">
        <f>VLOOKUP($A28,'Return Data'!$B$7:$R$2292,12,0)</f>
        <v>7.7103999999999999</v>
      </c>
      <c r="K28" s="61">
        <f t="shared" si="3"/>
        <v>2</v>
      </c>
      <c r="L28" s="60">
        <f>VLOOKUP($A28,'Return Data'!$B$7:$R$2292,13,0)</f>
        <v>3.35</v>
      </c>
      <c r="M28" s="61">
        <f t="shared" si="4"/>
        <v>15</v>
      </c>
      <c r="N28" s="60">
        <f>VLOOKUP($A28,'Return Data'!$B$7:$R$2292,17,0)</f>
        <v>3.8050000000000002</v>
      </c>
      <c r="O28" s="61">
        <f t="shared" si="5"/>
        <v>18</v>
      </c>
      <c r="P28" s="60">
        <f>VLOOKUP($A28,'Return Data'!$B$7:$R$2292,14,0)</f>
        <v>4.5805999999999996</v>
      </c>
      <c r="Q28" s="61">
        <f t="shared" si="6"/>
        <v>17</v>
      </c>
      <c r="R28" s="60">
        <f>VLOOKUP($A28,'Return Data'!$B$7:$R$2292,16,0)</f>
        <v>8.8321000000000005</v>
      </c>
      <c r="S28" s="62">
        <f t="shared" si="7"/>
        <v>5</v>
      </c>
    </row>
    <row r="29" spans="1:19" x14ac:dyDescent="0.3">
      <c r="A29" s="77" t="s">
        <v>1243</v>
      </c>
      <c r="B29" s="59">
        <f>VLOOKUP($A29,'Return Data'!$B$7:$R$2292,3,0)</f>
        <v>44988</v>
      </c>
      <c r="C29" s="60">
        <f>VLOOKUP($A29,'Return Data'!$B$7:$R$2292,4,0)</f>
        <v>56.9422</v>
      </c>
      <c r="D29" s="60">
        <f>VLOOKUP($A29,'Return Data'!$B$7:$R$2292,9,0)</f>
        <v>-6.2744</v>
      </c>
      <c r="E29" s="61">
        <f t="shared" si="0"/>
        <v>24</v>
      </c>
      <c r="F29" s="60">
        <f>VLOOKUP($A29,'Return Data'!$B$7:$R$2292,10,0)</f>
        <v>1.9458</v>
      </c>
      <c r="G29" s="61">
        <f t="shared" si="1"/>
        <v>21</v>
      </c>
      <c r="H29" s="60">
        <f>VLOOKUP($A29,'Return Data'!$B$7:$R$2292,11,0)</f>
        <v>6.3956</v>
      </c>
      <c r="I29" s="61">
        <f t="shared" si="2"/>
        <v>2</v>
      </c>
      <c r="J29" s="60">
        <f>VLOOKUP($A29,'Return Data'!$B$7:$R$2292,12,0)</f>
        <v>7.2420999999999998</v>
      </c>
      <c r="K29" s="61">
        <f t="shared" si="3"/>
        <v>5</v>
      </c>
      <c r="L29" s="60">
        <f>VLOOKUP($A29,'Return Data'!$B$7:$R$2292,13,0)</f>
        <v>5.0937000000000001</v>
      </c>
      <c r="M29" s="61">
        <f t="shared" si="4"/>
        <v>2</v>
      </c>
      <c r="N29" s="60">
        <f>VLOOKUP($A29,'Return Data'!$B$7:$R$2292,17,0)</f>
        <v>4.8604000000000003</v>
      </c>
      <c r="O29" s="61">
        <f t="shared" si="5"/>
        <v>4</v>
      </c>
      <c r="P29" s="60">
        <f>VLOOKUP($A29,'Return Data'!$B$7:$R$2292,14,0)</f>
        <v>5.8574000000000002</v>
      </c>
      <c r="Q29" s="61">
        <f t="shared" si="6"/>
        <v>4</v>
      </c>
      <c r="R29" s="60">
        <f>VLOOKUP($A29,'Return Data'!$B$7:$R$2292,16,0)</f>
        <v>9.2661999999999995</v>
      </c>
      <c r="S29" s="62">
        <f t="shared" si="7"/>
        <v>2</v>
      </c>
    </row>
    <row r="30" spans="1:19" x14ac:dyDescent="0.3">
      <c r="A30" s="77" t="s">
        <v>1245</v>
      </c>
      <c r="B30" s="59">
        <f>VLOOKUP($A30,'Return Data'!$B$7:$R$2292,3,0)</f>
        <v>44988</v>
      </c>
      <c r="C30" s="60">
        <f>VLOOKUP($A30,'Return Data'!$B$7:$R$2292,4,0)</f>
        <v>71.016999999999996</v>
      </c>
      <c r="D30" s="60">
        <f>VLOOKUP($A30,'Return Data'!$B$7:$R$2292,9,0)</f>
        <v>1.8087</v>
      </c>
      <c r="E30" s="61">
        <f t="shared" si="0"/>
        <v>3</v>
      </c>
      <c r="F30" s="60">
        <f>VLOOKUP($A30,'Return Data'!$B$7:$R$2292,10,0)</f>
        <v>4.3030999999999997</v>
      </c>
      <c r="G30" s="61">
        <f t="shared" si="1"/>
        <v>3</v>
      </c>
      <c r="H30" s="60">
        <f>VLOOKUP($A30,'Return Data'!$B$7:$R$2292,11,0)</f>
        <v>4.3094000000000001</v>
      </c>
      <c r="I30" s="61">
        <f t="shared" si="2"/>
        <v>13</v>
      </c>
      <c r="J30" s="60">
        <f>VLOOKUP($A30,'Return Data'!$B$7:$R$2292,12,0)</f>
        <v>6.9928999999999997</v>
      </c>
      <c r="K30" s="61">
        <f t="shared" si="3"/>
        <v>9</v>
      </c>
      <c r="L30" s="60">
        <f>VLOOKUP($A30,'Return Data'!$B$7:$R$2292,13,0)</f>
        <v>4.7365000000000004</v>
      </c>
      <c r="M30" s="61">
        <f t="shared" si="4"/>
        <v>4</v>
      </c>
      <c r="N30" s="60">
        <f>VLOOKUP($A30,'Return Data'!$B$7:$R$2292,17,0)</f>
        <v>4.1150000000000002</v>
      </c>
      <c r="O30" s="61">
        <f t="shared" si="5"/>
        <v>9</v>
      </c>
      <c r="P30" s="60">
        <f>VLOOKUP($A30,'Return Data'!$B$7:$R$2292,14,0)</f>
        <v>4.4139999999999997</v>
      </c>
      <c r="Q30" s="61">
        <f t="shared" si="6"/>
        <v>19</v>
      </c>
      <c r="R30" s="60">
        <f>VLOOKUP($A30,'Return Data'!$B$7:$R$2292,16,0)</f>
        <v>7.9802</v>
      </c>
      <c r="S30" s="62">
        <f t="shared" si="7"/>
        <v>15</v>
      </c>
    </row>
    <row r="31" spans="1:19" x14ac:dyDescent="0.3">
      <c r="A31" s="77" t="s">
        <v>1247</v>
      </c>
      <c r="B31" s="59">
        <f>VLOOKUP($A31,'Return Data'!$B$7:$R$2292,3,0)</f>
        <v>44988</v>
      </c>
      <c r="C31" s="60">
        <f>VLOOKUP($A31,'Return Data'!$B$7:$R$2292,4,0)</f>
        <v>53.841099999999997</v>
      </c>
      <c r="D31" s="60">
        <f>VLOOKUP($A31,'Return Data'!$B$7:$R$2292,9,0)</f>
        <v>0.22520000000000001</v>
      </c>
      <c r="E31" s="61">
        <f t="shared" si="0"/>
        <v>4</v>
      </c>
      <c r="F31" s="60">
        <f>VLOOKUP($A31,'Return Data'!$B$7:$R$2292,10,0)</f>
        <v>3.8698000000000001</v>
      </c>
      <c r="G31" s="61">
        <f t="shared" si="1"/>
        <v>5</v>
      </c>
      <c r="H31" s="60">
        <f>VLOOKUP($A31,'Return Data'!$B$7:$R$2292,11,0)</f>
        <v>5.2331000000000003</v>
      </c>
      <c r="I31" s="61">
        <f t="shared" si="2"/>
        <v>6</v>
      </c>
      <c r="J31" s="60">
        <f>VLOOKUP($A31,'Return Data'!$B$7:$R$2292,12,0)</f>
        <v>5.9240000000000004</v>
      </c>
      <c r="K31" s="61">
        <f t="shared" si="3"/>
        <v>18</v>
      </c>
      <c r="L31" s="60">
        <f>VLOOKUP($A31,'Return Data'!$B$7:$R$2292,13,0)</f>
        <v>4.5338000000000003</v>
      </c>
      <c r="M31" s="61">
        <f t="shared" si="4"/>
        <v>5</v>
      </c>
      <c r="N31" s="60">
        <f>VLOOKUP($A31,'Return Data'!$B$7:$R$2292,17,0)</f>
        <v>3.8652000000000002</v>
      </c>
      <c r="O31" s="61">
        <f t="shared" si="5"/>
        <v>14</v>
      </c>
      <c r="P31" s="60">
        <f>VLOOKUP($A31,'Return Data'!$B$7:$R$2292,14,0)</f>
        <v>4.6863999999999999</v>
      </c>
      <c r="Q31" s="61">
        <f t="shared" si="6"/>
        <v>15</v>
      </c>
      <c r="R31" s="60">
        <f>VLOOKUP($A31,'Return Data'!$B$7:$R$2292,16,0)</f>
        <v>8.3400999999999996</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-1.6092375000000001</v>
      </c>
      <c r="E33" s="83"/>
      <c r="F33" s="84">
        <f>AVERAGE(F8:F31)</f>
        <v>2.9849041666666665</v>
      </c>
      <c r="G33" s="83"/>
      <c r="H33" s="84">
        <f>AVERAGE(H8:H31)</f>
        <v>4.506079166666666</v>
      </c>
      <c r="I33" s="83"/>
      <c r="J33" s="84">
        <f>AVERAGE(J8:J31)</f>
        <v>6.2234083333333325</v>
      </c>
      <c r="K33" s="83"/>
      <c r="L33" s="84">
        <f>AVERAGE(L8:L31)</f>
        <v>3.6003458333333334</v>
      </c>
      <c r="M33" s="83"/>
      <c r="N33" s="84">
        <f>AVERAGE(N8:N31)</f>
        <v>3.8733000000000004</v>
      </c>
      <c r="O33" s="83"/>
      <c r="P33" s="84">
        <f>AVERAGE(P8:P31)</f>
        <v>4.8311083333333338</v>
      </c>
      <c r="Q33" s="83"/>
      <c r="R33" s="84">
        <f>AVERAGE(R8:R31)</f>
        <v>7.8854958333333336</v>
      </c>
      <c r="S33" s="85"/>
    </row>
    <row r="34" spans="1:19" x14ac:dyDescent="0.3">
      <c r="A34" s="82" t="s">
        <v>28</v>
      </c>
      <c r="B34" s="83"/>
      <c r="C34" s="83"/>
      <c r="D34" s="84">
        <f>MIN(D8:D31)</f>
        <v>-6.2744</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9.7212999999999994</v>
      </c>
      <c r="E35" s="87"/>
      <c r="F35" s="88">
        <f>MAX(F8:F31)</f>
        <v>6.0914000000000001</v>
      </c>
      <c r="G35" s="87"/>
      <c r="H35" s="88">
        <f>MAX(H8:H31)</f>
        <v>6.8836000000000004</v>
      </c>
      <c r="I35" s="87"/>
      <c r="J35" s="88">
        <f>MAX(J8:J31)</f>
        <v>8.2875999999999994</v>
      </c>
      <c r="K35" s="87"/>
      <c r="L35" s="88">
        <f>MAX(L8:L31)</f>
        <v>6.2100999999999997</v>
      </c>
      <c r="M35" s="87"/>
      <c r="N35" s="88">
        <f>MAX(N8:N31)</f>
        <v>5.4086999999999996</v>
      </c>
      <c r="O35" s="87"/>
      <c r="P35" s="88">
        <f>MAX(P8:P31)</f>
        <v>6.6130000000000004</v>
      </c>
      <c r="Q35" s="87"/>
      <c r="R35" s="88">
        <f>MAX(R8:R31)</f>
        <v>9.4143000000000008</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44988</v>
      </c>
      <c r="C8" s="60">
        <f>VLOOKUP($A8,'Return Data'!$B$7:$R$2292,4,0)</f>
        <v>67.485600000000005</v>
      </c>
      <c r="D8" s="60">
        <f>VLOOKUP($A8,'Return Data'!$B$7:$R$2292,9,0)</f>
        <v>-4.0688000000000004</v>
      </c>
      <c r="E8" s="61">
        <f t="shared" ref="E8:E34" si="0">RANK(D8,D$8:D$34,0)</f>
        <v>21</v>
      </c>
      <c r="F8" s="60">
        <f>VLOOKUP($A8,'Return Data'!$B$7:$R$2292,10,0)</f>
        <v>2.9927000000000001</v>
      </c>
      <c r="G8" s="61">
        <f t="shared" ref="G8:G34" si="1">RANK(F8,F$8:F$34,0)</f>
        <v>8</v>
      </c>
      <c r="H8" s="60">
        <f>VLOOKUP($A8,'Return Data'!$B$7:$R$2292,11,0)</f>
        <v>3.5068999999999999</v>
      </c>
      <c r="I8" s="61">
        <f t="shared" ref="I8:I34" si="2">RANK(H8,H$8:H$34,0)</f>
        <v>20</v>
      </c>
      <c r="J8" s="60">
        <f>VLOOKUP($A8,'Return Data'!$B$7:$R$2292,12,0)</f>
        <v>5.8183999999999996</v>
      </c>
      <c r="K8" s="61">
        <f t="shared" ref="K8:K34" si="3">RANK(J8,J$8:J$34,0)</f>
        <v>16</v>
      </c>
      <c r="L8" s="60">
        <f>VLOOKUP($A8,'Return Data'!$B$7:$R$2292,13,0)</f>
        <v>2.1642000000000001</v>
      </c>
      <c r="M8" s="61">
        <f t="shared" ref="M8:M34" si="4">RANK(L8,L$8:L$34,0)</f>
        <v>24</v>
      </c>
      <c r="N8" s="60">
        <f>VLOOKUP($A8,'Return Data'!$B$7:$R$2292,17,0)</f>
        <v>4.0145999999999997</v>
      </c>
      <c r="O8" s="61">
        <f t="shared" ref="O8:O34" si="5">RANK(N8,N$8:N$34,0)</f>
        <v>4</v>
      </c>
      <c r="P8" s="60">
        <f>VLOOKUP($A8,'Return Data'!$B$7:$R$2292,14,0)</f>
        <v>4.9443000000000001</v>
      </c>
      <c r="Q8" s="61">
        <f t="shared" ref="Q8:Q34" si="6">RANK(P8,P$8:P$34,0)</f>
        <v>7</v>
      </c>
      <c r="R8" s="60">
        <f>VLOOKUP($A8,'Return Data'!$B$7:$R$2292,16,0)</f>
        <v>8.4984999999999999</v>
      </c>
      <c r="S8" s="62">
        <f t="shared" ref="S8:S34" si="7">RANK(R8,R$8:R$34,0)</f>
        <v>5</v>
      </c>
    </row>
    <row r="9" spans="1:19" x14ac:dyDescent="0.3">
      <c r="A9" s="77" t="s">
        <v>1218</v>
      </c>
      <c r="B9" s="59">
        <f>VLOOKUP($A9,'Return Data'!$B$7:$R$2292,3,0)</f>
        <v>44988</v>
      </c>
      <c r="C9" s="60">
        <f>VLOOKUP($A9,'Return Data'!$B$7:$R$2292,4,0)</f>
        <v>20.960799999999999</v>
      </c>
      <c r="D9" s="60">
        <f>VLOOKUP($A9,'Return Data'!$B$7:$R$2292,9,0)</f>
        <v>-3.2816000000000001</v>
      </c>
      <c r="E9" s="61">
        <f t="shared" si="0"/>
        <v>13</v>
      </c>
      <c r="F9" s="60">
        <f>VLOOKUP($A9,'Return Data'!$B$7:$R$2292,10,0)</f>
        <v>1.8415999999999999</v>
      </c>
      <c r="G9" s="61">
        <f t="shared" si="1"/>
        <v>19</v>
      </c>
      <c r="H9" s="60">
        <f>VLOOKUP($A9,'Return Data'!$B$7:$R$2292,11,0)</f>
        <v>2.9889000000000001</v>
      </c>
      <c r="I9" s="61">
        <f t="shared" si="2"/>
        <v>25</v>
      </c>
      <c r="J9" s="60">
        <f>VLOOKUP($A9,'Return Data'!$B$7:$R$2292,12,0)</f>
        <v>4.9484000000000004</v>
      </c>
      <c r="K9" s="61">
        <f t="shared" si="3"/>
        <v>22</v>
      </c>
      <c r="L9" s="60">
        <f>VLOOKUP($A9,'Return Data'!$B$7:$R$2292,13,0)</f>
        <v>2.9777</v>
      </c>
      <c r="M9" s="61">
        <f t="shared" si="4"/>
        <v>13</v>
      </c>
      <c r="N9" s="60">
        <f>VLOOKUP($A9,'Return Data'!$B$7:$R$2292,17,0)</f>
        <v>3.2176999999999998</v>
      </c>
      <c r="O9" s="61">
        <f t="shared" si="5"/>
        <v>16</v>
      </c>
      <c r="P9" s="60">
        <f>VLOOKUP($A9,'Return Data'!$B$7:$R$2292,14,0)</f>
        <v>5.0881999999999996</v>
      </c>
      <c r="Q9" s="61">
        <f t="shared" si="6"/>
        <v>5</v>
      </c>
      <c r="R9" s="60">
        <f>VLOOKUP($A9,'Return Data'!$B$7:$R$2292,16,0)</f>
        <v>6.8849</v>
      </c>
      <c r="S9" s="62">
        <f t="shared" si="7"/>
        <v>19</v>
      </c>
    </row>
    <row r="10" spans="1:19" x14ac:dyDescent="0.3">
      <c r="A10" s="77" t="s">
        <v>1927</v>
      </c>
      <c r="B10" s="59">
        <f>VLOOKUP($A10,'Return Data'!$B$7:$R$2292,3,0)</f>
        <v>44988</v>
      </c>
      <c r="C10" s="60">
        <f>VLOOKUP($A10,'Return Data'!$B$7:$R$2292,4,0)</f>
        <v>34.856099999999998</v>
      </c>
      <c r="D10" s="60">
        <f>VLOOKUP($A10,'Return Data'!$B$7:$R$2292,9,0)</f>
        <v>-2.8733</v>
      </c>
      <c r="E10" s="61">
        <f t="shared" si="0"/>
        <v>11</v>
      </c>
      <c r="F10" s="60">
        <f>VLOOKUP($A10,'Return Data'!$B$7:$R$2292,10,0)</f>
        <v>2.8346</v>
      </c>
      <c r="G10" s="61">
        <f t="shared" si="1"/>
        <v>9</v>
      </c>
      <c r="H10" s="60">
        <f>VLOOKUP($A10,'Return Data'!$B$7:$R$2292,11,0)</f>
        <v>4.3230000000000004</v>
      </c>
      <c r="I10" s="61">
        <f t="shared" si="2"/>
        <v>8</v>
      </c>
      <c r="J10" s="60">
        <f>VLOOKUP($A10,'Return Data'!$B$7:$R$2292,12,0)</f>
        <v>5.8437999999999999</v>
      </c>
      <c r="K10" s="61">
        <f t="shared" si="3"/>
        <v>15</v>
      </c>
      <c r="L10" s="60">
        <f>VLOOKUP($A10,'Return Data'!$B$7:$R$2292,13,0)</f>
        <v>2.6055000000000001</v>
      </c>
      <c r="M10" s="61">
        <f t="shared" si="4"/>
        <v>20</v>
      </c>
      <c r="N10" s="60">
        <f>VLOOKUP($A10,'Return Data'!$B$7:$R$2292,17,0)</f>
        <v>3.1697000000000002</v>
      </c>
      <c r="O10" s="61">
        <f t="shared" si="5"/>
        <v>17</v>
      </c>
      <c r="P10" s="60">
        <f>VLOOKUP($A10,'Return Data'!$B$7:$R$2292,14,0)</f>
        <v>3.7492999999999999</v>
      </c>
      <c r="Q10" s="61">
        <f t="shared" si="6"/>
        <v>19</v>
      </c>
      <c r="R10" s="60">
        <f>VLOOKUP($A10,'Return Data'!$B$7:$R$2292,16,0)</f>
        <v>6.1369999999999996</v>
      </c>
      <c r="S10" s="62">
        <f t="shared" si="7"/>
        <v>24</v>
      </c>
    </row>
    <row r="11" spans="1:19" x14ac:dyDescent="0.3">
      <c r="A11" s="77" t="s">
        <v>1804</v>
      </c>
      <c r="B11" s="59">
        <f>VLOOKUP($A11,'Return Data'!$B$7:$R$2292,3,0)</f>
        <v>44988</v>
      </c>
      <c r="C11" s="60">
        <f>VLOOKUP($A11,'Return Data'!$B$7:$R$2292,4,0)</f>
        <v>63.405900000000003</v>
      </c>
      <c r="D11" s="60">
        <f>VLOOKUP($A11,'Return Data'!$B$7:$R$2292,9,0)</f>
        <v>-1.4376</v>
      </c>
      <c r="E11" s="61">
        <f t="shared" si="0"/>
        <v>8</v>
      </c>
      <c r="F11" s="60">
        <f>VLOOKUP($A11,'Return Data'!$B$7:$R$2292,10,0)</f>
        <v>3.39</v>
      </c>
      <c r="G11" s="61">
        <f t="shared" si="1"/>
        <v>5</v>
      </c>
      <c r="H11" s="60">
        <f>VLOOKUP($A11,'Return Data'!$B$7:$R$2292,11,0)</f>
        <v>4.5148999999999999</v>
      </c>
      <c r="I11" s="61">
        <f t="shared" si="2"/>
        <v>6</v>
      </c>
      <c r="J11" s="60">
        <f>VLOOKUP($A11,'Return Data'!$B$7:$R$2292,12,0)</f>
        <v>5.9523000000000001</v>
      </c>
      <c r="K11" s="61">
        <f t="shared" si="3"/>
        <v>14</v>
      </c>
      <c r="L11" s="60">
        <f>VLOOKUP($A11,'Return Data'!$B$7:$R$2292,13,0)</f>
        <v>3.1922999999999999</v>
      </c>
      <c r="M11" s="61">
        <f t="shared" si="4"/>
        <v>11</v>
      </c>
      <c r="N11" s="60">
        <f>VLOOKUP($A11,'Return Data'!$B$7:$R$2292,17,0)</f>
        <v>3.1343999999999999</v>
      </c>
      <c r="O11" s="61">
        <f t="shared" si="5"/>
        <v>18</v>
      </c>
      <c r="P11" s="60">
        <f>VLOOKUP($A11,'Return Data'!$B$7:$R$2292,14,0)</f>
        <v>4.0989000000000004</v>
      </c>
      <c r="Q11" s="61">
        <f t="shared" si="6"/>
        <v>14</v>
      </c>
      <c r="R11" s="60">
        <f>VLOOKUP($A11,'Return Data'!$B$7:$R$2292,16,0)</f>
        <v>8.2896000000000001</v>
      </c>
      <c r="S11" s="62">
        <f t="shared" si="7"/>
        <v>6</v>
      </c>
    </row>
    <row r="12" spans="1:19" x14ac:dyDescent="0.3">
      <c r="A12" s="77" t="s">
        <v>809</v>
      </c>
      <c r="B12" s="59">
        <f>VLOOKUP($A12,'Return Data'!$B$7:$R$2292,3,0)</f>
        <v>44988</v>
      </c>
      <c r="C12" s="60">
        <f>VLOOKUP($A12,'Return Data'!$B$7:$R$2292,4,0)</f>
        <v>17.822700000000001</v>
      </c>
      <c r="D12" s="60">
        <f>VLOOKUP($A12,'Return Data'!$B$7:$R$2292,9,0)</f>
        <v>-3.8576999999999999</v>
      </c>
      <c r="E12" s="61">
        <f t="shared" si="0"/>
        <v>19</v>
      </c>
      <c r="F12" s="60">
        <f>VLOOKUP($A12,'Return Data'!$B$7:$R$2292,10,0)</f>
        <v>1.7177</v>
      </c>
      <c r="G12" s="61">
        <f t="shared" si="1"/>
        <v>21</v>
      </c>
      <c r="H12" s="60">
        <f>VLOOKUP($A12,'Return Data'!$B$7:$R$2292,11,0)</f>
        <v>3.8323999999999998</v>
      </c>
      <c r="I12" s="61">
        <f t="shared" si="2"/>
        <v>17</v>
      </c>
      <c r="J12" s="60">
        <f>VLOOKUP($A12,'Return Data'!$B$7:$R$2292,12,0)</f>
        <v>6.7702</v>
      </c>
      <c r="K12" s="61">
        <f t="shared" si="3"/>
        <v>8</v>
      </c>
      <c r="L12" s="60">
        <f>VLOOKUP($A12,'Return Data'!$B$7:$R$2292,13,0)</f>
        <v>2.3351999999999999</v>
      </c>
      <c r="M12" s="61">
        <f t="shared" si="4"/>
        <v>23</v>
      </c>
      <c r="N12" s="60">
        <f>VLOOKUP($A12,'Return Data'!$B$7:$R$2292,17,0)</f>
        <v>1.5410999999999999</v>
      </c>
      <c r="O12" s="61">
        <f t="shared" si="5"/>
        <v>26</v>
      </c>
      <c r="P12" s="60">
        <f>VLOOKUP($A12,'Return Data'!$B$7:$R$2292,14,0)</f>
        <v>3.2332000000000001</v>
      </c>
      <c r="Q12" s="61">
        <f t="shared" si="6"/>
        <v>24</v>
      </c>
      <c r="R12" s="60">
        <f>VLOOKUP($A12,'Return Data'!$B$7:$R$2292,16,0)</f>
        <v>7.0883000000000003</v>
      </c>
      <c r="S12" s="62">
        <f t="shared" si="7"/>
        <v>18</v>
      </c>
    </row>
    <row r="13" spans="1:19" x14ac:dyDescent="0.3">
      <c r="A13" s="77" t="s">
        <v>1220</v>
      </c>
      <c r="B13" s="59">
        <f>VLOOKUP($A13,'Return Data'!$B$7:$R$2292,3,0)</f>
        <v>44988</v>
      </c>
      <c r="C13" s="60">
        <f>VLOOKUP($A13,'Return Data'!$B$7:$R$2292,4,0)</f>
        <v>78.752099999999999</v>
      </c>
      <c r="D13" s="60">
        <f>VLOOKUP($A13,'Return Data'!$B$7:$R$2292,9,0)</f>
        <v>-1.8364</v>
      </c>
      <c r="E13" s="61">
        <f t="shared" si="0"/>
        <v>9</v>
      </c>
      <c r="F13" s="60">
        <f>VLOOKUP($A13,'Return Data'!$B$7:$R$2292,10,0)</f>
        <v>2.2911999999999999</v>
      </c>
      <c r="G13" s="61">
        <f t="shared" si="1"/>
        <v>12</v>
      </c>
      <c r="H13" s="60">
        <f>VLOOKUP($A13,'Return Data'!$B$7:$R$2292,11,0)</f>
        <v>4.5606999999999998</v>
      </c>
      <c r="I13" s="61">
        <f t="shared" si="2"/>
        <v>5</v>
      </c>
      <c r="J13" s="60">
        <f>VLOOKUP($A13,'Return Data'!$B$7:$R$2292,12,0)</f>
        <v>5.6498999999999997</v>
      </c>
      <c r="K13" s="61">
        <f t="shared" si="3"/>
        <v>18</v>
      </c>
      <c r="L13" s="60">
        <f>VLOOKUP($A13,'Return Data'!$B$7:$R$2292,13,0)</f>
        <v>3.5205000000000002</v>
      </c>
      <c r="M13" s="61">
        <f t="shared" si="4"/>
        <v>7</v>
      </c>
      <c r="N13" s="60">
        <f>VLOOKUP($A13,'Return Data'!$B$7:$R$2292,17,0)</f>
        <v>4.0095000000000001</v>
      </c>
      <c r="O13" s="61">
        <f t="shared" si="5"/>
        <v>5</v>
      </c>
      <c r="P13" s="60">
        <f>VLOOKUP($A13,'Return Data'!$B$7:$R$2292,14,0)</f>
        <v>5.2607999999999997</v>
      </c>
      <c r="Q13" s="61">
        <f t="shared" si="6"/>
        <v>4</v>
      </c>
      <c r="R13" s="60">
        <f>VLOOKUP($A13,'Return Data'!$B$7:$R$2292,16,0)</f>
        <v>9.2041000000000004</v>
      </c>
      <c r="S13" s="62">
        <f t="shared" si="7"/>
        <v>2</v>
      </c>
    </row>
    <row r="14" spans="1:19" x14ac:dyDescent="0.3">
      <c r="A14" s="77" t="s">
        <v>1222</v>
      </c>
      <c r="B14" s="59">
        <f>VLOOKUP($A14,'Return Data'!$B$7:$R$2292,3,0)</f>
        <v>44988</v>
      </c>
      <c r="C14" s="60">
        <f>VLOOKUP($A14,'Return Data'!$B$7:$R$2292,4,0)</f>
        <v>20.4223</v>
      </c>
      <c r="D14" s="60">
        <f>VLOOKUP($A14,'Return Data'!$B$7:$R$2292,9,0)</f>
        <v>-5.1308999999999996</v>
      </c>
      <c r="E14" s="61">
        <f t="shared" si="0"/>
        <v>25</v>
      </c>
      <c r="F14" s="60">
        <f>VLOOKUP($A14,'Return Data'!$B$7:$R$2292,10,0)</f>
        <v>1.4803999999999999</v>
      </c>
      <c r="G14" s="61">
        <f t="shared" si="1"/>
        <v>24</v>
      </c>
      <c r="H14" s="60">
        <f>VLOOKUP($A14,'Return Data'!$B$7:$R$2292,11,0)</f>
        <v>3.8809</v>
      </c>
      <c r="I14" s="61">
        <f t="shared" si="2"/>
        <v>16</v>
      </c>
      <c r="J14" s="60">
        <f>VLOOKUP($A14,'Return Data'!$B$7:$R$2292,12,0)</f>
        <v>5.6952999999999996</v>
      </c>
      <c r="K14" s="61">
        <f t="shared" si="3"/>
        <v>17</v>
      </c>
      <c r="L14" s="60">
        <f>VLOOKUP($A14,'Return Data'!$B$7:$R$2292,13,0)</f>
        <v>2.9443000000000001</v>
      </c>
      <c r="M14" s="61">
        <f t="shared" si="4"/>
        <v>14</v>
      </c>
      <c r="N14" s="60">
        <f>VLOOKUP($A14,'Return Data'!$B$7:$R$2292,17,0)</f>
        <v>4.3274999999999997</v>
      </c>
      <c r="O14" s="61">
        <f t="shared" si="5"/>
        <v>3</v>
      </c>
      <c r="P14" s="60">
        <f>VLOOKUP($A14,'Return Data'!$B$7:$R$2292,14,0)</f>
        <v>5.9447000000000001</v>
      </c>
      <c r="Q14" s="61">
        <f t="shared" si="6"/>
        <v>2</v>
      </c>
      <c r="R14" s="60">
        <f>VLOOKUP($A14,'Return Data'!$B$7:$R$2292,16,0)</f>
        <v>8.2050999999999998</v>
      </c>
      <c r="S14" s="62">
        <f t="shared" si="7"/>
        <v>9</v>
      </c>
    </row>
    <row r="15" spans="1:19" x14ac:dyDescent="0.3">
      <c r="A15" s="77" t="s">
        <v>1223</v>
      </c>
      <c r="B15" s="59">
        <f>VLOOKUP($A15,'Return Data'!$B$7:$R$2292,3,0)</f>
        <v>44988</v>
      </c>
      <c r="C15" s="60">
        <f>VLOOKUP($A15,'Return Data'!$B$7:$R$2292,4,0)</f>
        <v>50.127600000000001</v>
      </c>
      <c r="D15" s="60">
        <f>VLOOKUP($A15,'Return Data'!$B$7:$R$2292,9,0)</f>
        <v>-0.75370000000000004</v>
      </c>
      <c r="E15" s="61">
        <f t="shared" si="0"/>
        <v>6</v>
      </c>
      <c r="F15" s="60">
        <f>VLOOKUP($A15,'Return Data'!$B$7:$R$2292,10,0)</f>
        <v>2.0937000000000001</v>
      </c>
      <c r="G15" s="61">
        <f t="shared" si="1"/>
        <v>14</v>
      </c>
      <c r="H15" s="60">
        <f>VLOOKUP($A15,'Return Data'!$B$7:$R$2292,11,0)</f>
        <v>3.4192</v>
      </c>
      <c r="I15" s="61">
        <f t="shared" si="2"/>
        <v>22</v>
      </c>
      <c r="J15" s="60">
        <f>VLOOKUP($A15,'Return Data'!$B$7:$R$2292,12,0)</f>
        <v>5.3676000000000004</v>
      </c>
      <c r="K15" s="61">
        <f t="shared" si="3"/>
        <v>21</v>
      </c>
      <c r="L15" s="60">
        <f>VLOOKUP($A15,'Return Data'!$B$7:$R$2292,13,0)</f>
        <v>2.8121</v>
      </c>
      <c r="M15" s="61">
        <f t="shared" si="4"/>
        <v>17</v>
      </c>
      <c r="N15" s="60">
        <f>VLOOKUP($A15,'Return Data'!$B$7:$R$2292,17,0)</f>
        <v>3.6495000000000002</v>
      </c>
      <c r="O15" s="61">
        <f t="shared" si="5"/>
        <v>7</v>
      </c>
      <c r="P15" s="60">
        <f>VLOOKUP($A15,'Return Data'!$B$7:$R$2292,14,0)</f>
        <v>3.4737</v>
      </c>
      <c r="Q15" s="61">
        <f t="shared" si="6"/>
        <v>23</v>
      </c>
      <c r="R15" s="60">
        <f>VLOOKUP($A15,'Return Data'!$B$7:$R$2292,16,0)</f>
        <v>7.8811999999999998</v>
      </c>
      <c r="S15" s="62">
        <f t="shared" si="7"/>
        <v>12</v>
      </c>
    </row>
    <row r="16" spans="1:19" x14ac:dyDescent="0.3">
      <c r="A16" s="77" t="s">
        <v>1225</v>
      </c>
      <c r="B16" s="59">
        <f>VLOOKUP($A16,'Return Data'!$B$7:$R$2292,3,0)</f>
        <v>44988</v>
      </c>
      <c r="C16" s="60">
        <f>VLOOKUP($A16,'Return Data'!$B$7:$R$2292,4,0)</f>
        <v>45.968499999999999</v>
      </c>
      <c r="D16" s="60">
        <f>VLOOKUP($A16,'Return Data'!$B$7:$R$2292,9,0)</f>
        <v>-1.0739000000000001</v>
      </c>
      <c r="E16" s="61">
        <f t="shared" si="0"/>
        <v>7</v>
      </c>
      <c r="F16" s="60">
        <f>VLOOKUP($A16,'Return Data'!$B$7:$R$2292,10,0)</f>
        <v>3.2014</v>
      </c>
      <c r="G16" s="61">
        <f t="shared" si="1"/>
        <v>6</v>
      </c>
      <c r="H16" s="60">
        <f>VLOOKUP($A16,'Return Data'!$B$7:$R$2292,11,0)</f>
        <v>4.4127999999999998</v>
      </c>
      <c r="I16" s="61">
        <f t="shared" si="2"/>
        <v>7</v>
      </c>
      <c r="J16" s="60">
        <f>VLOOKUP($A16,'Return Data'!$B$7:$R$2292,12,0)</f>
        <v>5.9911000000000003</v>
      </c>
      <c r="K16" s="61">
        <f t="shared" si="3"/>
        <v>13</v>
      </c>
      <c r="L16" s="60">
        <f>VLOOKUP($A16,'Return Data'!$B$7:$R$2292,13,0)</f>
        <v>2.8481999999999998</v>
      </c>
      <c r="M16" s="61">
        <f t="shared" si="4"/>
        <v>16</v>
      </c>
      <c r="N16" s="60">
        <f>VLOOKUP($A16,'Return Data'!$B$7:$R$2292,17,0)</f>
        <v>3.3801000000000001</v>
      </c>
      <c r="O16" s="61">
        <f t="shared" si="5"/>
        <v>11</v>
      </c>
      <c r="P16" s="60">
        <f>VLOOKUP($A16,'Return Data'!$B$7:$R$2292,14,0)</f>
        <v>4.1275000000000004</v>
      </c>
      <c r="Q16" s="61">
        <f t="shared" si="6"/>
        <v>13</v>
      </c>
      <c r="R16" s="60">
        <f>VLOOKUP($A16,'Return Data'!$B$7:$R$2292,16,0)</f>
        <v>7.3105000000000002</v>
      </c>
      <c r="S16" s="62">
        <f t="shared" si="7"/>
        <v>16</v>
      </c>
    </row>
    <row r="17" spans="1:19" x14ac:dyDescent="0.3">
      <c r="A17" s="102" t="s">
        <v>2026</v>
      </c>
      <c r="B17" s="59">
        <f>VLOOKUP($A17,'Return Data'!$B$7:$R$2292,3,0)</f>
        <v>44988</v>
      </c>
      <c r="C17" s="60">
        <f>VLOOKUP($A17,'Return Data'!$B$7:$R$2292,4,0)</f>
        <v>56.1175</v>
      </c>
      <c r="D17" s="60">
        <f>VLOOKUP($A17,'Return Data'!$B$7:$R$2292,9,0)</f>
        <v>-4.2370999999999999</v>
      </c>
      <c r="E17" s="61">
        <f t="shared" si="0"/>
        <v>23</v>
      </c>
      <c r="F17" s="60">
        <f>VLOOKUP($A17,'Return Data'!$B$7:$R$2292,10,0)</f>
        <v>1.4561999999999999</v>
      </c>
      <c r="G17" s="61">
        <f t="shared" si="1"/>
        <v>26</v>
      </c>
      <c r="H17" s="60">
        <f>VLOOKUP($A17,'Return Data'!$B$7:$R$2292,11,0)</f>
        <v>3.3149000000000002</v>
      </c>
      <c r="I17" s="61">
        <f t="shared" si="2"/>
        <v>23</v>
      </c>
      <c r="J17" s="60">
        <f>VLOOKUP($A17,'Return Data'!$B$7:$R$2292,12,0)</f>
        <v>4.8926999999999996</v>
      </c>
      <c r="K17" s="61">
        <f t="shared" si="3"/>
        <v>23</v>
      </c>
      <c r="L17" s="60">
        <f>VLOOKUP($A17,'Return Data'!$B$7:$R$2292,13,0)</f>
        <v>3.2414000000000001</v>
      </c>
      <c r="M17" s="61">
        <f t="shared" si="4"/>
        <v>9</v>
      </c>
      <c r="N17" s="60">
        <f>VLOOKUP($A17,'Return Data'!$B$7:$R$2292,17,0)</f>
        <v>2.8348</v>
      </c>
      <c r="O17" s="61">
        <f t="shared" si="5"/>
        <v>20</v>
      </c>
      <c r="P17" s="60">
        <f>VLOOKUP($A17,'Return Data'!$B$7:$R$2292,14,0)</f>
        <v>3.8828999999999998</v>
      </c>
      <c r="Q17" s="61">
        <f t="shared" si="6"/>
        <v>18</v>
      </c>
      <c r="R17" s="60">
        <f>VLOOKUP($A17,'Return Data'!$B$7:$R$2292,16,0)</f>
        <v>7.8079999999999998</v>
      </c>
      <c r="S17" s="62">
        <f t="shared" si="7"/>
        <v>13</v>
      </c>
    </row>
    <row r="18" spans="1:19" x14ac:dyDescent="0.3">
      <c r="A18" s="77" t="s">
        <v>810</v>
      </c>
      <c r="B18" s="59">
        <f>VLOOKUP($A18,'Return Data'!$B$7:$R$2292,3,0)</f>
        <v>44988</v>
      </c>
      <c r="C18" s="60">
        <f>VLOOKUP($A18,'Return Data'!$B$7:$R$2292,4,0)</f>
        <v>20.061699999999998</v>
      </c>
      <c r="D18" s="60">
        <f>VLOOKUP($A18,'Return Data'!$B$7:$R$2292,9,0)</f>
        <v>-3.2732000000000001</v>
      </c>
      <c r="E18" s="61">
        <f t="shared" si="0"/>
        <v>12</v>
      </c>
      <c r="F18" s="60">
        <f>VLOOKUP($A18,'Return Data'!$B$7:$R$2292,10,0)</f>
        <v>2.0295000000000001</v>
      </c>
      <c r="G18" s="61">
        <f t="shared" si="1"/>
        <v>16</v>
      </c>
      <c r="H18" s="60">
        <f>VLOOKUP($A18,'Return Data'!$B$7:$R$2292,11,0)</f>
        <v>4.0342000000000002</v>
      </c>
      <c r="I18" s="61">
        <f t="shared" si="2"/>
        <v>12</v>
      </c>
      <c r="J18" s="60">
        <f>VLOOKUP($A18,'Return Data'!$B$7:$R$2292,12,0)</f>
        <v>7.1506999999999996</v>
      </c>
      <c r="K18" s="61">
        <f t="shared" si="3"/>
        <v>5</v>
      </c>
      <c r="L18" s="60">
        <f>VLOOKUP($A18,'Return Data'!$B$7:$R$2292,13,0)</f>
        <v>2.6678000000000002</v>
      </c>
      <c r="M18" s="61">
        <f t="shared" si="4"/>
        <v>19</v>
      </c>
      <c r="N18" s="60">
        <f>VLOOKUP($A18,'Return Data'!$B$7:$R$2292,17,0)</f>
        <v>3.4948000000000001</v>
      </c>
      <c r="O18" s="61">
        <f t="shared" si="5"/>
        <v>9</v>
      </c>
      <c r="P18" s="60">
        <f>VLOOKUP($A18,'Return Data'!$B$7:$R$2292,14,0)</f>
        <v>4.9085999999999999</v>
      </c>
      <c r="Q18" s="61">
        <f t="shared" si="6"/>
        <v>8</v>
      </c>
      <c r="R18" s="60">
        <f>VLOOKUP($A18,'Return Data'!$B$7:$R$2292,16,0)</f>
        <v>8.5601000000000003</v>
      </c>
      <c r="S18" s="62">
        <f t="shared" si="7"/>
        <v>4</v>
      </c>
    </row>
    <row r="19" spans="1:19" x14ac:dyDescent="0.3">
      <c r="A19" s="77" t="s">
        <v>1227</v>
      </c>
      <c r="B19" s="59">
        <f>VLOOKUP($A19,'Return Data'!$B$7:$R$2292,3,0)</f>
        <v>44988</v>
      </c>
      <c r="C19" s="60">
        <f>VLOOKUP($A19,'Return Data'!$B$7:$R$2292,4,0)</f>
        <v>84.782300000000006</v>
      </c>
      <c r="D19" s="60">
        <f>VLOOKUP($A19,'Return Data'!$B$7:$R$2292,9,0)</f>
        <v>9.1881000000000004</v>
      </c>
      <c r="E19" s="61">
        <f t="shared" si="0"/>
        <v>1</v>
      </c>
      <c r="F19" s="60">
        <f>VLOOKUP($A19,'Return Data'!$B$7:$R$2292,10,0)</f>
        <v>5.5488999999999997</v>
      </c>
      <c r="G19" s="61">
        <f t="shared" si="1"/>
        <v>1</v>
      </c>
      <c r="H19" s="60">
        <f>VLOOKUP($A19,'Return Data'!$B$7:$R$2292,11,0)</f>
        <v>6.3078000000000003</v>
      </c>
      <c r="I19" s="61">
        <f t="shared" si="2"/>
        <v>1</v>
      </c>
      <c r="J19" s="60">
        <f>VLOOKUP($A19,'Return Data'!$B$7:$R$2292,12,0)</f>
        <v>7.6889000000000003</v>
      </c>
      <c r="K19" s="61">
        <f t="shared" si="3"/>
        <v>2</v>
      </c>
      <c r="L19" s="60">
        <f>VLOOKUP($A19,'Return Data'!$B$7:$R$2292,13,0)</f>
        <v>5.6077000000000004</v>
      </c>
      <c r="M19" s="61">
        <f t="shared" si="4"/>
        <v>1</v>
      </c>
      <c r="N19" s="60">
        <f>VLOOKUP($A19,'Return Data'!$B$7:$R$2292,17,0)</f>
        <v>4.7904999999999998</v>
      </c>
      <c r="O19" s="61">
        <f t="shared" si="5"/>
        <v>1</v>
      </c>
      <c r="P19" s="60">
        <f>VLOOKUP($A19,'Return Data'!$B$7:$R$2292,14,0)</f>
        <v>6.0117000000000003</v>
      </c>
      <c r="Q19" s="61">
        <f t="shared" si="6"/>
        <v>1</v>
      </c>
      <c r="R19" s="60">
        <f>VLOOKUP($A19,'Return Data'!$B$7:$R$2292,16,0)</f>
        <v>9.4997000000000007</v>
      </c>
      <c r="S19" s="62">
        <f t="shared" si="7"/>
        <v>1</v>
      </c>
    </row>
    <row r="20" spans="1:19" x14ac:dyDescent="0.3">
      <c r="A20" s="77" t="s">
        <v>1229</v>
      </c>
      <c r="B20" s="59">
        <f>VLOOKUP($A20,'Return Data'!$B$7:$R$2292,3,0)</f>
        <v>0</v>
      </c>
      <c r="C20" s="60">
        <f>VLOOKUP($A20,'Return Data'!$B$7:$R$2292,4,0)</f>
        <v>0</v>
      </c>
      <c r="D20" s="60">
        <f>VLOOKUP($A20,'Return Data'!$B$7:$R$2292,9,0)</f>
        <v>0</v>
      </c>
      <c r="E20" s="61">
        <f t="shared" si="0"/>
        <v>4</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813</v>
      </c>
      <c r="B21" s="59">
        <f>VLOOKUP($A21,'Return Data'!$B$7:$R$2292,3,0)</f>
        <v>44988</v>
      </c>
      <c r="C21" s="60">
        <f>VLOOKUP($A21,'Return Data'!$B$7:$R$2292,4,0)</f>
        <v>37.115699999999997</v>
      </c>
      <c r="D21" s="60">
        <f>VLOOKUP($A21,'Return Data'!$B$7:$R$2292,9,0)</f>
        <v>-3.9113000000000002</v>
      </c>
      <c r="E21" s="61">
        <f t="shared" si="0"/>
        <v>20</v>
      </c>
      <c r="F21" s="60">
        <f>VLOOKUP($A21,'Return Data'!$B$7:$R$2292,10,0)</f>
        <v>1.6035999999999999</v>
      </c>
      <c r="G21" s="61">
        <f t="shared" si="1"/>
        <v>22</v>
      </c>
      <c r="H21" s="60">
        <f>VLOOKUP($A21,'Return Data'!$B$7:$R$2292,11,0)</f>
        <v>3.9584000000000001</v>
      </c>
      <c r="I21" s="61">
        <f t="shared" si="2"/>
        <v>14</v>
      </c>
      <c r="J21" s="60">
        <f>VLOOKUP($A21,'Return Data'!$B$7:$R$2292,12,0)</f>
        <v>7.0109000000000004</v>
      </c>
      <c r="K21" s="61">
        <f t="shared" si="3"/>
        <v>6</v>
      </c>
      <c r="L21" s="60">
        <f>VLOOKUP($A21,'Return Data'!$B$7:$R$2292,13,0)</f>
        <v>2.4672999999999998</v>
      </c>
      <c r="M21" s="61">
        <f t="shared" si="4"/>
        <v>22</v>
      </c>
      <c r="N21" s="60">
        <f>VLOOKUP($A21,'Return Data'!$B$7:$R$2292,17,0)</f>
        <v>2.8986000000000001</v>
      </c>
      <c r="O21" s="61">
        <f t="shared" si="5"/>
        <v>19</v>
      </c>
      <c r="P21" s="60">
        <f>VLOOKUP($A21,'Return Data'!$B$7:$R$2292,14,0)</f>
        <v>4.1637000000000004</v>
      </c>
      <c r="Q21" s="61">
        <f t="shared" si="6"/>
        <v>12</v>
      </c>
      <c r="R21" s="60">
        <f>VLOOKUP($A21,'Return Data'!$B$7:$R$2292,16,0)</f>
        <v>6.4450000000000003</v>
      </c>
      <c r="S21" s="62">
        <f t="shared" si="7"/>
        <v>22</v>
      </c>
    </row>
    <row r="22" spans="1:19" x14ac:dyDescent="0.3">
      <c r="A22" s="77" t="s">
        <v>1232</v>
      </c>
      <c r="B22" s="59">
        <f>VLOOKUP($A22,'Return Data'!$B$7:$R$2292,3,0)</f>
        <v>44988</v>
      </c>
      <c r="C22" s="60">
        <f>VLOOKUP($A22,'Return Data'!$B$7:$R$2292,4,0)</f>
        <v>29.103200000000001</v>
      </c>
      <c r="D22" s="60">
        <f>VLOOKUP($A22,'Return Data'!$B$7:$R$2292,9,0)</f>
        <v>-5.2995999999999999</v>
      </c>
      <c r="E22" s="61">
        <f t="shared" si="0"/>
        <v>26</v>
      </c>
      <c r="F22" s="60">
        <f>VLOOKUP($A22,'Return Data'!$B$7:$R$2292,10,0)</f>
        <v>3.0369000000000002</v>
      </c>
      <c r="G22" s="61">
        <f t="shared" si="1"/>
        <v>7</v>
      </c>
      <c r="H22" s="60">
        <f>VLOOKUP($A22,'Return Data'!$B$7:$R$2292,11,0)</f>
        <v>3.6671</v>
      </c>
      <c r="I22" s="61">
        <f t="shared" si="2"/>
        <v>18</v>
      </c>
      <c r="J22" s="60">
        <f>VLOOKUP($A22,'Return Data'!$B$7:$R$2292,12,0)</f>
        <v>5.5547000000000004</v>
      </c>
      <c r="K22" s="61">
        <f t="shared" si="3"/>
        <v>20</v>
      </c>
      <c r="L22" s="60">
        <f>VLOOKUP($A22,'Return Data'!$B$7:$R$2292,13,0)</f>
        <v>1.5648</v>
      </c>
      <c r="M22" s="61">
        <f t="shared" si="4"/>
        <v>26</v>
      </c>
      <c r="N22" s="60">
        <f>VLOOKUP($A22,'Return Data'!$B$7:$R$2292,17,0)</f>
        <v>3.2955999999999999</v>
      </c>
      <c r="O22" s="61">
        <f t="shared" si="5"/>
        <v>14</v>
      </c>
      <c r="P22" s="60">
        <f>VLOOKUP($A22,'Return Data'!$B$7:$R$2292,14,0)</f>
        <v>4.6985999999999999</v>
      </c>
      <c r="Q22" s="61">
        <f t="shared" si="6"/>
        <v>9</v>
      </c>
      <c r="R22" s="60">
        <f>VLOOKUP($A22,'Return Data'!$B$7:$R$2292,16,0)</f>
        <v>7.7881</v>
      </c>
      <c r="S22" s="62">
        <f t="shared" si="7"/>
        <v>14</v>
      </c>
    </row>
    <row r="23" spans="1:19" x14ac:dyDescent="0.3">
      <c r="A23" s="77" t="s">
        <v>1233</v>
      </c>
      <c r="B23" s="59">
        <f>VLOOKUP($A23,'Return Data'!$B$7:$R$2292,3,0)</f>
        <v>44988</v>
      </c>
      <c r="C23" s="60">
        <f>VLOOKUP($A23,'Return Data'!$B$7:$R$2292,4,0)</f>
        <v>2345.0410000000002</v>
      </c>
      <c r="D23" s="60">
        <f>VLOOKUP($A23,'Return Data'!$B$7:$R$2292,9,0)</f>
        <v>-3.8182</v>
      </c>
      <c r="E23" s="61">
        <f t="shared" si="0"/>
        <v>18</v>
      </c>
      <c r="F23" s="60">
        <f>VLOOKUP($A23,'Return Data'!$B$7:$R$2292,10,0)</f>
        <v>1.8815</v>
      </c>
      <c r="G23" s="61">
        <f t="shared" si="1"/>
        <v>18</v>
      </c>
      <c r="H23" s="60">
        <f>VLOOKUP($A23,'Return Data'!$B$7:$R$2292,11,0)</f>
        <v>3.9041000000000001</v>
      </c>
      <c r="I23" s="61">
        <f t="shared" si="2"/>
        <v>15</v>
      </c>
      <c r="J23" s="60">
        <f>VLOOKUP($A23,'Return Data'!$B$7:$R$2292,12,0)</f>
        <v>4.3608000000000002</v>
      </c>
      <c r="K23" s="61">
        <f t="shared" si="3"/>
        <v>24</v>
      </c>
      <c r="L23" s="60">
        <f>VLOOKUP($A23,'Return Data'!$B$7:$R$2292,13,0)</f>
        <v>3.7099000000000002</v>
      </c>
      <c r="M23" s="61">
        <f t="shared" si="4"/>
        <v>5</v>
      </c>
      <c r="N23" s="60">
        <f>VLOOKUP($A23,'Return Data'!$B$7:$R$2292,17,0)</f>
        <v>2.7073999999999998</v>
      </c>
      <c r="O23" s="61">
        <f t="shared" si="5"/>
        <v>23</v>
      </c>
      <c r="P23" s="60">
        <f>VLOOKUP($A23,'Return Data'!$B$7:$R$2292,14,0)</f>
        <v>3.0537000000000001</v>
      </c>
      <c r="Q23" s="61">
        <f t="shared" si="6"/>
        <v>25</v>
      </c>
      <c r="R23" s="60">
        <f>VLOOKUP($A23,'Return Data'!$B$7:$R$2292,16,0)</f>
        <v>5.8181000000000003</v>
      </c>
      <c r="S23" s="62">
        <f t="shared" si="7"/>
        <v>25</v>
      </c>
    </row>
    <row r="24" spans="1:19" x14ac:dyDescent="0.3">
      <c r="A24" s="77" t="s">
        <v>1236</v>
      </c>
      <c r="B24" s="59">
        <f>VLOOKUP($A24,'Return Data'!$B$7:$R$2292,3,0)</f>
        <v>44988</v>
      </c>
      <c r="C24" s="60">
        <f>VLOOKUP($A24,'Return Data'!$B$7:$R$2292,4,0)</f>
        <v>80.893500000000003</v>
      </c>
      <c r="D24" s="60">
        <f>VLOOKUP($A24,'Return Data'!$B$7:$R$2292,9,0)</f>
        <v>3.2212000000000001</v>
      </c>
      <c r="E24" s="61">
        <f t="shared" si="0"/>
        <v>2</v>
      </c>
      <c r="F24" s="60">
        <f>VLOOKUP($A24,'Return Data'!$B$7:$R$2292,10,0)</f>
        <v>3.7238000000000002</v>
      </c>
      <c r="G24" s="61">
        <f t="shared" si="1"/>
        <v>2</v>
      </c>
      <c r="H24" s="60">
        <f>VLOOKUP($A24,'Return Data'!$B$7:$R$2292,11,0)</f>
        <v>5.1982999999999997</v>
      </c>
      <c r="I24" s="61">
        <f t="shared" si="2"/>
        <v>3</v>
      </c>
      <c r="J24" s="60">
        <f>VLOOKUP($A24,'Return Data'!$B$7:$R$2292,12,0)</f>
        <v>6.36</v>
      </c>
      <c r="K24" s="61">
        <f t="shared" si="3"/>
        <v>10</v>
      </c>
      <c r="L24" s="60">
        <f>VLOOKUP($A24,'Return Data'!$B$7:$R$2292,13,0)</f>
        <v>3.6894999999999998</v>
      </c>
      <c r="M24" s="61">
        <f t="shared" si="4"/>
        <v>6</v>
      </c>
      <c r="N24" s="60">
        <f>VLOOKUP($A24,'Return Data'!$B$7:$R$2292,17,0)</f>
        <v>3.8016000000000001</v>
      </c>
      <c r="O24" s="61">
        <f t="shared" si="5"/>
        <v>6</v>
      </c>
      <c r="P24" s="60">
        <f>VLOOKUP($A24,'Return Data'!$B$7:$R$2292,14,0)</f>
        <v>5.0643000000000002</v>
      </c>
      <c r="Q24" s="61">
        <f t="shared" si="6"/>
        <v>6</v>
      </c>
      <c r="R24" s="60">
        <f>VLOOKUP($A24,'Return Data'!$B$7:$R$2292,16,0)</f>
        <v>9.0259</v>
      </c>
      <c r="S24" s="62">
        <f t="shared" si="7"/>
        <v>3</v>
      </c>
    </row>
    <row r="25" spans="1:19" x14ac:dyDescent="0.3">
      <c r="A25" s="77" t="s">
        <v>1238</v>
      </c>
      <c r="B25" s="59">
        <f>VLOOKUP($A25,'Return Data'!$B$7:$R$2292,3,0)</f>
        <v>44988</v>
      </c>
      <c r="C25" s="60">
        <f>VLOOKUP($A25,'Return Data'!$B$7:$R$2292,4,0)</f>
        <v>50.137799999999999</v>
      </c>
      <c r="D25" s="60">
        <f>VLOOKUP($A25,'Return Data'!$B$7:$R$2292,9,0)</f>
        <v>-4.2241999999999997</v>
      </c>
      <c r="E25" s="61">
        <f t="shared" si="0"/>
        <v>22</v>
      </c>
      <c r="F25" s="60">
        <f>VLOOKUP($A25,'Return Data'!$B$7:$R$2292,10,0)</f>
        <v>1.5379</v>
      </c>
      <c r="G25" s="61">
        <f t="shared" si="1"/>
        <v>23</v>
      </c>
      <c r="H25" s="60">
        <f>VLOOKUP($A25,'Return Data'!$B$7:$R$2292,11,0)</f>
        <v>2.1389999999999998</v>
      </c>
      <c r="I25" s="61">
        <f t="shared" si="2"/>
        <v>26</v>
      </c>
      <c r="J25" s="60">
        <f>VLOOKUP($A25,'Return Data'!$B$7:$R$2292,12,0)</f>
        <v>3.3874</v>
      </c>
      <c r="K25" s="61">
        <f t="shared" si="3"/>
        <v>26</v>
      </c>
      <c r="L25" s="60">
        <f>VLOOKUP($A25,'Return Data'!$B$7:$R$2292,13,0)</f>
        <v>2.0171999999999999</v>
      </c>
      <c r="M25" s="61">
        <f t="shared" si="4"/>
        <v>25</v>
      </c>
      <c r="N25" s="60">
        <f>VLOOKUP($A25,'Return Data'!$B$7:$R$2292,17,0)</f>
        <v>2.6374</v>
      </c>
      <c r="O25" s="61">
        <f t="shared" si="5"/>
        <v>24</v>
      </c>
      <c r="P25" s="60">
        <f>VLOOKUP($A25,'Return Data'!$B$7:$R$2292,14,0)</f>
        <v>3.9849000000000001</v>
      </c>
      <c r="Q25" s="61">
        <f t="shared" si="6"/>
        <v>16</v>
      </c>
      <c r="R25" s="60">
        <f>VLOOKUP($A25,'Return Data'!$B$7:$R$2292,16,0)</f>
        <v>7.1726000000000001</v>
      </c>
      <c r="S25" s="62">
        <f t="shared" si="7"/>
        <v>17</v>
      </c>
    </row>
    <row r="26" spans="1:19" x14ac:dyDescent="0.3">
      <c r="A26" s="77" t="s">
        <v>1976</v>
      </c>
      <c r="B26" s="59">
        <f>VLOOKUP($A26,'Return Data'!$B$7:$R$2292,3,0)</f>
        <v>44988</v>
      </c>
      <c r="C26" s="60">
        <f>VLOOKUP($A26,'Return Data'!$B$7:$R$2292,4,0)</f>
        <v>22.825600000000001</v>
      </c>
      <c r="D26" s="60">
        <f>VLOOKUP($A26,'Return Data'!$B$7:$R$2292,9,0)</f>
        <v>-3.7185999999999999</v>
      </c>
      <c r="E26" s="61">
        <f t="shared" si="0"/>
        <v>16</v>
      </c>
      <c r="F26" s="60">
        <f>VLOOKUP($A26,'Return Data'!$B$7:$R$2292,10,0)</f>
        <v>2.4308000000000001</v>
      </c>
      <c r="G26" s="61">
        <f t="shared" si="1"/>
        <v>11</v>
      </c>
      <c r="H26" s="60">
        <f>VLOOKUP($A26,'Return Data'!$B$7:$R$2292,11,0)</f>
        <v>4.1193</v>
      </c>
      <c r="I26" s="61">
        <f t="shared" si="2"/>
        <v>11</v>
      </c>
      <c r="J26" s="60">
        <f>VLOOKUP($A26,'Return Data'!$B$7:$R$2292,12,0)</f>
        <v>7.5632999999999999</v>
      </c>
      <c r="K26" s="61">
        <f t="shared" si="3"/>
        <v>3</v>
      </c>
      <c r="L26" s="60">
        <f>VLOOKUP($A26,'Return Data'!$B$7:$R$2292,13,0)</f>
        <v>3.1983000000000001</v>
      </c>
      <c r="M26" s="61">
        <f t="shared" si="4"/>
        <v>10</v>
      </c>
      <c r="N26" s="60">
        <f>VLOOKUP($A26,'Return Data'!$B$7:$R$2292,17,0)</f>
        <v>2.8016999999999999</v>
      </c>
      <c r="O26" s="61">
        <f t="shared" si="5"/>
        <v>21</v>
      </c>
      <c r="P26" s="60">
        <f>VLOOKUP($A26,'Return Data'!$B$7:$R$2292,14,0)</f>
        <v>3.7128000000000001</v>
      </c>
      <c r="Q26" s="61">
        <f t="shared" si="6"/>
        <v>21</v>
      </c>
      <c r="R26" s="60">
        <f>VLOOKUP($A26,'Return Data'!$B$7:$R$2292,16,0)</f>
        <v>6.7062999999999997</v>
      </c>
      <c r="S26" s="62">
        <f t="shared" si="7"/>
        <v>20</v>
      </c>
    </row>
    <row r="27" spans="1:19" x14ac:dyDescent="0.3">
      <c r="A27" s="77" t="s">
        <v>1968</v>
      </c>
      <c r="B27" s="59">
        <f>VLOOKUP($A27,'Return Data'!$B$7:$R$2292,3,0)</f>
        <v>44988</v>
      </c>
      <c r="C27" s="60">
        <f>VLOOKUP($A27,'Return Data'!$B$7:$R$2292,4,0)</f>
        <v>23.170100000000001</v>
      </c>
      <c r="D27" s="60">
        <f>VLOOKUP($A27,'Return Data'!$B$7:$R$2292,9,0)</f>
        <v>-3.7642000000000002</v>
      </c>
      <c r="E27" s="61">
        <f t="shared" si="0"/>
        <v>17</v>
      </c>
      <c r="F27" s="60">
        <f>VLOOKUP($A27,'Return Data'!$B$7:$R$2292,10,0)</f>
        <v>2.6031</v>
      </c>
      <c r="G27" s="61">
        <f t="shared" si="1"/>
        <v>10</v>
      </c>
      <c r="H27" s="60">
        <f>VLOOKUP($A27,'Return Data'!$B$7:$R$2292,11,0)</f>
        <v>4.2984999999999998</v>
      </c>
      <c r="I27" s="61">
        <f t="shared" si="2"/>
        <v>10</v>
      </c>
      <c r="J27" s="60">
        <f>VLOOKUP($A27,'Return Data'!$B$7:$R$2292,12,0)</f>
        <v>7.7598000000000003</v>
      </c>
      <c r="K27" s="61">
        <f t="shared" si="3"/>
        <v>1</v>
      </c>
      <c r="L27" s="60">
        <f>VLOOKUP($A27,'Return Data'!$B$7:$R$2292,13,0)</f>
        <v>3.33</v>
      </c>
      <c r="M27" s="61">
        <f t="shared" si="4"/>
        <v>8</v>
      </c>
      <c r="N27" s="60">
        <f>VLOOKUP($A27,'Return Data'!$B$7:$R$2292,17,0)</f>
        <v>2.726</v>
      </c>
      <c r="O27" s="61">
        <f t="shared" si="5"/>
        <v>22</v>
      </c>
      <c r="P27" s="60">
        <f>VLOOKUP($A27,'Return Data'!$B$7:$R$2292,14,0)</f>
        <v>3.7157</v>
      </c>
      <c r="Q27" s="61">
        <f t="shared" si="6"/>
        <v>20</v>
      </c>
      <c r="R27" s="60">
        <f>VLOOKUP($A27,'Return Data'!$B$7:$R$2292,16,0)</f>
        <v>6.3146000000000004</v>
      </c>
      <c r="S27" s="62">
        <f t="shared" si="7"/>
        <v>23</v>
      </c>
    </row>
    <row r="28" spans="1:19" x14ac:dyDescent="0.3">
      <c r="A28" s="77" t="s">
        <v>1239</v>
      </c>
      <c r="B28" s="59">
        <f>VLOOKUP($A28,'Return Data'!$B$7:$R$2292,3,0)</f>
        <v>44988</v>
      </c>
      <c r="C28" s="60">
        <f>VLOOKUP($A28,'Return Data'!$B$7:$R$2292,4,0)</f>
        <v>31.7483</v>
      </c>
      <c r="D28" s="60">
        <f>VLOOKUP($A28,'Return Data'!$B$7:$R$2292,9,0)</f>
        <v>-3.6440999999999999</v>
      </c>
      <c r="E28" s="61">
        <f t="shared" si="0"/>
        <v>14</v>
      </c>
      <c r="F28" s="60">
        <f>VLOOKUP($A28,'Return Data'!$B$7:$R$2292,10,0)</f>
        <v>1.8951</v>
      </c>
      <c r="G28" s="61">
        <f t="shared" si="1"/>
        <v>17</v>
      </c>
      <c r="H28" s="60">
        <f>VLOOKUP($A28,'Return Data'!$B$7:$R$2292,11,0)</f>
        <v>4.3109999999999999</v>
      </c>
      <c r="I28" s="61">
        <f t="shared" si="2"/>
        <v>9</v>
      </c>
      <c r="J28" s="60">
        <f>VLOOKUP($A28,'Return Data'!$B$7:$R$2292,12,0)</f>
        <v>6.0015000000000001</v>
      </c>
      <c r="K28" s="61">
        <f t="shared" si="3"/>
        <v>12</v>
      </c>
      <c r="L28" s="60">
        <f>VLOOKUP($A28,'Return Data'!$B$7:$R$2292,13,0)</f>
        <v>2.9344999999999999</v>
      </c>
      <c r="M28" s="61">
        <f t="shared" si="4"/>
        <v>15</v>
      </c>
      <c r="N28" s="60">
        <f>VLOOKUP($A28,'Return Data'!$B$7:$R$2292,17,0)</f>
        <v>3.3411</v>
      </c>
      <c r="O28" s="61">
        <f t="shared" si="5"/>
        <v>12</v>
      </c>
      <c r="P28" s="60">
        <f>VLOOKUP($A28,'Return Data'!$B$7:$R$2292,14,0)</f>
        <v>4.0811999999999999</v>
      </c>
      <c r="Q28" s="61">
        <f t="shared" si="6"/>
        <v>15</v>
      </c>
      <c r="R28" s="60">
        <f>VLOOKUP($A28,'Return Data'!$B$7:$R$2292,16,0)</f>
        <v>8.2713000000000001</v>
      </c>
      <c r="S28" s="62">
        <f t="shared" si="7"/>
        <v>8</v>
      </c>
    </row>
    <row r="29" spans="1:19" x14ac:dyDescent="0.3">
      <c r="A29" s="77" t="s">
        <v>1241</v>
      </c>
      <c r="B29" s="59">
        <f>VLOOKUP($A29,'Return Data'!$B$7:$R$2292,3,0)</f>
        <v>44988</v>
      </c>
      <c r="C29" s="60">
        <f>VLOOKUP($A29,'Return Data'!$B$7:$R$2292,4,0)</f>
        <v>25.202500000000001</v>
      </c>
      <c r="D29" s="60">
        <f>VLOOKUP($A29,'Return Data'!$B$7:$R$2292,9,0)</f>
        <v>-2.7923</v>
      </c>
      <c r="E29" s="61">
        <f t="shared" si="0"/>
        <v>10</v>
      </c>
      <c r="F29" s="60">
        <f>VLOOKUP($A29,'Return Data'!$B$7:$R$2292,10,0)</f>
        <v>2.2212000000000001</v>
      </c>
      <c r="G29" s="61">
        <f t="shared" si="1"/>
        <v>13</v>
      </c>
      <c r="H29" s="60">
        <f>VLOOKUP($A29,'Return Data'!$B$7:$R$2292,11,0)</f>
        <v>3.1145</v>
      </c>
      <c r="I29" s="61">
        <f t="shared" si="2"/>
        <v>24</v>
      </c>
      <c r="J29" s="60">
        <f>VLOOKUP($A29,'Return Data'!$B$7:$R$2292,12,0)</f>
        <v>4.2671999999999999</v>
      </c>
      <c r="K29" s="61">
        <f t="shared" si="3"/>
        <v>25</v>
      </c>
      <c r="L29" s="60">
        <f>VLOOKUP($A29,'Return Data'!$B$7:$R$2292,13,0)</f>
        <v>2.7801</v>
      </c>
      <c r="M29" s="61">
        <f t="shared" si="4"/>
        <v>18</v>
      </c>
      <c r="N29" s="60">
        <f>VLOOKUP($A29,'Return Data'!$B$7:$R$2292,17,0)</f>
        <v>3.3102999999999998</v>
      </c>
      <c r="O29" s="61">
        <f t="shared" si="5"/>
        <v>13</v>
      </c>
      <c r="P29" s="60">
        <f>VLOOKUP($A29,'Return Data'!$B$7:$R$2292,14,0)</f>
        <v>3.89</v>
      </c>
      <c r="Q29" s="61">
        <f t="shared" si="6"/>
        <v>17</v>
      </c>
      <c r="R29" s="60">
        <f>VLOOKUP($A29,'Return Data'!$B$7:$R$2292,16,0)</f>
        <v>6.6505999999999998</v>
      </c>
      <c r="S29" s="62">
        <f t="shared" si="7"/>
        <v>21</v>
      </c>
    </row>
    <row r="30" spans="1:19" x14ac:dyDescent="0.3">
      <c r="A30" s="77" t="s">
        <v>1871</v>
      </c>
      <c r="B30" s="59">
        <f>VLOOKUP($A30,'Return Data'!$B$7:$R$2292,3,0)</f>
        <v>44988</v>
      </c>
      <c r="C30" s="60">
        <f>VLOOKUP($A30,'Return Data'!$B$7:$R$2292,4,0)</f>
        <v>52.118200000000002</v>
      </c>
      <c r="D30" s="60">
        <f>VLOOKUP($A30,'Return Data'!$B$7:$R$2292,9,0)</f>
        <v>-3.6589</v>
      </c>
      <c r="E30" s="61">
        <f t="shared" si="0"/>
        <v>15</v>
      </c>
      <c r="F30" s="60">
        <f>VLOOKUP($A30,'Return Data'!$B$7:$R$2292,10,0)</f>
        <v>2.0731999999999999</v>
      </c>
      <c r="G30" s="61">
        <f t="shared" si="1"/>
        <v>15</v>
      </c>
      <c r="H30" s="60">
        <f>VLOOKUP($A30,'Return Data'!$B$7:$R$2292,11,0)</f>
        <v>3.9689000000000001</v>
      </c>
      <c r="I30" s="61">
        <f t="shared" si="2"/>
        <v>13</v>
      </c>
      <c r="J30" s="60">
        <f>VLOOKUP($A30,'Return Data'!$B$7:$R$2292,12,0)</f>
        <v>7.3838999999999997</v>
      </c>
      <c r="K30" s="61">
        <f t="shared" si="3"/>
        <v>4</v>
      </c>
      <c r="L30" s="60">
        <f>VLOOKUP($A30,'Return Data'!$B$7:$R$2292,13,0)</f>
        <v>3.0310999999999999</v>
      </c>
      <c r="M30" s="61">
        <f t="shared" si="4"/>
        <v>12</v>
      </c>
      <c r="N30" s="60">
        <f>VLOOKUP($A30,'Return Data'!$B$7:$R$2292,17,0)</f>
        <v>3.4843999999999999</v>
      </c>
      <c r="O30" s="61">
        <f t="shared" si="5"/>
        <v>10</v>
      </c>
      <c r="P30" s="60">
        <f>VLOOKUP($A30,'Return Data'!$B$7:$R$2292,14,0)</f>
        <v>4.2591999999999999</v>
      </c>
      <c r="Q30" s="61">
        <f t="shared" si="6"/>
        <v>11</v>
      </c>
      <c r="R30" s="60">
        <f>VLOOKUP($A30,'Return Data'!$B$7:$R$2292,16,0)</f>
        <v>7.7201000000000004</v>
      </c>
      <c r="S30" s="62">
        <f t="shared" si="7"/>
        <v>15</v>
      </c>
    </row>
    <row r="31" spans="1:19" x14ac:dyDescent="0.3">
      <c r="A31" s="77" t="s">
        <v>1244</v>
      </c>
      <c r="B31" s="59">
        <f>VLOOKUP($A31,'Return Data'!$B$7:$R$2292,3,0)</f>
        <v>44988</v>
      </c>
      <c r="C31" s="60">
        <f>VLOOKUP($A31,'Return Data'!$B$7:$R$2292,4,0)</f>
        <v>54.368600000000001</v>
      </c>
      <c r="D31" s="60">
        <f>VLOOKUP($A31,'Return Data'!$B$7:$R$2292,9,0)</f>
        <v>-6.7526000000000002</v>
      </c>
      <c r="E31" s="61">
        <f t="shared" si="0"/>
        <v>27</v>
      </c>
      <c r="F31" s="60">
        <f>VLOOKUP($A31,'Return Data'!$B$7:$R$2292,10,0)</f>
        <v>1.4631000000000001</v>
      </c>
      <c r="G31" s="61">
        <f t="shared" si="1"/>
        <v>25</v>
      </c>
      <c r="H31" s="60">
        <f>VLOOKUP($A31,'Return Data'!$B$7:$R$2292,11,0)</f>
        <v>5.9009</v>
      </c>
      <c r="I31" s="61">
        <f t="shared" si="2"/>
        <v>2</v>
      </c>
      <c r="J31" s="60">
        <f>VLOOKUP($A31,'Return Data'!$B$7:$R$2292,12,0)</f>
        <v>6.7374000000000001</v>
      </c>
      <c r="K31" s="61">
        <f t="shared" si="3"/>
        <v>9</v>
      </c>
      <c r="L31" s="60">
        <f>VLOOKUP($A31,'Return Data'!$B$7:$R$2292,13,0)</f>
        <v>4.5910000000000002</v>
      </c>
      <c r="M31" s="61">
        <f t="shared" si="4"/>
        <v>2</v>
      </c>
      <c r="N31" s="60">
        <f>VLOOKUP($A31,'Return Data'!$B$7:$R$2292,17,0)</f>
        <v>4.3586</v>
      </c>
      <c r="O31" s="61">
        <f t="shared" si="5"/>
        <v>2</v>
      </c>
      <c r="P31" s="60">
        <f>VLOOKUP($A31,'Return Data'!$B$7:$R$2292,14,0)</f>
        <v>5.3539000000000003</v>
      </c>
      <c r="Q31" s="61">
        <f t="shared" si="6"/>
        <v>3</v>
      </c>
      <c r="R31" s="60">
        <f>VLOOKUP($A31,'Return Data'!$B$7:$R$2292,16,0)</f>
        <v>7.9234</v>
      </c>
      <c r="S31" s="62">
        <f t="shared" si="7"/>
        <v>11</v>
      </c>
    </row>
    <row r="32" spans="1:19" x14ac:dyDescent="0.3">
      <c r="A32" s="77" t="s">
        <v>1974</v>
      </c>
      <c r="B32" s="59">
        <f>VLOOKUP($A32,'Return Data'!$B$7:$R$2292,3,0)</f>
        <v>44988</v>
      </c>
      <c r="C32" s="60">
        <f>VLOOKUP($A32,'Return Data'!$B$7:$R$2292,4,0)</f>
        <v>207.15170000000001</v>
      </c>
      <c r="D32" s="60">
        <f>VLOOKUP($A32,'Return Data'!$B$7:$R$2292,9,0)</f>
        <v>-4.6013999999999999</v>
      </c>
      <c r="E32" s="61">
        <f t="shared" si="0"/>
        <v>24</v>
      </c>
      <c r="F32" s="60">
        <f>VLOOKUP($A32,'Return Data'!$B$7:$R$2292,10,0)</f>
        <v>1.7215</v>
      </c>
      <c r="G32" s="61">
        <f t="shared" si="1"/>
        <v>20</v>
      </c>
      <c r="H32" s="60">
        <f>VLOOKUP($A32,'Return Data'!$B$7:$R$2292,11,0)</f>
        <v>3.6539000000000001</v>
      </c>
      <c r="I32" s="61">
        <f t="shared" si="2"/>
        <v>19</v>
      </c>
      <c r="J32" s="60">
        <f>VLOOKUP($A32,'Return Data'!$B$7:$R$2292,12,0)</f>
        <v>6.9696999999999996</v>
      </c>
      <c r="K32" s="61">
        <f t="shared" si="3"/>
        <v>7</v>
      </c>
      <c r="L32" s="60">
        <f>VLOOKUP($A32,'Return Data'!$B$7:$R$2292,13,0)</f>
        <v>2.5973000000000002</v>
      </c>
      <c r="M32" s="61">
        <f t="shared" si="4"/>
        <v>21</v>
      </c>
      <c r="N32" s="60">
        <f>VLOOKUP($A32,'Return Data'!$B$7:$R$2292,17,0)</f>
        <v>1.8740000000000001</v>
      </c>
      <c r="O32" s="61">
        <f t="shared" si="5"/>
        <v>25</v>
      </c>
      <c r="P32" s="60">
        <f>VLOOKUP($A32,'Return Data'!$B$7:$R$2292,14,0)</f>
        <v>2.6263999999999998</v>
      </c>
      <c r="Q32" s="61">
        <f t="shared" si="6"/>
        <v>26</v>
      </c>
      <c r="R32" s="60">
        <f>VLOOKUP($A32,'Return Data'!$B$7:$R$2292,16,0)</f>
        <v>5.3836000000000004</v>
      </c>
      <c r="S32" s="62">
        <f t="shared" si="7"/>
        <v>26</v>
      </c>
    </row>
    <row r="33" spans="1:19" x14ac:dyDescent="0.3">
      <c r="A33" s="77" t="s">
        <v>1246</v>
      </c>
      <c r="B33" s="59">
        <f>VLOOKUP($A33,'Return Data'!$B$7:$R$2292,3,0)</f>
        <v>44988</v>
      </c>
      <c r="C33" s="60">
        <f>VLOOKUP($A33,'Return Data'!$B$7:$R$2292,4,0)</f>
        <v>64.98</v>
      </c>
      <c r="D33" s="60">
        <f>VLOOKUP($A33,'Return Data'!$B$7:$R$2292,9,0)</f>
        <v>0.96970000000000001</v>
      </c>
      <c r="E33" s="61">
        <f t="shared" si="0"/>
        <v>3</v>
      </c>
      <c r="F33" s="60">
        <f>VLOOKUP($A33,'Return Data'!$B$7:$R$2292,10,0)</f>
        <v>3.4584999999999999</v>
      </c>
      <c r="G33" s="61">
        <f t="shared" si="1"/>
        <v>4</v>
      </c>
      <c r="H33" s="60">
        <f>VLOOKUP($A33,'Return Data'!$B$7:$R$2292,11,0)</f>
        <v>3.4537</v>
      </c>
      <c r="I33" s="61">
        <f t="shared" si="2"/>
        <v>21</v>
      </c>
      <c r="J33" s="60">
        <f>VLOOKUP($A33,'Return Data'!$B$7:$R$2292,12,0)</f>
        <v>6.1119000000000003</v>
      </c>
      <c r="K33" s="61">
        <f t="shared" si="3"/>
        <v>11</v>
      </c>
      <c r="L33" s="60">
        <f>VLOOKUP($A33,'Return Data'!$B$7:$R$2292,13,0)</f>
        <v>3.8187000000000002</v>
      </c>
      <c r="M33" s="61">
        <f t="shared" si="4"/>
        <v>4</v>
      </c>
      <c r="N33" s="60">
        <f>VLOOKUP($A33,'Return Data'!$B$7:$R$2292,17,0)</f>
        <v>3.2254999999999998</v>
      </c>
      <c r="O33" s="61">
        <f t="shared" si="5"/>
        <v>15</v>
      </c>
      <c r="P33" s="60">
        <f>VLOOKUP($A33,'Return Data'!$B$7:$R$2292,14,0)</f>
        <v>3.5548000000000002</v>
      </c>
      <c r="Q33" s="61">
        <f t="shared" si="6"/>
        <v>22</v>
      </c>
      <c r="R33" s="60">
        <f>VLOOKUP($A33,'Return Data'!$B$7:$R$2292,16,0)</f>
        <v>8.2859999999999996</v>
      </c>
      <c r="S33" s="62">
        <f t="shared" si="7"/>
        <v>7</v>
      </c>
    </row>
    <row r="34" spans="1:19" x14ac:dyDescent="0.3">
      <c r="A34" s="77" t="s">
        <v>1248</v>
      </c>
      <c r="B34" s="59">
        <f>VLOOKUP($A34,'Return Data'!$B$7:$R$2292,3,0)</f>
        <v>44988</v>
      </c>
      <c r="C34" s="60">
        <f>VLOOKUP($A34,'Return Data'!$B$7:$R$2292,4,0)</f>
        <v>52.323700000000002</v>
      </c>
      <c r="D34" s="60">
        <f>VLOOKUP($A34,'Return Data'!$B$7:$R$2292,9,0)</f>
        <v>-4.48E-2</v>
      </c>
      <c r="E34" s="61">
        <f t="shared" si="0"/>
        <v>5</v>
      </c>
      <c r="F34" s="60">
        <f>VLOOKUP($A34,'Return Data'!$B$7:$R$2292,10,0)</f>
        <v>3.5981000000000001</v>
      </c>
      <c r="G34" s="61">
        <f t="shared" si="1"/>
        <v>3</v>
      </c>
      <c r="H34" s="60">
        <f>VLOOKUP($A34,'Return Data'!$B$7:$R$2292,11,0)</f>
        <v>4.9565999999999999</v>
      </c>
      <c r="I34" s="61">
        <f t="shared" si="2"/>
        <v>4</v>
      </c>
      <c r="J34" s="60">
        <f>VLOOKUP($A34,'Return Data'!$B$7:$R$2292,12,0)</f>
        <v>5.6420000000000003</v>
      </c>
      <c r="K34" s="61">
        <f t="shared" si="3"/>
        <v>19</v>
      </c>
      <c r="L34" s="60">
        <f>VLOOKUP($A34,'Return Data'!$B$7:$R$2292,13,0)</f>
        <v>4.2489999999999997</v>
      </c>
      <c r="M34" s="61">
        <f t="shared" si="4"/>
        <v>3</v>
      </c>
      <c r="N34" s="60">
        <f>VLOOKUP($A34,'Return Data'!$B$7:$R$2292,17,0)</f>
        <v>3.5768</v>
      </c>
      <c r="O34" s="61">
        <f t="shared" si="5"/>
        <v>8</v>
      </c>
      <c r="P34" s="60">
        <f>VLOOKUP($A34,'Return Data'!$B$7:$R$2292,14,0)</f>
        <v>4.391</v>
      </c>
      <c r="Q34" s="61">
        <f t="shared" si="6"/>
        <v>10</v>
      </c>
      <c r="R34" s="60">
        <f>VLOOKUP($A34,'Return Data'!$B$7:$R$2292,16,0)</f>
        <v>8.1483000000000008</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-2.3953851851851846</v>
      </c>
      <c r="E36" s="83"/>
      <c r="F36" s="84">
        <f>AVERAGE(F8:F34)</f>
        <v>2.3750444444444443</v>
      </c>
      <c r="G36" s="83"/>
      <c r="H36" s="84">
        <f>AVERAGE(H8:H34)</f>
        <v>3.9163259259259258</v>
      </c>
      <c r="I36" s="83"/>
      <c r="J36" s="84">
        <f>AVERAGE(J8:J34)</f>
        <v>5.8103629629629623</v>
      </c>
      <c r="K36" s="83"/>
      <c r="L36" s="84">
        <f>AVERAGE(L8:L34)</f>
        <v>2.9961333333333333</v>
      </c>
      <c r="M36" s="83"/>
      <c r="N36" s="84">
        <f>AVERAGE(N8:N34)</f>
        <v>3.1704888888888885</v>
      </c>
      <c r="O36" s="83"/>
      <c r="P36" s="84">
        <f>AVERAGE(P8:P34)</f>
        <v>4.1212592592592587</v>
      </c>
      <c r="Q36" s="83"/>
      <c r="R36" s="84">
        <f>AVERAGE(R8:R34)</f>
        <v>7.2970703703703705</v>
      </c>
      <c r="S36" s="85"/>
    </row>
    <row r="37" spans="1:19" x14ac:dyDescent="0.3">
      <c r="A37" s="82" t="s">
        <v>28</v>
      </c>
      <c r="B37" s="83"/>
      <c r="C37" s="83"/>
      <c r="D37" s="84">
        <f>MIN(D8:D34)</f>
        <v>-6.7526000000000002</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9.1881000000000004</v>
      </c>
      <c r="E38" s="87"/>
      <c r="F38" s="88">
        <f>MAX(F8:F34)</f>
        <v>5.5488999999999997</v>
      </c>
      <c r="G38" s="87"/>
      <c r="H38" s="88">
        <f>MAX(H8:H34)</f>
        <v>6.3078000000000003</v>
      </c>
      <c r="I38" s="87"/>
      <c r="J38" s="88">
        <f>MAX(J8:J34)</f>
        <v>7.7598000000000003</v>
      </c>
      <c r="K38" s="87"/>
      <c r="L38" s="88">
        <f>MAX(L8:L34)</f>
        <v>5.6077000000000004</v>
      </c>
      <c r="M38" s="87"/>
      <c r="N38" s="88">
        <f>MAX(N8:N34)</f>
        <v>4.7904999999999998</v>
      </c>
      <c r="O38" s="87"/>
      <c r="P38" s="88">
        <f>MAX(P8:P34)</f>
        <v>6.0117000000000003</v>
      </c>
      <c r="Q38" s="87"/>
      <c r="R38" s="88">
        <f>MAX(R8:R34)</f>
        <v>9.4997000000000007</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548</v>
      </c>
      <c r="B8" s="59">
        <f>VLOOKUP($A8,'Return Data'!$B$7:$R$2292,3,0)</f>
        <v>44988</v>
      </c>
      <c r="C8" s="60">
        <f>VLOOKUP($A8,'Return Data'!$B$7:$R$2292,4,0)</f>
        <v>315.98930000000001</v>
      </c>
      <c r="D8" s="60">
        <f>VLOOKUP($A8,'Return Data'!$B$7:$R$2292,9,0)</f>
        <v>2.9222999999999999</v>
      </c>
      <c r="E8" s="61">
        <f t="shared" ref="E8:E25" si="0">RANK(D8,D$8:D$25,0)</f>
        <v>4</v>
      </c>
      <c r="F8" s="60">
        <f>VLOOKUP($A8,'Return Data'!$B$7:$R$2292,10,0)</f>
        <v>5.1524000000000001</v>
      </c>
      <c r="G8" s="61">
        <f t="shared" ref="G8:G25" si="1">RANK(F8,F$8:F$25,0)</f>
        <v>3</v>
      </c>
      <c r="H8" s="60">
        <f>VLOOKUP($A8,'Return Data'!$B$7:$R$2292,11,0)</f>
        <v>5.1032000000000002</v>
      </c>
      <c r="I8" s="61">
        <f t="shared" ref="I8:I25" si="2">RANK(H8,H$8:H$25,0)</f>
        <v>4</v>
      </c>
      <c r="J8" s="60">
        <f>VLOOKUP($A8,'Return Data'!$B$7:$R$2292,12,0)</f>
        <v>5.7792000000000003</v>
      </c>
      <c r="K8" s="61">
        <f t="shared" ref="K8:K25" si="3">RANK(J8,J$8:J$25,0)</f>
        <v>7</v>
      </c>
      <c r="L8" s="60">
        <f>VLOOKUP($A8,'Return Data'!$B$7:$R$2292,13,0)</f>
        <v>4.3422000000000001</v>
      </c>
      <c r="M8" s="61">
        <f t="shared" ref="M8:M25" si="4">RANK(L8,L$8:L$25,0)</f>
        <v>4</v>
      </c>
      <c r="N8" s="60">
        <f>VLOOKUP($A8,'Return Data'!$B$7:$R$2292,17,0)</f>
        <v>4.8056000000000001</v>
      </c>
      <c r="O8" s="61">
        <f t="shared" ref="O8:O25" si="5">RANK(N8,N$8:N$25,0)</f>
        <v>5</v>
      </c>
      <c r="P8" s="60">
        <f>VLOOKUP($A8,'Return Data'!$B$7:$R$2292,14,0)</f>
        <v>5.9062999999999999</v>
      </c>
      <c r="Q8" s="61">
        <f t="shared" ref="Q8:Q25" si="6">RANK(P8,P$8:P$25,0)</f>
        <v>5</v>
      </c>
      <c r="R8" s="60">
        <f>VLOOKUP($A8,'Return Data'!$B$7:$R$2292,16,0)</f>
        <v>8.5266999999999999</v>
      </c>
      <c r="S8" s="62">
        <f t="shared" ref="S8:S25" si="7">RANK(R8,R$8:R$25,0)</f>
        <v>1</v>
      </c>
    </row>
    <row r="9" spans="1:19" x14ac:dyDescent="0.3">
      <c r="A9" s="77" t="s">
        <v>549</v>
      </c>
      <c r="B9" s="59">
        <f>VLOOKUP($A9,'Return Data'!$B$7:$R$2292,3,0)</f>
        <v>44988</v>
      </c>
      <c r="C9" s="60">
        <f>VLOOKUP($A9,'Return Data'!$B$7:$R$2292,4,0)</f>
        <v>2267.1613000000002</v>
      </c>
      <c r="D9" s="60">
        <f>VLOOKUP($A9,'Return Data'!$B$7:$R$2292,9,0)</f>
        <v>-0.37130000000000002</v>
      </c>
      <c r="E9" s="61">
        <f t="shared" si="0"/>
        <v>15</v>
      </c>
      <c r="F9" s="60">
        <f>VLOOKUP($A9,'Return Data'!$B$7:$R$2292,10,0)</f>
        <v>3.859</v>
      </c>
      <c r="G9" s="61">
        <f t="shared" si="1"/>
        <v>15</v>
      </c>
      <c r="H9" s="60">
        <f>VLOOKUP($A9,'Return Data'!$B$7:$R$2292,11,0)</f>
        <v>4.2736999999999998</v>
      </c>
      <c r="I9" s="61">
        <f t="shared" si="2"/>
        <v>14</v>
      </c>
      <c r="J9" s="60">
        <f>VLOOKUP($A9,'Return Data'!$B$7:$R$2292,12,0)</f>
        <v>4.7910000000000004</v>
      </c>
      <c r="K9" s="61">
        <f t="shared" si="3"/>
        <v>18</v>
      </c>
      <c r="L9" s="60">
        <f>VLOOKUP($A9,'Return Data'!$B$7:$R$2292,13,0)</f>
        <v>4.0959000000000003</v>
      </c>
      <c r="M9" s="61">
        <f t="shared" si="4"/>
        <v>6</v>
      </c>
      <c r="N9" s="60">
        <f>VLOOKUP($A9,'Return Data'!$B$7:$R$2292,17,0)</f>
        <v>4.2356999999999996</v>
      </c>
      <c r="O9" s="61">
        <f t="shared" si="5"/>
        <v>12</v>
      </c>
      <c r="P9" s="60">
        <f>VLOOKUP($A9,'Return Data'!$B$7:$R$2292,14,0)</f>
        <v>5.4535</v>
      </c>
      <c r="Q9" s="61">
        <f t="shared" si="6"/>
        <v>12</v>
      </c>
      <c r="R9" s="60">
        <f>VLOOKUP($A9,'Return Data'!$B$7:$R$2292,16,0)</f>
        <v>7.8319999999999999</v>
      </c>
      <c r="S9" s="62">
        <f t="shared" si="7"/>
        <v>10</v>
      </c>
    </row>
    <row r="10" spans="1:19" x14ac:dyDescent="0.3">
      <c r="A10" s="77" t="s">
        <v>551</v>
      </c>
      <c r="B10" s="59">
        <f>VLOOKUP($A10,'Return Data'!$B$7:$R$2292,3,0)</f>
        <v>44988</v>
      </c>
      <c r="C10" s="60">
        <f>VLOOKUP($A10,'Return Data'!$B$7:$R$2292,4,0)</f>
        <v>20.6267</v>
      </c>
      <c r="D10" s="60">
        <f>VLOOKUP($A10,'Return Data'!$B$7:$R$2292,9,0)</f>
        <v>1.0752999999999999</v>
      </c>
      <c r="E10" s="61">
        <f t="shared" si="0"/>
        <v>10</v>
      </c>
      <c r="F10" s="60">
        <f>VLOOKUP($A10,'Return Data'!$B$7:$R$2292,10,0)</f>
        <v>4.1235999999999997</v>
      </c>
      <c r="G10" s="61">
        <f t="shared" si="1"/>
        <v>14</v>
      </c>
      <c r="H10" s="60">
        <f>VLOOKUP($A10,'Return Data'!$B$7:$R$2292,11,0)</f>
        <v>4.5408999999999997</v>
      </c>
      <c r="I10" s="61">
        <f t="shared" si="2"/>
        <v>10</v>
      </c>
      <c r="J10" s="60">
        <f>VLOOKUP($A10,'Return Data'!$B$7:$R$2292,12,0)</f>
        <v>5.1174999999999997</v>
      </c>
      <c r="K10" s="61">
        <f t="shared" si="3"/>
        <v>15</v>
      </c>
      <c r="L10" s="60">
        <f>VLOOKUP($A10,'Return Data'!$B$7:$R$2292,13,0)</f>
        <v>3.6808999999999998</v>
      </c>
      <c r="M10" s="61">
        <f t="shared" si="4"/>
        <v>12</v>
      </c>
      <c r="N10" s="60">
        <f>VLOOKUP($A10,'Return Data'!$B$7:$R$2292,17,0)</f>
        <v>4.0781999999999998</v>
      </c>
      <c r="O10" s="61">
        <f t="shared" si="5"/>
        <v>13</v>
      </c>
      <c r="P10" s="60">
        <f>VLOOKUP($A10,'Return Data'!$B$7:$R$2292,14,0)</f>
        <v>5.4612999999999996</v>
      </c>
      <c r="Q10" s="61">
        <f t="shared" si="6"/>
        <v>10</v>
      </c>
      <c r="R10" s="60">
        <f>VLOOKUP($A10,'Return Data'!$B$7:$R$2292,16,0)</f>
        <v>7.944</v>
      </c>
      <c r="S10" s="62">
        <f t="shared" si="7"/>
        <v>6</v>
      </c>
    </row>
    <row r="11" spans="1:19" x14ac:dyDescent="0.3">
      <c r="A11" s="77" t="s">
        <v>553</v>
      </c>
      <c r="B11" s="59">
        <f>VLOOKUP($A11,'Return Data'!$B$7:$R$2292,3,0)</f>
        <v>44988</v>
      </c>
      <c r="C11" s="60">
        <f>VLOOKUP($A11,'Return Data'!$B$7:$R$2292,4,0)</f>
        <v>21.113399999999999</v>
      </c>
      <c r="D11" s="60">
        <f>VLOOKUP($A11,'Return Data'!$B$7:$R$2292,9,0)</f>
        <v>-3.0674999999999999</v>
      </c>
      <c r="E11" s="61">
        <f t="shared" si="0"/>
        <v>18</v>
      </c>
      <c r="F11" s="60">
        <f>VLOOKUP($A11,'Return Data'!$B$7:$R$2292,10,0)</f>
        <v>3.1631</v>
      </c>
      <c r="G11" s="61">
        <f t="shared" si="1"/>
        <v>18</v>
      </c>
      <c r="H11" s="60">
        <f>VLOOKUP($A11,'Return Data'!$B$7:$R$2292,11,0)</f>
        <v>3.7229000000000001</v>
      </c>
      <c r="I11" s="61">
        <f t="shared" si="2"/>
        <v>16</v>
      </c>
      <c r="J11" s="60">
        <f>VLOOKUP($A11,'Return Data'!$B$7:$R$2292,12,0)</f>
        <v>6.8898000000000001</v>
      </c>
      <c r="K11" s="61">
        <f t="shared" si="3"/>
        <v>1</v>
      </c>
      <c r="L11" s="60">
        <f>VLOOKUP($A11,'Return Data'!$B$7:$R$2292,13,0)</f>
        <v>3.1798999999999999</v>
      </c>
      <c r="M11" s="61">
        <f t="shared" si="4"/>
        <v>16</v>
      </c>
      <c r="N11" s="60">
        <f>VLOOKUP($A11,'Return Data'!$B$7:$R$2292,17,0)</f>
        <v>5.2404000000000002</v>
      </c>
      <c r="O11" s="61">
        <f t="shared" si="5"/>
        <v>2</v>
      </c>
      <c r="P11" s="60">
        <f>VLOOKUP($A11,'Return Data'!$B$7:$R$2292,14,0)</f>
        <v>5.9455</v>
      </c>
      <c r="Q11" s="61">
        <f t="shared" si="6"/>
        <v>4</v>
      </c>
      <c r="R11" s="60">
        <f>VLOOKUP($A11,'Return Data'!$B$7:$R$2292,16,0)</f>
        <v>8.2075999999999993</v>
      </c>
      <c r="S11" s="62">
        <f t="shared" si="7"/>
        <v>2</v>
      </c>
    </row>
    <row r="12" spans="1:19" x14ac:dyDescent="0.3">
      <c r="A12" s="77" t="s">
        <v>556</v>
      </c>
      <c r="B12" s="59">
        <f>VLOOKUP($A12,'Return Data'!$B$7:$R$2292,3,0)</f>
        <v>44988</v>
      </c>
      <c r="C12" s="60">
        <f>VLOOKUP($A12,'Return Data'!$B$7:$R$2292,4,0)</f>
        <v>19.506699999999999</v>
      </c>
      <c r="D12" s="60">
        <f>VLOOKUP($A12,'Return Data'!$B$7:$R$2292,9,0)</f>
        <v>1.425</v>
      </c>
      <c r="E12" s="61">
        <f t="shared" si="0"/>
        <v>8</v>
      </c>
      <c r="F12" s="60">
        <f>VLOOKUP($A12,'Return Data'!$B$7:$R$2292,10,0)</f>
        <v>4.5164</v>
      </c>
      <c r="G12" s="61">
        <f t="shared" si="1"/>
        <v>9</v>
      </c>
      <c r="H12" s="60">
        <f>VLOOKUP($A12,'Return Data'!$B$7:$R$2292,11,0)</f>
        <v>4.5892999999999997</v>
      </c>
      <c r="I12" s="61">
        <f t="shared" si="2"/>
        <v>9</v>
      </c>
      <c r="J12" s="60">
        <f>VLOOKUP($A12,'Return Data'!$B$7:$R$2292,12,0)</f>
        <v>5.5792000000000002</v>
      </c>
      <c r="K12" s="61">
        <f t="shared" si="3"/>
        <v>11</v>
      </c>
      <c r="L12" s="60">
        <f>VLOOKUP($A12,'Return Data'!$B$7:$R$2292,13,0)</f>
        <v>3.8740000000000001</v>
      </c>
      <c r="M12" s="61">
        <f t="shared" si="4"/>
        <v>9</v>
      </c>
      <c r="N12" s="60">
        <f>VLOOKUP($A12,'Return Data'!$B$7:$R$2292,17,0)</f>
        <v>4.4257</v>
      </c>
      <c r="O12" s="61">
        <f t="shared" si="5"/>
        <v>9</v>
      </c>
      <c r="P12" s="60">
        <f>VLOOKUP($A12,'Return Data'!$B$7:$R$2292,14,0)</f>
        <v>5.0153999999999996</v>
      </c>
      <c r="Q12" s="61">
        <f t="shared" si="6"/>
        <v>14</v>
      </c>
      <c r="R12" s="60">
        <f>VLOOKUP($A12,'Return Data'!$B$7:$R$2292,16,0)</f>
        <v>7.8329000000000004</v>
      </c>
      <c r="S12" s="62">
        <f t="shared" si="7"/>
        <v>9</v>
      </c>
    </row>
    <row r="13" spans="1:19" x14ac:dyDescent="0.3">
      <c r="A13" s="77" t="s">
        <v>557</v>
      </c>
      <c r="B13" s="59">
        <f>VLOOKUP($A13,'Return Data'!$B$7:$R$2292,3,0)</f>
        <v>44988</v>
      </c>
      <c r="C13" s="60">
        <f>VLOOKUP($A13,'Return Data'!$B$7:$R$2292,4,0)</f>
        <v>19.863</v>
      </c>
      <c r="D13" s="60">
        <f>VLOOKUP($A13,'Return Data'!$B$7:$R$2292,9,0)</f>
        <v>3.1709999999999998</v>
      </c>
      <c r="E13" s="61">
        <f t="shared" si="0"/>
        <v>3</v>
      </c>
      <c r="F13" s="60">
        <f>VLOOKUP($A13,'Return Data'!$B$7:$R$2292,10,0)</f>
        <v>5.1313000000000004</v>
      </c>
      <c r="G13" s="61">
        <f t="shared" si="1"/>
        <v>4</v>
      </c>
      <c r="H13" s="60">
        <f>VLOOKUP($A13,'Return Data'!$B$7:$R$2292,11,0)</f>
        <v>5.1627000000000001</v>
      </c>
      <c r="I13" s="61">
        <f t="shared" si="2"/>
        <v>3</v>
      </c>
      <c r="J13" s="60">
        <f>VLOOKUP($A13,'Return Data'!$B$7:$R$2292,12,0)</f>
        <v>5.7798999999999996</v>
      </c>
      <c r="K13" s="61">
        <f t="shared" si="3"/>
        <v>6</v>
      </c>
      <c r="L13" s="60">
        <f>VLOOKUP($A13,'Return Data'!$B$7:$R$2292,13,0)</f>
        <v>4.1398000000000001</v>
      </c>
      <c r="M13" s="61">
        <f t="shared" si="4"/>
        <v>5</v>
      </c>
      <c r="N13" s="60">
        <f>VLOOKUP($A13,'Return Data'!$B$7:$R$2292,17,0)</f>
        <v>4.6138000000000003</v>
      </c>
      <c r="O13" s="61">
        <f t="shared" si="5"/>
        <v>7</v>
      </c>
      <c r="P13" s="60">
        <f>VLOOKUP($A13,'Return Data'!$B$7:$R$2292,14,0)</f>
        <v>5.7907999999999999</v>
      </c>
      <c r="Q13" s="61">
        <f t="shared" si="6"/>
        <v>7</v>
      </c>
      <c r="R13" s="60">
        <f>VLOOKUP($A13,'Return Data'!$B$7:$R$2292,16,0)</f>
        <v>7.9764999999999997</v>
      </c>
      <c r="S13" s="62">
        <f t="shared" si="7"/>
        <v>5</v>
      </c>
    </row>
    <row r="14" spans="1:19" x14ac:dyDescent="0.3">
      <c r="A14" s="102" t="s">
        <v>1991</v>
      </c>
      <c r="B14" s="59">
        <f>VLOOKUP($A14,'Return Data'!$B$7:$R$2292,3,0)</f>
        <v>44988</v>
      </c>
      <c r="C14" s="60">
        <f>VLOOKUP($A14,'Return Data'!$B$7:$R$2292,4,0)</f>
        <v>21.312799999999999</v>
      </c>
      <c r="D14" s="60">
        <f>VLOOKUP($A14,'Return Data'!$B$7:$R$2292,9,0)</f>
        <v>-1.1794</v>
      </c>
      <c r="E14" s="61">
        <f t="shared" si="0"/>
        <v>16</v>
      </c>
      <c r="F14" s="60">
        <f>VLOOKUP($A14,'Return Data'!$B$7:$R$2292,10,0)</f>
        <v>3.4336000000000002</v>
      </c>
      <c r="G14" s="61">
        <f t="shared" si="1"/>
        <v>17</v>
      </c>
      <c r="H14" s="60">
        <f>VLOOKUP($A14,'Return Data'!$B$7:$R$2292,11,0)</f>
        <v>3.6621000000000001</v>
      </c>
      <c r="I14" s="61">
        <f t="shared" si="2"/>
        <v>17</v>
      </c>
      <c r="J14" s="60">
        <f>VLOOKUP($A14,'Return Data'!$B$7:$R$2292,12,0)</f>
        <v>5.6204000000000001</v>
      </c>
      <c r="K14" s="61">
        <f t="shared" si="3"/>
        <v>9</v>
      </c>
      <c r="L14" s="60">
        <f>VLOOKUP($A14,'Return Data'!$B$7:$R$2292,13,0)</f>
        <v>1.919</v>
      </c>
      <c r="M14" s="61">
        <f t="shared" si="4"/>
        <v>18</v>
      </c>
      <c r="N14" s="60">
        <f>VLOOKUP($A14,'Return Data'!$B$7:$R$2292,17,0)</f>
        <v>3.2612999999999999</v>
      </c>
      <c r="O14" s="61">
        <f t="shared" si="5"/>
        <v>18</v>
      </c>
      <c r="P14" s="60">
        <f>VLOOKUP($A14,'Return Data'!$B$7:$R$2292,14,0)</f>
        <v>4.7591000000000001</v>
      </c>
      <c r="Q14" s="61">
        <f t="shared" si="6"/>
        <v>16</v>
      </c>
      <c r="R14" s="60">
        <f>VLOOKUP($A14,'Return Data'!$B$7:$R$2292,16,0)</f>
        <v>7.4591000000000003</v>
      </c>
      <c r="S14" s="62">
        <f t="shared" si="7"/>
        <v>13</v>
      </c>
    </row>
    <row r="15" spans="1:19" x14ac:dyDescent="0.3">
      <c r="A15" s="77" t="s">
        <v>560</v>
      </c>
      <c r="B15" s="59">
        <f>VLOOKUP($A15,'Return Data'!$B$7:$R$2292,3,0)</f>
        <v>44988</v>
      </c>
      <c r="C15" s="60">
        <f>VLOOKUP($A15,'Return Data'!$B$7:$R$2292,4,0)</f>
        <v>28.274000000000001</v>
      </c>
      <c r="D15" s="60">
        <f>VLOOKUP($A15,'Return Data'!$B$7:$R$2292,9,0)</f>
        <v>6.2260999999999997</v>
      </c>
      <c r="E15" s="61">
        <f t="shared" si="0"/>
        <v>1</v>
      </c>
      <c r="F15" s="60">
        <f>VLOOKUP($A15,'Return Data'!$B$7:$R$2292,10,0)</f>
        <v>5.6143999999999998</v>
      </c>
      <c r="G15" s="61">
        <f t="shared" si="1"/>
        <v>1</v>
      </c>
      <c r="H15" s="60">
        <f>VLOOKUP($A15,'Return Data'!$B$7:$R$2292,11,0)</f>
        <v>6.0133999999999999</v>
      </c>
      <c r="I15" s="61">
        <f t="shared" si="2"/>
        <v>1</v>
      </c>
      <c r="J15" s="60">
        <f>VLOOKUP($A15,'Return Data'!$B$7:$R$2292,12,0)</f>
        <v>6.7001999999999997</v>
      </c>
      <c r="K15" s="61">
        <f t="shared" si="3"/>
        <v>2</v>
      </c>
      <c r="L15" s="60">
        <f>VLOOKUP($A15,'Return Data'!$B$7:$R$2292,13,0)</f>
        <v>5.6102999999999996</v>
      </c>
      <c r="M15" s="61">
        <f t="shared" si="4"/>
        <v>2</v>
      </c>
      <c r="N15" s="60">
        <f>VLOOKUP($A15,'Return Data'!$B$7:$R$2292,17,0)</f>
        <v>5.1971999999999996</v>
      </c>
      <c r="O15" s="61">
        <f t="shared" si="5"/>
        <v>3</v>
      </c>
      <c r="P15" s="60">
        <f>VLOOKUP($A15,'Return Data'!$B$7:$R$2292,14,0)</f>
        <v>6.08</v>
      </c>
      <c r="Q15" s="61">
        <f t="shared" si="6"/>
        <v>2</v>
      </c>
      <c r="R15" s="60">
        <f>VLOOKUP($A15,'Return Data'!$B$7:$R$2292,16,0)</f>
        <v>8.2010000000000005</v>
      </c>
      <c r="S15" s="62">
        <f t="shared" si="7"/>
        <v>3</v>
      </c>
    </row>
    <row r="16" spans="1:19" x14ac:dyDescent="0.3">
      <c r="A16" s="77" t="s">
        <v>561</v>
      </c>
      <c r="B16" s="59">
        <f>VLOOKUP($A16,'Return Data'!$B$7:$R$2292,3,0)</f>
        <v>44988</v>
      </c>
      <c r="C16" s="60">
        <f>VLOOKUP($A16,'Return Data'!$B$7:$R$2292,4,0)</f>
        <v>21.140999999999998</v>
      </c>
      <c r="D16" s="60">
        <f>VLOOKUP($A16,'Return Data'!$B$7:$R$2292,9,0)</f>
        <v>1.7350000000000001</v>
      </c>
      <c r="E16" s="61">
        <f t="shared" si="0"/>
        <v>6</v>
      </c>
      <c r="F16" s="60">
        <f>VLOOKUP($A16,'Return Data'!$B$7:$R$2292,10,0)</f>
        <v>5.0389999999999997</v>
      </c>
      <c r="G16" s="61">
        <f t="shared" si="1"/>
        <v>5</v>
      </c>
      <c r="H16" s="60">
        <f>VLOOKUP($A16,'Return Data'!$B$7:$R$2292,11,0)</f>
        <v>5.0991</v>
      </c>
      <c r="I16" s="61">
        <f t="shared" si="2"/>
        <v>5</v>
      </c>
      <c r="J16" s="60">
        <f>VLOOKUP($A16,'Return Data'!$B$7:$R$2292,12,0)</f>
        <v>5.2556000000000003</v>
      </c>
      <c r="K16" s="61">
        <f t="shared" si="3"/>
        <v>14</v>
      </c>
      <c r="L16" s="60">
        <f>VLOOKUP($A16,'Return Data'!$B$7:$R$2292,13,0)</f>
        <v>4.0858999999999996</v>
      </c>
      <c r="M16" s="61">
        <f t="shared" si="4"/>
        <v>7</v>
      </c>
      <c r="N16" s="60">
        <f>VLOOKUP($A16,'Return Data'!$B$7:$R$2292,17,0)</f>
        <v>4.3906999999999998</v>
      </c>
      <c r="O16" s="61">
        <f t="shared" si="5"/>
        <v>10</v>
      </c>
      <c r="P16" s="60">
        <f>VLOOKUP($A16,'Return Data'!$B$7:$R$2292,14,0)</f>
        <v>5.7798999999999996</v>
      </c>
      <c r="Q16" s="61">
        <f t="shared" si="6"/>
        <v>8</v>
      </c>
      <c r="R16" s="60">
        <f>VLOOKUP($A16,'Return Data'!$B$7:$R$2292,16,0)</f>
        <v>7.7781000000000002</v>
      </c>
      <c r="S16" s="62">
        <f t="shared" si="7"/>
        <v>11</v>
      </c>
    </row>
    <row r="17" spans="1:19" x14ac:dyDescent="0.3">
      <c r="A17" s="77" t="s">
        <v>566</v>
      </c>
      <c r="B17" s="59">
        <f>VLOOKUP($A17,'Return Data'!$B$7:$R$2292,3,0)</f>
        <v>44988</v>
      </c>
      <c r="C17" s="60">
        <f>VLOOKUP($A17,'Return Data'!$B$7:$R$2292,4,0)</f>
        <v>2012.9676999999999</v>
      </c>
      <c r="D17" s="60">
        <f>VLOOKUP($A17,'Return Data'!$B$7:$R$2292,9,0)</f>
        <v>1.3875</v>
      </c>
      <c r="E17" s="61">
        <f t="shared" si="0"/>
        <v>9</v>
      </c>
      <c r="F17" s="60">
        <f>VLOOKUP($A17,'Return Data'!$B$7:$R$2292,10,0)</f>
        <v>4.5591999999999997</v>
      </c>
      <c r="G17" s="61">
        <f t="shared" si="1"/>
        <v>8</v>
      </c>
      <c r="H17" s="60">
        <f>VLOOKUP($A17,'Return Data'!$B$7:$R$2292,11,0)</f>
        <v>4.5171999999999999</v>
      </c>
      <c r="I17" s="61">
        <f t="shared" si="2"/>
        <v>11</v>
      </c>
      <c r="J17" s="60">
        <f>VLOOKUP($A17,'Return Data'!$B$7:$R$2292,12,0)</f>
        <v>5.5805999999999996</v>
      </c>
      <c r="K17" s="61">
        <f t="shared" si="3"/>
        <v>10</v>
      </c>
      <c r="L17" s="60">
        <f>VLOOKUP($A17,'Return Data'!$B$7:$R$2292,13,0)</f>
        <v>2.0407000000000002</v>
      </c>
      <c r="M17" s="61">
        <f t="shared" si="4"/>
        <v>17</v>
      </c>
      <c r="N17" s="60">
        <f>VLOOKUP($A17,'Return Data'!$B$7:$R$2292,17,0)</f>
        <v>3.9639000000000002</v>
      </c>
      <c r="O17" s="61">
        <f t="shared" si="5"/>
        <v>14</v>
      </c>
      <c r="P17" s="60">
        <f>VLOOKUP($A17,'Return Data'!$B$7:$R$2292,14,0)</f>
        <v>4.5523999999999996</v>
      </c>
      <c r="Q17" s="61">
        <f t="shared" si="6"/>
        <v>17</v>
      </c>
      <c r="R17" s="60">
        <f>VLOOKUP($A17,'Return Data'!$B$7:$R$2292,16,0)</f>
        <v>7.0804</v>
      </c>
      <c r="S17" s="62">
        <f t="shared" si="7"/>
        <v>15</v>
      </c>
    </row>
    <row r="18" spans="1:19" x14ac:dyDescent="0.3">
      <c r="A18" s="109" t="s">
        <v>568</v>
      </c>
      <c r="B18" s="59">
        <f>VLOOKUP($A18,'Return Data'!$B$7:$R$2292,3,0)</f>
        <v>44988</v>
      </c>
      <c r="C18" s="60">
        <f>VLOOKUP($A18,'Return Data'!$B$7:$R$2292,4,0)</f>
        <v>56.410299999999999</v>
      </c>
      <c r="D18" s="60">
        <f>VLOOKUP($A18,'Return Data'!$B$7:$R$2292,9,0)</f>
        <v>3.7637</v>
      </c>
      <c r="E18" s="61">
        <f t="shared" si="0"/>
        <v>2</v>
      </c>
      <c r="F18" s="60">
        <f>VLOOKUP($A18,'Return Data'!$B$7:$R$2292,10,0)</f>
        <v>4.3941999999999997</v>
      </c>
      <c r="G18" s="61">
        <f t="shared" si="1"/>
        <v>11</v>
      </c>
      <c r="H18" s="60">
        <f>VLOOKUP($A18,'Return Data'!$B$7:$R$2292,11,0)</f>
        <v>5.5419</v>
      </c>
      <c r="I18" s="61">
        <f t="shared" si="2"/>
        <v>2</v>
      </c>
      <c r="J18" s="60">
        <f>VLOOKUP($A18,'Return Data'!$B$7:$R$2292,12,0)</f>
        <v>6.2958999999999996</v>
      </c>
      <c r="K18" s="61">
        <f t="shared" si="3"/>
        <v>3</v>
      </c>
      <c r="L18" s="60">
        <f>VLOOKUP($A18,'Return Data'!$B$7:$R$2292,13,0)</f>
        <v>4.3928000000000003</v>
      </c>
      <c r="M18" s="61">
        <f t="shared" si="4"/>
        <v>3</v>
      </c>
      <c r="N18" s="60">
        <f>VLOOKUP($A18,'Return Data'!$B$7:$R$2292,17,0)</f>
        <v>4.8714000000000004</v>
      </c>
      <c r="O18" s="61">
        <f t="shared" si="5"/>
        <v>4</v>
      </c>
      <c r="P18" s="60">
        <f>VLOOKUP($A18,'Return Data'!$B$7:$R$2292,14,0)</f>
        <v>5.8784000000000001</v>
      </c>
      <c r="Q18" s="61">
        <f t="shared" si="6"/>
        <v>6</v>
      </c>
      <c r="R18" s="60">
        <f>VLOOKUP($A18,'Return Data'!$B$7:$R$2292,16,0)</f>
        <v>8.1889000000000003</v>
      </c>
      <c r="S18" s="62">
        <f t="shared" si="7"/>
        <v>4</v>
      </c>
    </row>
    <row r="19" spans="1:19" x14ac:dyDescent="0.3">
      <c r="A19" s="77" t="s">
        <v>570</v>
      </c>
      <c r="B19" s="59">
        <f>VLOOKUP($A19,'Return Data'!$B$7:$R$2292,3,0)</f>
        <v>44988</v>
      </c>
      <c r="C19" s="60">
        <f>VLOOKUP($A19,'Return Data'!$B$7:$R$2292,4,0)</f>
        <v>31.070499999999999</v>
      </c>
      <c r="D19" s="60">
        <f>VLOOKUP($A19,'Return Data'!$B$7:$R$2292,9,0)</f>
        <v>0.99929999999999997</v>
      </c>
      <c r="E19" s="61">
        <f t="shared" si="0"/>
        <v>12</v>
      </c>
      <c r="F19" s="60">
        <f>VLOOKUP($A19,'Return Data'!$B$7:$R$2292,10,0)</f>
        <v>4.1712999999999996</v>
      </c>
      <c r="G19" s="61">
        <f t="shared" si="1"/>
        <v>13</v>
      </c>
      <c r="H19" s="60">
        <f>VLOOKUP($A19,'Return Data'!$B$7:$R$2292,11,0)</f>
        <v>4.3673999999999999</v>
      </c>
      <c r="I19" s="61">
        <f t="shared" si="2"/>
        <v>13</v>
      </c>
      <c r="J19" s="60">
        <f>VLOOKUP($A19,'Return Data'!$B$7:$R$2292,12,0)</f>
        <v>4.8836000000000004</v>
      </c>
      <c r="K19" s="61">
        <f t="shared" si="3"/>
        <v>17</v>
      </c>
      <c r="L19" s="60">
        <f>VLOOKUP($A19,'Return Data'!$B$7:$R$2292,13,0)</f>
        <v>3.8532000000000002</v>
      </c>
      <c r="M19" s="61">
        <f t="shared" si="4"/>
        <v>10</v>
      </c>
      <c r="N19" s="60">
        <f>VLOOKUP($A19,'Return Data'!$B$7:$R$2292,17,0)</f>
        <v>3.9542999999999999</v>
      </c>
      <c r="O19" s="61">
        <f t="shared" si="5"/>
        <v>15</v>
      </c>
      <c r="P19" s="60">
        <f>VLOOKUP($A19,'Return Data'!$B$7:$R$2292,14,0)</f>
        <v>4.8445999999999998</v>
      </c>
      <c r="Q19" s="61">
        <f t="shared" si="6"/>
        <v>15</v>
      </c>
      <c r="R19" s="60">
        <f>VLOOKUP($A19,'Return Data'!$B$7:$R$2292,16,0)</f>
        <v>7.3051000000000004</v>
      </c>
      <c r="S19" s="62">
        <f t="shared" si="7"/>
        <v>14</v>
      </c>
    </row>
    <row r="20" spans="1:19" x14ac:dyDescent="0.3">
      <c r="A20" s="77" t="s">
        <v>572</v>
      </c>
      <c r="B20" s="59">
        <f>VLOOKUP($A20,'Return Data'!$B$7:$R$2292,3,0)</f>
        <v>44988</v>
      </c>
      <c r="C20" s="60">
        <f>VLOOKUP($A20,'Return Data'!$B$7:$R$2292,4,0)</f>
        <v>17.8446</v>
      </c>
      <c r="D20" s="60">
        <f>VLOOKUP($A20,'Return Data'!$B$7:$R$2292,9,0)</f>
        <v>1.7336</v>
      </c>
      <c r="E20" s="61">
        <f t="shared" si="0"/>
        <v>7</v>
      </c>
      <c r="F20" s="60">
        <f>VLOOKUP($A20,'Return Data'!$B$7:$R$2292,10,0)</f>
        <v>4.8455000000000004</v>
      </c>
      <c r="G20" s="61">
        <f t="shared" si="1"/>
        <v>6</v>
      </c>
      <c r="H20" s="60">
        <f>VLOOKUP($A20,'Return Data'!$B$7:$R$2292,11,0)</f>
        <v>5.0133000000000001</v>
      </c>
      <c r="I20" s="61">
        <f t="shared" si="2"/>
        <v>7</v>
      </c>
      <c r="J20" s="60">
        <f>VLOOKUP($A20,'Return Data'!$B$7:$R$2292,12,0)</f>
        <v>5.8087</v>
      </c>
      <c r="K20" s="61">
        <f t="shared" si="3"/>
        <v>5</v>
      </c>
      <c r="L20" s="60">
        <f>VLOOKUP($A20,'Return Data'!$B$7:$R$2292,13,0)</f>
        <v>3.9016999999999999</v>
      </c>
      <c r="M20" s="61">
        <f t="shared" si="4"/>
        <v>8</v>
      </c>
      <c r="N20" s="60">
        <f>VLOOKUP($A20,'Return Data'!$B$7:$R$2292,17,0)</f>
        <v>4.6734999999999998</v>
      </c>
      <c r="O20" s="61">
        <f t="shared" si="5"/>
        <v>6</v>
      </c>
      <c r="P20" s="60">
        <f>VLOOKUP($A20,'Return Data'!$B$7:$R$2292,14,0)</f>
        <v>5.9641000000000002</v>
      </c>
      <c r="Q20" s="61">
        <f t="shared" si="6"/>
        <v>3</v>
      </c>
      <c r="R20" s="60">
        <f>VLOOKUP($A20,'Return Data'!$B$7:$R$2292,16,0)</f>
        <v>7.7015000000000002</v>
      </c>
      <c r="S20" s="62">
        <f t="shared" si="7"/>
        <v>12</v>
      </c>
    </row>
    <row r="21" spans="1:19" x14ac:dyDescent="0.3">
      <c r="A21" s="77" t="s">
        <v>574</v>
      </c>
      <c r="B21" s="59">
        <f>VLOOKUP($A21,'Return Data'!$B$7:$R$2292,3,0)</f>
        <v>44988</v>
      </c>
      <c r="C21" s="60">
        <f>VLOOKUP($A21,'Return Data'!$B$7:$R$2292,4,0)</f>
        <v>21.409199999999998</v>
      </c>
      <c r="D21" s="60">
        <f>VLOOKUP($A21,'Return Data'!$B$7:$R$2292,9,0)</f>
        <v>1.0237000000000001</v>
      </c>
      <c r="E21" s="61">
        <f t="shared" si="0"/>
        <v>11</v>
      </c>
      <c r="F21" s="60">
        <f>VLOOKUP($A21,'Return Data'!$B$7:$R$2292,10,0)</f>
        <v>4.4840999999999998</v>
      </c>
      <c r="G21" s="61">
        <f t="shared" si="1"/>
        <v>10</v>
      </c>
      <c r="H21" s="60">
        <f>VLOOKUP($A21,'Return Data'!$B$7:$R$2292,11,0)</f>
        <v>4.2003000000000004</v>
      </c>
      <c r="I21" s="61">
        <f t="shared" si="2"/>
        <v>15</v>
      </c>
      <c r="J21" s="60">
        <f>VLOOKUP($A21,'Return Data'!$B$7:$R$2292,12,0)</f>
        <v>4.8886000000000003</v>
      </c>
      <c r="K21" s="61">
        <f t="shared" si="3"/>
        <v>16</v>
      </c>
      <c r="L21" s="60">
        <f>VLOOKUP($A21,'Return Data'!$B$7:$R$2292,13,0)</f>
        <v>3.8268</v>
      </c>
      <c r="M21" s="61">
        <f t="shared" si="4"/>
        <v>11</v>
      </c>
      <c r="N21" s="60">
        <f>VLOOKUP($A21,'Return Data'!$B$7:$R$2292,17,0)</f>
        <v>4.3506999999999998</v>
      </c>
      <c r="O21" s="61">
        <f t="shared" si="5"/>
        <v>11</v>
      </c>
      <c r="P21" s="60">
        <f>VLOOKUP($A21,'Return Data'!$B$7:$R$2292,14,0)</f>
        <v>5.4550000000000001</v>
      </c>
      <c r="Q21" s="61">
        <f t="shared" si="6"/>
        <v>11</v>
      </c>
      <c r="R21" s="60">
        <f>VLOOKUP($A21,'Return Data'!$B$7:$R$2292,16,0)</f>
        <v>7.9162999999999997</v>
      </c>
      <c r="S21" s="62">
        <f t="shared" si="7"/>
        <v>7</v>
      </c>
    </row>
    <row r="22" spans="1:19" x14ac:dyDescent="0.3">
      <c r="A22" s="77" t="s">
        <v>575</v>
      </c>
      <c r="B22" s="59">
        <f>VLOOKUP($A22,'Return Data'!$B$7:$R$2292,3,0)</f>
        <v>44988</v>
      </c>
      <c r="C22" s="60">
        <f>VLOOKUP($A22,'Return Data'!$B$7:$R$2292,4,0)</f>
        <v>2749.2806999999998</v>
      </c>
      <c r="D22" s="60">
        <f>VLOOKUP($A22,'Return Data'!$B$7:$R$2292,9,0)</f>
        <v>0.93340000000000001</v>
      </c>
      <c r="E22" s="61">
        <f t="shared" si="0"/>
        <v>13</v>
      </c>
      <c r="F22" s="60">
        <f>VLOOKUP($A22,'Return Data'!$B$7:$R$2292,10,0)</f>
        <v>4.6805000000000003</v>
      </c>
      <c r="G22" s="61">
        <f t="shared" si="1"/>
        <v>7</v>
      </c>
      <c r="H22" s="60">
        <f>VLOOKUP($A22,'Return Data'!$B$7:$R$2292,11,0)</f>
        <v>4.9664000000000001</v>
      </c>
      <c r="I22" s="61">
        <f t="shared" si="2"/>
        <v>8</v>
      </c>
      <c r="J22" s="60">
        <f>VLOOKUP($A22,'Return Data'!$B$7:$R$2292,12,0)</f>
        <v>5.2945000000000002</v>
      </c>
      <c r="K22" s="61">
        <f t="shared" si="3"/>
        <v>13</v>
      </c>
      <c r="L22" s="60">
        <f>VLOOKUP($A22,'Return Data'!$B$7:$R$2292,13,0)</f>
        <v>3.5752999999999999</v>
      </c>
      <c r="M22" s="61">
        <f t="shared" si="4"/>
        <v>14</v>
      </c>
      <c r="N22" s="60">
        <f>VLOOKUP($A22,'Return Data'!$B$7:$R$2292,17,0)</f>
        <v>3.9243000000000001</v>
      </c>
      <c r="O22" s="61">
        <f t="shared" si="5"/>
        <v>16</v>
      </c>
      <c r="P22" s="60">
        <f>VLOOKUP($A22,'Return Data'!$B$7:$R$2292,14,0)</f>
        <v>5.1561000000000003</v>
      </c>
      <c r="Q22" s="61">
        <f t="shared" si="6"/>
        <v>13</v>
      </c>
      <c r="R22" s="60">
        <f>VLOOKUP($A22,'Return Data'!$B$7:$R$2292,16,0)</f>
        <v>7.9112999999999998</v>
      </c>
      <c r="S22" s="62">
        <f t="shared" si="7"/>
        <v>8</v>
      </c>
    </row>
    <row r="23" spans="1:19" x14ac:dyDescent="0.3">
      <c r="A23" s="77" t="s">
        <v>578</v>
      </c>
      <c r="B23" s="59">
        <f>VLOOKUP($A23,'Return Data'!$B$7:$R$2292,3,0)</f>
        <v>44988</v>
      </c>
      <c r="C23" s="60">
        <f>VLOOKUP($A23,'Return Data'!$B$7:$R$2292,4,0)</f>
        <v>36.332099999999997</v>
      </c>
      <c r="D23" s="60">
        <f>VLOOKUP($A23,'Return Data'!$B$7:$R$2292,9,0)</f>
        <v>0.92989999999999995</v>
      </c>
      <c r="E23" s="61">
        <f t="shared" si="0"/>
        <v>14</v>
      </c>
      <c r="F23" s="60">
        <f>VLOOKUP($A23,'Return Data'!$B$7:$R$2292,10,0)</f>
        <v>4.2530000000000001</v>
      </c>
      <c r="G23" s="61">
        <f t="shared" si="1"/>
        <v>12</v>
      </c>
      <c r="H23" s="60">
        <f>VLOOKUP($A23,'Return Data'!$B$7:$R$2292,11,0)</f>
        <v>4.4530000000000003</v>
      </c>
      <c r="I23" s="61">
        <f t="shared" si="2"/>
        <v>12</v>
      </c>
      <c r="J23" s="60">
        <f>VLOOKUP($A23,'Return Data'!$B$7:$R$2292,12,0)</f>
        <v>5.3703000000000003</v>
      </c>
      <c r="K23" s="61">
        <f t="shared" si="3"/>
        <v>12</v>
      </c>
      <c r="L23" s="60">
        <f>VLOOKUP($A23,'Return Data'!$B$7:$R$2292,13,0)</f>
        <v>3.3260000000000001</v>
      </c>
      <c r="M23" s="61">
        <f t="shared" si="4"/>
        <v>15</v>
      </c>
      <c r="N23" s="60">
        <f>VLOOKUP($A23,'Return Data'!$B$7:$R$2292,17,0)</f>
        <v>3.2715999999999998</v>
      </c>
      <c r="O23" s="61">
        <f t="shared" si="5"/>
        <v>17</v>
      </c>
      <c r="P23" s="60">
        <f>VLOOKUP($A23,'Return Data'!$B$7:$R$2292,14,0)</f>
        <v>4.4316000000000004</v>
      </c>
      <c r="Q23" s="61">
        <f t="shared" si="6"/>
        <v>18</v>
      </c>
      <c r="R23" s="60">
        <f>VLOOKUP($A23,'Return Data'!$B$7:$R$2292,16,0)</f>
        <v>7.0449999999999999</v>
      </c>
      <c r="S23" s="62">
        <f t="shared" si="7"/>
        <v>16</v>
      </c>
    </row>
    <row r="24" spans="1:19" x14ac:dyDescent="0.3">
      <c r="A24" s="77" t="s">
        <v>579</v>
      </c>
      <c r="B24" s="59">
        <f>VLOOKUP($A24,'Return Data'!$B$7:$R$2292,3,0)</f>
        <v>44988</v>
      </c>
      <c r="C24" s="60">
        <f>VLOOKUP($A24,'Return Data'!$B$7:$R$2292,4,0)</f>
        <v>12.259600000000001</v>
      </c>
      <c r="D24" s="60">
        <f>VLOOKUP($A24,'Return Data'!$B$7:$R$2292,9,0)</f>
        <v>2.5676000000000001</v>
      </c>
      <c r="E24" s="61">
        <f t="shared" si="0"/>
        <v>5</v>
      </c>
      <c r="F24" s="60">
        <f>VLOOKUP($A24,'Return Data'!$B$7:$R$2292,10,0)</f>
        <v>5.1830999999999996</v>
      </c>
      <c r="G24" s="61">
        <f t="shared" si="1"/>
        <v>2</v>
      </c>
      <c r="H24" s="60">
        <f>VLOOKUP($A24,'Return Data'!$B$7:$R$2292,11,0)</f>
        <v>5.0152000000000001</v>
      </c>
      <c r="I24" s="61">
        <f t="shared" si="2"/>
        <v>6</v>
      </c>
      <c r="J24" s="60">
        <f>VLOOKUP($A24,'Return Data'!$B$7:$R$2292,12,0)</f>
        <v>5.68</v>
      </c>
      <c r="K24" s="61">
        <f t="shared" si="3"/>
        <v>8</v>
      </c>
      <c r="L24" s="60">
        <f>VLOOKUP($A24,'Return Data'!$B$7:$R$2292,13,0)</f>
        <v>3.6646999999999998</v>
      </c>
      <c r="M24" s="61">
        <f t="shared" si="4"/>
        <v>13</v>
      </c>
      <c r="N24" s="60">
        <f>VLOOKUP($A24,'Return Data'!$B$7:$R$2292,17,0)</f>
        <v>4.4771000000000001</v>
      </c>
      <c r="O24" s="61">
        <f t="shared" si="5"/>
        <v>8</v>
      </c>
      <c r="P24" s="60">
        <f>VLOOKUP($A24,'Return Data'!$B$7:$R$2292,14,0)</f>
        <v>5.6010999999999997</v>
      </c>
      <c r="Q24" s="61">
        <f t="shared" si="6"/>
        <v>9</v>
      </c>
      <c r="R24" s="60">
        <f>VLOOKUP($A24,'Return Data'!$B$7:$R$2292,16,0)</f>
        <v>6.1802000000000001</v>
      </c>
      <c r="S24" s="62">
        <f t="shared" si="7"/>
        <v>18</v>
      </c>
    </row>
    <row r="25" spans="1:19" x14ac:dyDescent="0.3">
      <c r="A25" s="77" t="s">
        <v>581</v>
      </c>
      <c r="B25" s="59">
        <f>VLOOKUP($A25,'Return Data'!$B$7:$R$2292,3,0)</f>
        <v>44988</v>
      </c>
      <c r="C25" s="60">
        <f>VLOOKUP($A25,'Return Data'!$B$7:$R$2292,4,0)</f>
        <v>18.555299999999999</v>
      </c>
      <c r="D25" s="60">
        <f>VLOOKUP($A25,'Return Data'!$B$7:$R$2292,9,0)</f>
        <v>-1.2774000000000001</v>
      </c>
      <c r="E25" s="61">
        <f t="shared" si="0"/>
        <v>17</v>
      </c>
      <c r="F25" s="60">
        <f>VLOOKUP($A25,'Return Data'!$B$7:$R$2292,10,0)</f>
        <v>3.5194999999999999</v>
      </c>
      <c r="G25" s="61">
        <f t="shared" si="1"/>
        <v>16</v>
      </c>
      <c r="H25" s="60">
        <f>VLOOKUP($A25,'Return Data'!$B$7:$R$2292,11,0)</f>
        <v>3.6145</v>
      </c>
      <c r="I25" s="61">
        <f t="shared" si="2"/>
        <v>18</v>
      </c>
      <c r="J25" s="60">
        <f>VLOOKUP($A25,'Return Data'!$B$7:$R$2292,12,0)</f>
        <v>6.2511000000000001</v>
      </c>
      <c r="K25" s="61">
        <f t="shared" si="3"/>
        <v>4</v>
      </c>
      <c r="L25" s="60">
        <f>VLOOKUP($A25,'Return Data'!$B$7:$R$2292,13,0)</f>
        <v>10.5311</v>
      </c>
      <c r="M25" s="61">
        <f t="shared" si="4"/>
        <v>1</v>
      </c>
      <c r="N25" s="60">
        <f>VLOOKUP($A25,'Return Data'!$B$7:$R$2292,17,0)</f>
        <v>7.1433</v>
      </c>
      <c r="O25" s="61">
        <f t="shared" si="5"/>
        <v>1</v>
      </c>
      <c r="P25" s="60">
        <f>VLOOKUP($A25,'Return Data'!$B$7:$R$2292,14,0)</f>
        <v>6.9676</v>
      </c>
      <c r="Q25" s="61">
        <f t="shared" si="6"/>
        <v>1</v>
      </c>
      <c r="R25" s="60">
        <f>VLOOKUP($A25,'Return Data'!$B$7:$R$2292,16,0)</f>
        <v>7.0434000000000001</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1.3332111111111109</v>
      </c>
      <c r="E27" s="83"/>
      <c r="F27" s="84">
        <f>AVERAGE(F8:F25)</f>
        <v>4.4512888888888877</v>
      </c>
      <c r="G27" s="83"/>
      <c r="H27" s="84">
        <f>AVERAGE(H8:H25)</f>
        <v>4.6586944444444445</v>
      </c>
      <c r="I27" s="83"/>
      <c r="J27" s="84">
        <f>AVERAGE(J8:J25)</f>
        <v>5.6425611111111103</v>
      </c>
      <c r="K27" s="83"/>
      <c r="L27" s="84">
        <f>AVERAGE(L8:L25)</f>
        <v>4.1133444444444445</v>
      </c>
      <c r="M27" s="83"/>
      <c r="N27" s="84">
        <f>AVERAGE(N8:N25)</f>
        <v>4.4932611111111109</v>
      </c>
      <c r="O27" s="83"/>
      <c r="P27" s="84">
        <f>AVERAGE(P8:P25)</f>
        <v>5.5023722222222222</v>
      </c>
      <c r="Q27" s="83"/>
      <c r="R27" s="84">
        <f>AVERAGE(R8:R25)</f>
        <v>7.6738888888888885</v>
      </c>
      <c r="S27" s="85"/>
    </row>
    <row r="28" spans="1:19" x14ac:dyDescent="0.3">
      <c r="A28" s="82" t="s">
        <v>28</v>
      </c>
      <c r="B28" s="83"/>
      <c r="C28" s="83"/>
      <c r="D28" s="84">
        <f>MIN(D8:D25)</f>
        <v>-3.0674999999999999</v>
      </c>
      <c r="E28" s="83"/>
      <c r="F28" s="84">
        <f>MIN(F8:F25)</f>
        <v>3.1631</v>
      </c>
      <c r="G28" s="83"/>
      <c r="H28" s="84">
        <f>MIN(H8:H25)</f>
        <v>3.6145</v>
      </c>
      <c r="I28" s="83"/>
      <c r="J28" s="84">
        <f>MIN(J8:J25)</f>
        <v>4.7910000000000004</v>
      </c>
      <c r="K28" s="83"/>
      <c r="L28" s="84">
        <f>MIN(L8:L25)</f>
        <v>1.919</v>
      </c>
      <c r="M28" s="83"/>
      <c r="N28" s="84">
        <f>MIN(N8:N25)</f>
        <v>3.2612999999999999</v>
      </c>
      <c r="O28" s="83"/>
      <c r="P28" s="84">
        <f>MIN(P8:P25)</f>
        <v>4.4316000000000004</v>
      </c>
      <c r="Q28" s="83"/>
      <c r="R28" s="84">
        <f>MIN(R8:R25)</f>
        <v>6.1802000000000001</v>
      </c>
      <c r="S28" s="85"/>
    </row>
    <row r="29" spans="1:19" ht="15" thickBot="1" x14ac:dyDescent="0.35">
      <c r="A29" s="86" t="s">
        <v>29</v>
      </c>
      <c r="B29" s="87"/>
      <c r="C29" s="87"/>
      <c r="D29" s="88">
        <f>MAX(D8:D25)</f>
        <v>6.2260999999999997</v>
      </c>
      <c r="E29" s="87"/>
      <c r="F29" s="88">
        <f>MAX(F8:F25)</f>
        <v>5.6143999999999998</v>
      </c>
      <c r="G29" s="87"/>
      <c r="H29" s="88">
        <f>MAX(H8:H25)</f>
        <v>6.0133999999999999</v>
      </c>
      <c r="I29" s="87"/>
      <c r="J29" s="88">
        <f>MAX(J8:J25)</f>
        <v>6.8898000000000001</v>
      </c>
      <c r="K29" s="87"/>
      <c r="L29" s="88">
        <f>MAX(L8:L25)</f>
        <v>10.5311</v>
      </c>
      <c r="M29" s="87"/>
      <c r="N29" s="88">
        <f>MAX(N8:N25)</f>
        <v>7.1433</v>
      </c>
      <c r="O29" s="87"/>
      <c r="P29" s="88">
        <f>MAX(P8:P25)</f>
        <v>6.9676</v>
      </c>
      <c r="Q29" s="87"/>
      <c r="R29" s="88">
        <f>MAX(R8:R25)</f>
        <v>8.5266999999999999</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547</v>
      </c>
      <c r="B8" s="59">
        <f>VLOOKUP($A8,'Return Data'!$B$7:$R$2292,3,0)</f>
        <v>44988</v>
      </c>
      <c r="C8" s="60">
        <f>VLOOKUP($A8,'Return Data'!$B$7:$R$2292,4,0)</f>
        <v>306.8888</v>
      </c>
      <c r="D8" s="60">
        <f>VLOOKUP($A8,'Return Data'!$B$7:$R$2292,9,0)</f>
        <v>2.5718999999999999</v>
      </c>
      <c r="E8" s="61">
        <f t="shared" ref="E8:E27" si="0">RANK(D8,D$8:D$27,0)</f>
        <v>5</v>
      </c>
      <c r="F8" s="60">
        <f>VLOOKUP($A8,'Return Data'!$B$7:$R$2292,10,0)</f>
        <v>4.7980999999999998</v>
      </c>
      <c r="G8" s="61">
        <f t="shared" ref="G8:G27" si="1">RANK(F8,F$8:F$27,0)</f>
        <v>3</v>
      </c>
      <c r="H8" s="60">
        <f>VLOOKUP($A8,'Return Data'!$B$7:$R$2292,11,0)</f>
        <v>4.7445000000000004</v>
      </c>
      <c r="I8" s="61">
        <f t="shared" ref="I8:I27" si="2">RANK(H8,H$8:H$27,0)</f>
        <v>5</v>
      </c>
      <c r="J8" s="60">
        <f>VLOOKUP($A8,'Return Data'!$B$7:$R$2292,12,0)</f>
        <v>5.4143999999999997</v>
      </c>
      <c r="K8" s="61">
        <f t="shared" ref="K8:K27" si="3">RANK(J8,J$8:J$27,0)</f>
        <v>7</v>
      </c>
      <c r="L8" s="60">
        <f>VLOOKUP($A8,'Return Data'!$B$7:$R$2292,13,0)</f>
        <v>3.9798</v>
      </c>
      <c r="M8" s="61">
        <f t="shared" ref="M8:M27" si="4">RANK(L8,L$8:L$27,0)</f>
        <v>4</v>
      </c>
      <c r="N8" s="60">
        <f>VLOOKUP($A8,'Return Data'!$B$7:$R$2292,17,0)</f>
        <v>4.4463999999999997</v>
      </c>
      <c r="O8" s="61">
        <f t="shared" ref="O8:O27" si="5">RANK(N8,N$8:N$27,0)</f>
        <v>6</v>
      </c>
      <c r="P8" s="60">
        <f>VLOOKUP($A8,'Return Data'!$B$7:$R$2292,14,0)</f>
        <v>5.5461</v>
      </c>
      <c r="Q8" s="61">
        <f>RANK(P8,P$8:P$27,0)</f>
        <v>4</v>
      </c>
      <c r="R8" s="60">
        <f>VLOOKUP($A8,'Return Data'!$B$7:$R$2292,16,0)</f>
        <v>7.8453999999999997</v>
      </c>
      <c r="S8" s="62">
        <f t="shared" ref="S8:S27" si="6">RANK(R8,R$8:R$27,0)</f>
        <v>3</v>
      </c>
    </row>
    <row r="9" spans="1:19" x14ac:dyDescent="0.3">
      <c r="A9" s="77" t="s">
        <v>550</v>
      </c>
      <c r="B9" s="59">
        <f>VLOOKUP($A9,'Return Data'!$B$7:$R$2292,3,0)</f>
        <v>44988</v>
      </c>
      <c r="C9" s="60">
        <f>VLOOKUP($A9,'Return Data'!$B$7:$R$2292,4,0)</f>
        <v>2213.1876000000002</v>
      </c>
      <c r="D9" s="60">
        <f>VLOOKUP($A9,'Return Data'!$B$7:$R$2292,9,0)</f>
        <v>-0.66149999999999998</v>
      </c>
      <c r="E9" s="61">
        <f t="shared" si="0"/>
        <v>16</v>
      </c>
      <c r="F9" s="60">
        <f>VLOOKUP($A9,'Return Data'!$B$7:$R$2292,10,0)</f>
        <v>3.5659999999999998</v>
      </c>
      <c r="G9" s="61">
        <f t="shared" si="1"/>
        <v>16</v>
      </c>
      <c r="H9" s="60">
        <f>VLOOKUP($A9,'Return Data'!$B$7:$R$2292,11,0)</f>
        <v>3.9773999999999998</v>
      </c>
      <c r="I9" s="61">
        <f t="shared" si="2"/>
        <v>16</v>
      </c>
      <c r="J9" s="60">
        <f>VLOOKUP($A9,'Return Data'!$B$7:$R$2292,12,0)</f>
        <v>4.4905999999999997</v>
      </c>
      <c r="K9" s="61">
        <f t="shared" si="3"/>
        <v>19</v>
      </c>
      <c r="L9" s="60">
        <f>VLOOKUP($A9,'Return Data'!$B$7:$R$2292,13,0)</f>
        <v>3.7942</v>
      </c>
      <c r="M9" s="61">
        <f t="shared" si="4"/>
        <v>6</v>
      </c>
      <c r="N9" s="60">
        <f>VLOOKUP($A9,'Return Data'!$B$7:$R$2292,17,0)</f>
        <v>3.9304999999999999</v>
      </c>
      <c r="O9" s="61">
        <f t="shared" si="5"/>
        <v>14</v>
      </c>
      <c r="P9" s="60">
        <f>VLOOKUP($A9,'Return Data'!$B$7:$R$2292,14,0)</f>
        <v>5.1398000000000001</v>
      </c>
      <c r="Q9" s="61">
        <f>RANK(P9,P$8:P$27,0)</f>
        <v>10</v>
      </c>
      <c r="R9" s="60">
        <f>VLOOKUP($A9,'Return Data'!$B$7:$R$2292,16,0)</f>
        <v>7.6776</v>
      </c>
      <c r="S9" s="62">
        <f t="shared" si="6"/>
        <v>4</v>
      </c>
    </row>
    <row r="10" spans="1:19" x14ac:dyDescent="0.3">
      <c r="A10" s="77" t="s">
        <v>678</v>
      </c>
      <c r="B10" s="59">
        <f>VLOOKUP($A10,'Return Data'!$B$7:$R$2292,3,0)</f>
        <v>44988</v>
      </c>
      <c r="C10" s="60">
        <f>VLOOKUP($A10,'Return Data'!$B$7:$R$2292,4,0)</f>
        <v>1221.6936000000001</v>
      </c>
      <c r="D10" s="60">
        <f>VLOOKUP($A10,'Return Data'!$B$7:$R$2292,9,0)</f>
        <v>6.5464000000000002</v>
      </c>
      <c r="E10" s="61">
        <f t="shared" si="0"/>
        <v>1</v>
      </c>
      <c r="F10" s="60">
        <f>VLOOKUP($A10,'Return Data'!$B$7:$R$2292,10,0)</f>
        <v>6.8136000000000001</v>
      </c>
      <c r="G10" s="61">
        <f t="shared" si="1"/>
        <v>1</v>
      </c>
      <c r="H10" s="60">
        <f>VLOOKUP($A10,'Return Data'!$B$7:$R$2292,11,0)</f>
        <v>6.1597999999999997</v>
      </c>
      <c r="I10" s="61">
        <f t="shared" si="2"/>
        <v>1</v>
      </c>
      <c r="J10" s="60">
        <f>VLOOKUP($A10,'Return Data'!$B$7:$R$2292,12,0)</f>
        <v>6.1279000000000003</v>
      </c>
      <c r="K10" s="61">
        <f t="shared" si="3"/>
        <v>4</v>
      </c>
      <c r="L10" s="60">
        <f>VLOOKUP($A10,'Return Data'!$B$7:$R$2292,13,0)</f>
        <v>4.8727</v>
      </c>
      <c r="M10" s="61">
        <f t="shared" si="4"/>
        <v>3</v>
      </c>
      <c r="N10" s="60">
        <f>VLOOKUP($A10,'Return Data'!$B$7:$R$2292,17,0)</f>
        <v>5.0185000000000004</v>
      </c>
      <c r="O10" s="61">
        <f t="shared" si="5"/>
        <v>3</v>
      </c>
      <c r="P10" s="60"/>
      <c r="Q10" s="61"/>
      <c r="R10" s="60">
        <f>VLOOKUP($A10,'Return Data'!$B$7:$R$2292,16,0)</f>
        <v>6.4880000000000004</v>
      </c>
      <c r="S10" s="62">
        <f t="shared" si="6"/>
        <v>17</v>
      </c>
    </row>
    <row r="11" spans="1:19" x14ac:dyDescent="0.3">
      <c r="A11" s="77" t="s">
        <v>679</v>
      </c>
      <c r="B11" s="59">
        <f>VLOOKUP($A11,'Return Data'!$B$7:$R$2292,3,0)</f>
        <v>44988</v>
      </c>
      <c r="C11" s="60">
        <f>VLOOKUP($A11,'Return Data'!$B$7:$R$2292,4,0)</f>
        <v>1237.3405</v>
      </c>
      <c r="D11" s="60">
        <f>VLOOKUP($A11,'Return Data'!$B$7:$R$2292,9,0)</f>
        <v>-2.6716000000000002</v>
      </c>
      <c r="E11" s="61">
        <f t="shared" si="0"/>
        <v>19</v>
      </c>
      <c r="F11" s="60">
        <f>VLOOKUP($A11,'Return Data'!$B$7:$R$2292,10,0)</f>
        <v>3.3862000000000001</v>
      </c>
      <c r="G11" s="61">
        <f t="shared" si="1"/>
        <v>17</v>
      </c>
      <c r="H11" s="60">
        <f>VLOOKUP($A11,'Return Data'!$B$7:$R$2292,11,0)</f>
        <v>4.0336999999999996</v>
      </c>
      <c r="I11" s="61">
        <f t="shared" si="2"/>
        <v>14</v>
      </c>
      <c r="J11" s="60">
        <f>VLOOKUP($A11,'Return Data'!$B$7:$R$2292,12,0)</f>
        <v>7.5250000000000004</v>
      </c>
      <c r="K11" s="61">
        <f t="shared" si="3"/>
        <v>1</v>
      </c>
      <c r="L11" s="60">
        <f>VLOOKUP($A11,'Return Data'!$B$7:$R$2292,13,0)</f>
        <v>3.3561999999999999</v>
      </c>
      <c r="M11" s="61">
        <f t="shared" si="4"/>
        <v>13</v>
      </c>
      <c r="N11" s="60">
        <f>VLOOKUP($A11,'Return Data'!$B$7:$R$2292,17,0)</f>
        <v>5.6169000000000002</v>
      </c>
      <c r="O11" s="61">
        <f t="shared" si="5"/>
        <v>2</v>
      </c>
      <c r="P11" s="60"/>
      <c r="Q11" s="61"/>
      <c r="R11" s="60">
        <f>VLOOKUP($A11,'Return Data'!$B$7:$R$2292,16,0)</f>
        <v>6.9154</v>
      </c>
      <c r="S11" s="62">
        <f t="shared" si="6"/>
        <v>16</v>
      </c>
    </row>
    <row r="12" spans="1:19" x14ac:dyDescent="0.3">
      <c r="A12" s="77" t="s">
        <v>552</v>
      </c>
      <c r="B12" s="59">
        <f>VLOOKUP($A12,'Return Data'!$B$7:$R$2292,3,0)</f>
        <v>44988</v>
      </c>
      <c r="C12" s="60">
        <f>VLOOKUP($A12,'Return Data'!$B$7:$R$2292,4,0)</f>
        <v>20.0442</v>
      </c>
      <c r="D12" s="60">
        <f>VLOOKUP($A12,'Return Data'!$B$7:$R$2292,9,0)</f>
        <v>0.82650000000000001</v>
      </c>
      <c r="E12" s="61">
        <f t="shared" si="0"/>
        <v>12</v>
      </c>
      <c r="F12" s="60">
        <f>VLOOKUP($A12,'Return Data'!$B$7:$R$2292,10,0)</f>
        <v>3.8711000000000002</v>
      </c>
      <c r="G12" s="61">
        <f t="shared" si="1"/>
        <v>14</v>
      </c>
      <c r="H12" s="60">
        <f>VLOOKUP($A12,'Return Data'!$B$7:$R$2292,11,0)</f>
        <v>4.2849000000000004</v>
      </c>
      <c r="I12" s="61">
        <f t="shared" si="2"/>
        <v>10</v>
      </c>
      <c r="J12" s="60">
        <f>VLOOKUP($A12,'Return Data'!$B$7:$R$2292,12,0)</f>
        <v>4.8582000000000001</v>
      </c>
      <c r="K12" s="61">
        <f t="shared" si="3"/>
        <v>16</v>
      </c>
      <c r="L12" s="60">
        <f>VLOOKUP($A12,'Return Data'!$B$7:$R$2292,13,0)</f>
        <v>3.4203000000000001</v>
      </c>
      <c r="M12" s="61">
        <f t="shared" si="4"/>
        <v>11</v>
      </c>
      <c r="N12" s="60">
        <f>VLOOKUP($A12,'Return Data'!$B$7:$R$2292,17,0)</f>
        <v>3.8167</v>
      </c>
      <c r="O12" s="61">
        <f t="shared" si="5"/>
        <v>15</v>
      </c>
      <c r="P12" s="60">
        <f>VLOOKUP($A12,'Return Data'!$B$7:$R$2292,14,0)</f>
        <v>5.1936</v>
      </c>
      <c r="Q12" s="61">
        <f t="shared" ref="Q12:Q27" si="7">RANK(P12,P$8:P$27,0)</f>
        <v>9</v>
      </c>
      <c r="R12" s="60">
        <f>VLOOKUP($A12,'Return Data'!$B$7:$R$2292,16,0)</f>
        <v>7.6180000000000003</v>
      </c>
      <c r="S12" s="62">
        <f t="shared" si="6"/>
        <v>5</v>
      </c>
    </row>
    <row r="13" spans="1:19" x14ac:dyDescent="0.3">
      <c r="A13" s="77" t="s">
        <v>554</v>
      </c>
      <c r="B13" s="59">
        <f>VLOOKUP($A13,'Return Data'!$B$7:$R$2292,3,0)</f>
        <v>44988</v>
      </c>
      <c r="C13" s="60">
        <f>VLOOKUP($A13,'Return Data'!$B$7:$R$2292,4,0)</f>
        <v>20.5243</v>
      </c>
      <c r="D13" s="60">
        <f>VLOOKUP($A13,'Return Data'!$B$7:$R$2292,9,0)</f>
        <v>-3.4144000000000001</v>
      </c>
      <c r="E13" s="61">
        <f t="shared" si="0"/>
        <v>20</v>
      </c>
      <c r="F13" s="60">
        <f>VLOOKUP($A13,'Return Data'!$B$7:$R$2292,10,0)</f>
        <v>2.8241000000000001</v>
      </c>
      <c r="G13" s="61">
        <f t="shared" si="1"/>
        <v>20</v>
      </c>
      <c r="H13" s="60">
        <f>VLOOKUP($A13,'Return Data'!$B$7:$R$2292,11,0)</f>
        <v>3.3752</v>
      </c>
      <c r="I13" s="61">
        <f t="shared" si="2"/>
        <v>18</v>
      </c>
      <c r="J13" s="60">
        <f>VLOOKUP($A13,'Return Data'!$B$7:$R$2292,12,0)</f>
        <v>6.5297000000000001</v>
      </c>
      <c r="K13" s="61">
        <f t="shared" si="3"/>
        <v>2</v>
      </c>
      <c r="L13" s="60">
        <f>VLOOKUP($A13,'Return Data'!$B$7:$R$2292,13,0)</f>
        <v>2.8374999999999999</v>
      </c>
      <c r="M13" s="61">
        <f t="shared" si="4"/>
        <v>18</v>
      </c>
      <c r="N13" s="60">
        <f>VLOOKUP($A13,'Return Data'!$B$7:$R$2292,17,0)</f>
        <v>4.9029999999999996</v>
      </c>
      <c r="O13" s="61">
        <f t="shared" si="5"/>
        <v>4</v>
      </c>
      <c r="P13" s="60">
        <f>VLOOKUP($A13,'Return Data'!$B$7:$R$2292,14,0)</f>
        <v>5.5960999999999999</v>
      </c>
      <c r="Q13" s="61">
        <f t="shared" si="7"/>
        <v>3</v>
      </c>
      <c r="R13" s="60">
        <f>VLOOKUP($A13,'Return Data'!$B$7:$R$2292,16,0)</f>
        <v>7.8849</v>
      </c>
      <c r="S13" s="62">
        <f t="shared" si="6"/>
        <v>2</v>
      </c>
    </row>
    <row r="14" spans="1:19" x14ac:dyDescent="0.3">
      <c r="A14" s="77" t="s">
        <v>555</v>
      </c>
      <c r="B14" s="59">
        <f>VLOOKUP($A14,'Return Data'!$B$7:$R$2292,3,0)</f>
        <v>44988</v>
      </c>
      <c r="C14" s="60">
        <f>VLOOKUP($A14,'Return Data'!$B$7:$R$2292,4,0)</f>
        <v>18.816199999999998</v>
      </c>
      <c r="D14" s="60">
        <f>VLOOKUP($A14,'Return Data'!$B$7:$R$2292,9,0)</f>
        <v>1.0817000000000001</v>
      </c>
      <c r="E14" s="61">
        <f t="shared" si="0"/>
        <v>9</v>
      </c>
      <c r="F14" s="60">
        <f>VLOOKUP($A14,'Return Data'!$B$7:$R$2292,10,0)</f>
        <v>4.1546000000000003</v>
      </c>
      <c r="G14" s="61">
        <f t="shared" si="1"/>
        <v>10</v>
      </c>
      <c r="H14" s="60">
        <f>VLOOKUP($A14,'Return Data'!$B$7:$R$2292,11,0)</f>
        <v>4.2313999999999998</v>
      </c>
      <c r="I14" s="61">
        <f t="shared" si="2"/>
        <v>12</v>
      </c>
      <c r="J14" s="60">
        <f>VLOOKUP($A14,'Return Data'!$B$7:$R$2292,12,0)</f>
        <v>5.2159000000000004</v>
      </c>
      <c r="K14" s="61">
        <f t="shared" si="3"/>
        <v>11</v>
      </c>
      <c r="L14" s="60">
        <f>VLOOKUP($A14,'Return Data'!$B$7:$R$2292,13,0)</f>
        <v>3.5137</v>
      </c>
      <c r="M14" s="61">
        <f t="shared" si="4"/>
        <v>9</v>
      </c>
      <c r="N14" s="60">
        <f>VLOOKUP($A14,'Return Data'!$B$7:$R$2292,17,0)</f>
        <v>4.0709999999999997</v>
      </c>
      <c r="O14" s="61">
        <f t="shared" si="5"/>
        <v>10</v>
      </c>
      <c r="P14" s="60">
        <f>VLOOKUP($A14,'Return Data'!$B$7:$R$2292,14,0)</f>
        <v>4.665</v>
      </c>
      <c r="Q14" s="61">
        <f t="shared" si="7"/>
        <v>13</v>
      </c>
      <c r="R14" s="60">
        <f>VLOOKUP($A14,'Return Data'!$B$7:$R$2292,16,0)</f>
        <v>7.3951000000000002</v>
      </c>
      <c r="S14" s="62">
        <f t="shared" si="6"/>
        <v>10</v>
      </c>
    </row>
    <row r="15" spans="1:19" x14ac:dyDescent="0.3">
      <c r="A15" s="77" t="s">
        <v>558</v>
      </c>
      <c r="B15" s="59">
        <f>VLOOKUP($A15,'Return Data'!$B$7:$R$2292,3,0)</f>
        <v>44988</v>
      </c>
      <c r="C15" s="60">
        <f>VLOOKUP($A15,'Return Data'!$B$7:$R$2292,4,0)</f>
        <v>19.252700000000001</v>
      </c>
      <c r="D15" s="60">
        <f>VLOOKUP($A15,'Return Data'!$B$7:$R$2292,9,0)</f>
        <v>2.7480000000000002</v>
      </c>
      <c r="E15" s="61">
        <f t="shared" si="0"/>
        <v>4</v>
      </c>
      <c r="F15" s="60">
        <f>VLOOKUP($A15,'Return Data'!$B$7:$R$2292,10,0)</f>
        <v>4.7023999999999999</v>
      </c>
      <c r="G15" s="61">
        <f t="shared" si="1"/>
        <v>5</v>
      </c>
      <c r="H15" s="60">
        <f>VLOOKUP($A15,'Return Data'!$B$7:$R$2292,11,0)</f>
        <v>4.7298</v>
      </c>
      <c r="I15" s="61">
        <f t="shared" si="2"/>
        <v>6</v>
      </c>
      <c r="J15" s="60">
        <f>VLOOKUP($A15,'Return Data'!$B$7:$R$2292,12,0)</f>
        <v>5.3391000000000002</v>
      </c>
      <c r="K15" s="61">
        <f t="shared" si="3"/>
        <v>8</v>
      </c>
      <c r="L15" s="60">
        <f>VLOOKUP($A15,'Return Data'!$B$7:$R$2292,13,0)</f>
        <v>3.7031999999999998</v>
      </c>
      <c r="M15" s="61">
        <f t="shared" si="4"/>
        <v>8</v>
      </c>
      <c r="N15" s="60">
        <f>VLOOKUP($A15,'Return Data'!$B$7:$R$2292,17,0)</f>
        <v>4.1586999999999996</v>
      </c>
      <c r="O15" s="61">
        <f t="shared" si="5"/>
        <v>9</v>
      </c>
      <c r="P15" s="60">
        <f>VLOOKUP($A15,'Return Data'!$B$7:$R$2292,14,0)</f>
        <v>5.3228999999999997</v>
      </c>
      <c r="Q15" s="61">
        <f t="shared" si="7"/>
        <v>8</v>
      </c>
      <c r="R15" s="60">
        <f>VLOOKUP($A15,'Return Data'!$B$7:$R$2292,16,0)</f>
        <v>7.6002999999999998</v>
      </c>
      <c r="S15" s="62">
        <f t="shared" si="6"/>
        <v>6</v>
      </c>
    </row>
    <row r="16" spans="1:19" x14ac:dyDescent="0.3">
      <c r="A16" s="102" t="s">
        <v>1992</v>
      </c>
      <c r="B16" s="59">
        <f>VLOOKUP($A16,'Return Data'!$B$7:$R$2292,3,0)</f>
        <v>44988</v>
      </c>
      <c r="C16" s="60">
        <f>VLOOKUP($A16,'Return Data'!$B$7:$R$2292,4,0)</f>
        <v>20.4132</v>
      </c>
      <c r="D16" s="60">
        <f>VLOOKUP($A16,'Return Data'!$B$7:$R$2292,9,0)</f>
        <v>-1.5563</v>
      </c>
      <c r="E16" s="61">
        <f t="shared" si="0"/>
        <v>17</v>
      </c>
      <c r="F16" s="60">
        <f>VLOOKUP($A16,'Return Data'!$B$7:$R$2292,10,0)</f>
        <v>3.0489000000000002</v>
      </c>
      <c r="G16" s="61">
        <f t="shared" si="1"/>
        <v>19</v>
      </c>
      <c r="H16" s="60">
        <f>VLOOKUP($A16,'Return Data'!$B$7:$R$2292,11,0)</f>
        <v>3.2751000000000001</v>
      </c>
      <c r="I16" s="61">
        <f t="shared" si="2"/>
        <v>20</v>
      </c>
      <c r="J16" s="60">
        <f>VLOOKUP($A16,'Return Data'!$B$7:$R$2292,12,0)</f>
        <v>5.2253999999999996</v>
      </c>
      <c r="K16" s="61">
        <f t="shared" si="3"/>
        <v>10</v>
      </c>
      <c r="L16" s="60">
        <f>VLOOKUP($A16,'Return Data'!$B$7:$R$2292,13,0)</f>
        <v>1.5324</v>
      </c>
      <c r="M16" s="61">
        <f t="shared" si="4"/>
        <v>20</v>
      </c>
      <c r="N16" s="60">
        <f>VLOOKUP($A16,'Return Data'!$B$7:$R$2292,17,0)</f>
        <v>2.8687999999999998</v>
      </c>
      <c r="O16" s="61">
        <f t="shared" si="5"/>
        <v>20</v>
      </c>
      <c r="P16" s="60">
        <f>VLOOKUP($A16,'Return Data'!$B$7:$R$2292,14,0)</f>
        <v>4.3541999999999996</v>
      </c>
      <c r="Q16" s="61">
        <f t="shared" si="7"/>
        <v>15</v>
      </c>
      <c r="R16" s="60">
        <f>VLOOKUP($A16,'Return Data'!$B$7:$R$2292,16,0)</f>
        <v>4.7239000000000004</v>
      </c>
      <c r="S16" s="62">
        <f t="shared" si="6"/>
        <v>20</v>
      </c>
    </row>
    <row r="17" spans="1:19" x14ac:dyDescent="0.3">
      <c r="A17" s="77" t="s">
        <v>559</v>
      </c>
      <c r="B17" s="59">
        <f>VLOOKUP($A17,'Return Data'!$B$7:$R$2292,3,0)</f>
        <v>44988</v>
      </c>
      <c r="C17" s="60">
        <f>VLOOKUP($A17,'Return Data'!$B$7:$R$2292,4,0)</f>
        <v>27.340399999999999</v>
      </c>
      <c r="D17" s="60">
        <f>VLOOKUP($A17,'Return Data'!$B$7:$R$2292,9,0)</f>
        <v>5.8429000000000002</v>
      </c>
      <c r="E17" s="61">
        <f t="shared" si="0"/>
        <v>2</v>
      </c>
      <c r="F17" s="60">
        <f>VLOOKUP($A17,'Return Data'!$B$7:$R$2292,10,0)</f>
        <v>5.2253999999999996</v>
      </c>
      <c r="G17" s="61">
        <f t="shared" si="1"/>
        <v>2</v>
      </c>
      <c r="H17" s="60">
        <f>VLOOKUP($A17,'Return Data'!$B$7:$R$2292,11,0)</f>
        <v>5.5891999999999999</v>
      </c>
      <c r="I17" s="61">
        <f t="shared" si="2"/>
        <v>2</v>
      </c>
      <c r="J17" s="60">
        <f>VLOOKUP($A17,'Return Data'!$B$7:$R$2292,12,0)</f>
        <v>6.2549000000000001</v>
      </c>
      <c r="K17" s="61">
        <f t="shared" si="3"/>
        <v>3</v>
      </c>
      <c r="L17" s="60">
        <f>VLOOKUP($A17,'Return Data'!$B$7:$R$2292,13,0)</f>
        <v>5.1562000000000001</v>
      </c>
      <c r="M17" s="61">
        <f t="shared" si="4"/>
        <v>2</v>
      </c>
      <c r="N17" s="60">
        <f>VLOOKUP($A17,'Return Data'!$B$7:$R$2292,17,0)</f>
        <v>4.7339000000000002</v>
      </c>
      <c r="O17" s="61">
        <f t="shared" si="5"/>
        <v>5</v>
      </c>
      <c r="P17" s="60">
        <f>VLOOKUP($A17,'Return Data'!$B$7:$R$2292,14,0)</f>
        <v>5.6087999999999996</v>
      </c>
      <c r="Q17" s="61">
        <f t="shared" si="7"/>
        <v>2</v>
      </c>
      <c r="R17" s="60">
        <f>VLOOKUP($A17,'Return Data'!$B$7:$R$2292,16,0)</f>
        <v>7.9326999999999996</v>
      </c>
      <c r="S17" s="62">
        <f t="shared" si="6"/>
        <v>1</v>
      </c>
    </row>
    <row r="18" spans="1:19" x14ac:dyDescent="0.3">
      <c r="A18" s="109" t="s">
        <v>562</v>
      </c>
      <c r="B18" s="59">
        <f>VLOOKUP($A18,'Return Data'!$B$7:$R$2292,3,0)</f>
        <v>44988</v>
      </c>
      <c r="C18" s="60">
        <f>VLOOKUP($A18,'Return Data'!$B$7:$R$2292,4,0)</f>
        <v>20.686599999999999</v>
      </c>
      <c r="D18" s="60">
        <f>VLOOKUP($A18,'Return Data'!$B$7:$R$2292,9,0)</f>
        <v>1.4382999999999999</v>
      </c>
      <c r="E18" s="61">
        <f t="shared" si="0"/>
        <v>7</v>
      </c>
      <c r="F18" s="60">
        <f>VLOOKUP($A18,'Return Data'!$B$7:$R$2292,10,0)</f>
        <v>4.7358000000000002</v>
      </c>
      <c r="G18" s="61">
        <f t="shared" si="1"/>
        <v>4</v>
      </c>
      <c r="H18" s="60">
        <f>VLOOKUP($A18,'Return Data'!$B$7:$R$2292,11,0)</f>
        <v>4.7914000000000003</v>
      </c>
      <c r="I18" s="61">
        <f t="shared" si="2"/>
        <v>4</v>
      </c>
      <c r="J18" s="60">
        <f>VLOOKUP($A18,'Return Data'!$B$7:$R$2292,12,0)</f>
        <v>4.9433999999999996</v>
      </c>
      <c r="K18" s="61">
        <f t="shared" si="3"/>
        <v>15</v>
      </c>
      <c r="L18" s="60">
        <f>VLOOKUP($A18,'Return Data'!$B$7:$R$2292,13,0)</f>
        <v>3.7717999999999998</v>
      </c>
      <c r="M18" s="61">
        <f t="shared" si="4"/>
        <v>7</v>
      </c>
      <c r="N18" s="60">
        <f>VLOOKUP($A18,'Return Data'!$B$7:$R$2292,17,0)</f>
        <v>4.0675999999999997</v>
      </c>
      <c r="O18" s="61">
        <f t="shared" si="5"/>
        <v>11</v>
      </c>
      <c r="P18" s="60">
        <f>VLOOKUP($A18,'Return Data'!$B$7:$R$2292,14,0)</f>
        <v>5.4412000000000003</v>
      </c>
      <c r="Q18" s="61">
        <f t="shared" si="7"/>
        <v>7</v>
      </c>
      <c r="R18" s="60">
        <f>VLOOKUP($A18,'Return Data'!$B$7:$R$2292,16,0)</f>
        <v>7.5439999999999996</v>
      </c>
      <c r="S18" s="62">
        <f t="shared" si="6"/>
        <v>7</v>
      </c>
    </row>
    <row r="19" spans="1:19" x14ac:dyDescent="0.3">
      <c r="A19" s="77" t="s">
        <v>565</v>
      </c>
      <c r="B19" s="59">
        <f>VLOOKUP($A19,'Return Data'!$B$7:$R$2292,3,0)</f>
        <v>44988</v>
      </c>
      <c r="C19" s="60">
        <f>VLOOKUP($A19,'Return Data'!$B$7:$R$2292,4,0)</f>
        <v>1894.9639999999999</v>
      </c>
      <c r="D19" s="60">
        <f>VLOOKUP($A19,'Return Data'!$B$7:$R$2292,9,0)</f>
        <v>0.96389999999999998</v>
      </c>
      <c r="E19" s="61">
        <f t="shared" si="0"/>
        <v>10</v>
      </c>
      <c r="F19" s="60">
        <f>VLOOKUP($A19,'Return Data'!$B$7:$R$2292,10,0)</f>
        <v>4.1318999999999999</v>
      </c>
      <c r="G19" s="61">
        <f t="shared" si="1"/>
        <v>11</v>
      </c>
      <c r="H19" s="60">
        <f>VLOOKUP($A19,'Return Data'!$B$7:$R$2292,11,0)</f>
        <v>4.0860000000000003</v>
      </c>
      <c r="I19" s="61">
        <f t="shared" si="2"/>
        <v>13</v>
      </c>
      <c r="J19" s="60">
        <f>VLOOKUP($A19,'Return Data'!$B$7:$R$2292,12,0)</f>
        <v>5.1418999999999997</v>
      </c>
      <c r="K19" s="61">
        <f t="shared" si="3"/>
        <v>14</v>
      </c>
      <c r="L19" s="60">
        <f>VLOOKUP($A19,'Return Data'!$B$7:$R$2292,13,0)</f>
        <v>1.6113999999999999</v>
      </c>
      <c r="M19" s="61">
        <f t="shared" si="4"/>
        <v>19</v>
      </c>
      <c r="N19" s="60">
        <f>VLOOKUP($A19,'Return Data'!$B$7:$R$2292,17,0)</f>
        <v>3.5278</v>
      </c>
      <c r="O19" s="61">
        <f t="shared" si="5"/>
        <v>16</v>
      </c>
      <c r="P19" s="60">
        <f>VLOOKUP($A19,'Return Data'!$B$7:$R$2292,14,0)</f>
        <v>4.0989000000000004</v>
      </c>
      <c r="Q19" s="61">
        <f t="shared" si="7"/>
        <v>18</v>
      </c>
      <c r="R19" s="60">
        <f>VLOOKUP($A19,'Return Data'!$B$7:$R$2292,16,0)</f>
        <v>6.4798</v>
      </c>
      <c r="S19" s="62">
        <f t="shared" si="6"/>
        <v>18</v>
      </c>
    </row>
    <row r="20" spans="1:19" x14ac:dyDescent="0.3">
      <c r="A20" s="77" t="s">
        <v>567</v>
      </c>
      <c r="B20" s="59">
        <f>VLOOKUP($A20,'Return Data'!$B$7:$R$2292,3,0)</f>
        <v>44988</v>
      </c>
      <c r="C20" s="60">
        <f>VLOOKUP($A20,'Return Data'!$B$7:$R$2292,4,0)</f>
        <v>54.6496</v>
      </c>
      <c r="D20" s="60">
        <f>VLOOKUP($A20,'Return Data'!$B$7:$R$2292,9,0)</f>
        <v>3.3193000000000001</v>
      </c>
      <c r="E20" s="61">
        <f t="shared" si="0"/>
        <v>3</v>
      </c>
      <c r="F20" s="60">
        <f>VLOOKUP($A20,'Return Data'!$B$7:$R$2292,10,0)</f>
        <v>3.9527000000000001</v>
      </c>
      <c r="G20" s="61">
        <f t="shared" si="1"/>
        <v>13</v>
      </c>
      <c r="H20" s="60">
        <f>VLOOKUP($A20,'Return Data'!$B$7:$R$2292,11,0)</f>
        <v>5.0965999999999996</v>
      </c>
      <c r="I20" s="61">
        <f t="shared" si="2"/>
        <v>3</v>
      </c>
      <c r="J20" s="60">
        <f>VLOOKUP($A20,'Return Data'!$B$7:$R$2292,12,0)</f>
        <v>5.8453999999999997</v>
      </c>
      <c r="K20" s="61">
        <f t="shared" si="3"/>
        <v>6</v>
      </c>
      <c r="L20" s="60">
        <f>VLOOKUP($A20,'Return Data'!$B$7:$R$2292,13,0)</f>
        <v>3.9489000000000001</v>
      </c>
      <c r="M20" s="61">
        <f t="shared" si="4"/>
        <v>5</v>
      </c>
      <c r="N20" s="60">
        <f>VLOOKUP($A20,'Return Data'!$B$7:$R$2292,17,0)</f>
        <v>4.4370000000000003</v>
      </c>
      <c r="O20" s="61">
        <f t="shared" si="5"/>
        <v>7</v>
      </c>
      <c r="P20" s="60">
        <f>VLOOKUP($A20,'Return Data'!$B$7:$R$2292,14,0)</f>
        <v>5.4473000000000003</v>
      </c>
      <c r="Q20" s="61">
        <f t="shared" si="7"/>
        <v>6</v>
      </c>
      <c r="R20" s="60">
        <f>VLOOKUP($A20,'Return Data'!$B$7:$R$2292,16,0)</f>
        <v>7.2727000000000004</v>
      </c>
      <c r="S20" s="62">
        <f t="shared" si="6"/>
        <v>13</v>
      </c>
    </row>
    <row r="21" spans="1:19" x14ac:dyDescent="0.3">
      <c r="A21" s="77" t="s">
        <v>569</v>
      </c>
      <c r="B21" s="59">
        <f>VLOOKUP($A21,'Return Data'!$B$7:$R$2292,3,0)</f>
        <v>44988</v>
      </c>
      <c r="C21" s="60">
        <f>VLOOKUP($A21,'Return Data'!$B$7:$R$2292,4,0)</f>
        <v>29.151900000000001</v>
      </c>
      <c r="D21" s="60">
        <f>VLOOKUP($A21,'Return Data'!$B$7:$R$2292,9,0)</f>
        <v>0.44729999999999998</v>
      </c>
      <c r="E21" s="61">
        <f t="shared" si="0"/>
        <v>15</v>
      </c>
      <c r="F21" s="60">
        <f>VLOOKUP($A21,'Return Data'!$B$7:$R$2292,10,0)</f>
        <v>3.6151</v>
      </c>
      <c r="G21" s="61">
        <f t="shared" si="1"/>
        <v>15</v>
      </c>
      <c r="H21" s="60">
        <f>VLOOKUP($A21,'Return Data'!$B$7:$R$2292,11,0)</f>
        <v>3.8056999999999999</v>
      </c>
      <c r="I21" s="61">
        <f t="shared" si="2"/>
        <v>17</v>
      </c>
      <c r="J21" s="60">
        <f>VLOOKUP($A21,'Return Data'!$B$7:$R$2292,12,0)</f>
        <v>4.3144</v>
      </c>
      <c r="K21" s="61">
        <f t="shared" si="3"/>
        <v>20</v>
      </c>
      <c r="L21" s="60">
        <f>VLOOKUP($A21,'Return Data'!$B$7:$R$2292,13,0)</f>
        <v>3.2831999999999999</v>
      </c>
      <c r="M21" s="61">
        <f t="shared" si="4"/>
        <v>14</v>
      </c>
      <c r="N21" s="60">
        <f>VLOOKUP($A21,'Return Data'!$B$7:$R$2292,17,0)</f>
        <v>3.3839999999999999</v>
      </c>
      <c r="O21" s="61">
        <f t="shared" si="5"/>
        <v>18</v>
      </c>
      <c r="P21" s="60">
        <f>VLOOKUP($A21,'Return Data'!$B$7:$R$2292,14,0)</f>
        <v>4.2717999999999998</v>
      </c>
      <c r="Q21" s="61">
        <f t="shared" si="7"/>
        <v>16</v>
      </c>
      <c r="R21" s="60">
        <f>VLOOKUP($A21,'Return Data'!$B$7:$R$2292,16,0)</f>
        <v>7.0201000000000002</v>
      </c>
      <c r="S21" s="62">
        <f t="shared" si="6"/>
        <v>14</v>
      </c>
    </row>
    <row r="22" spans="1:19" x14ac:dyDescent="0.3">
      <c r="A22" s="77" t="s">
        <v>571</v>
      </c>
      <c r="B22" s="59">
        <f>VLOOKUP($A22,'Return Data'!$B$7:$R$2292,3,0)</f>
        <v>44988</v>
      </c>
      <c r="C22" s="60">
        <f>VLOOKUP($A22,'Return Data'!$B$7:$R$2292,4,0)</f>
        <v>17.355499999999999</v>
      </c>
      <c r="D22" s="60">
        <f>VLOOKUP($A22,'Return Data'!$B$7:$R$2292,9,0)</f>
        <v>1.2254</v>
      </c>
      <c r="E22" s="61">
        <f t="shared" si="0"/>
        <v>8</v>
      </c>
      <c r="F22" s="60">
        <f>VLOOKUP($A22,'Return Data'!$B$7:$R$2292,10,0)</f>
        <v>4.3403999999999998</v>
      </c>
      <c r="G22" s="61">
        <f t="shared" si="1"/>
        <v>7</v>
      </c>
      <c r="H22" s="60">
        <f>VLOOKUP($A22,'Return Data'!$B$7:$R$2292,11,0)</f>
        <v>4.5232000000000001</v>
      </c>
      <c r="I22" s="61">
        <f t="shared" si="2"/>
        <v>7</v>
      </c>
      <c r="J22" s="60">
        <f>VLOOKUP($A22,'Return Data'!$B$7:$R$2292,12,0)</f>
        <v>5.3162000000000003</v>
      </c>
      <c r="K22" s="61">
        <f t="shared" si="3"/>
        <v>9</v>
      </c>
      <c r="L22" s="60">
        <f>VLOOKUP($A22,'Return Data'!$B$7:$R$2292,13,0)</f>
        <v>3.4148999999999998</v>
      </c>
      <c r="M22" s="61">
        <f t="shared" si="4"/>
        <v>12</v>
      </c>
      <c r="N22" s="60">
        <f>VLOOKUP($A22,'Return Data'!$B$7:$R$2292,17,0)</f>
        <v>4.1879</v>
      </c>
      <c r="O22" s="61">
        <f t="shared" si="5"/>
        <v>8</v>
      </c>
      <c r="P22" s="60">
        <f>VLOOKUP($A22,'Return Data'!$B$7:$R$2292,14,0)</f>
        <v>5.4635999999999996</v>
      </c>
      <c r="Q22" s="61">
        <f t="shared" si="7"/>
        <v>5</v>
      </c>
      <c r="R22" s="60">
        <f>VLOOKUP($A22,'Return Data'!$B$7:$R$2292,16,0)</f>
        <v>7.3186999999999998</v>
      </c>
      <c r="S22" s="62">
        <f t="shared" si="6"/>
        <v>11</v>
      </c>
    </row>
    <row r="23" spans="1:19" x14ac:dyDescent="0.3">
      <c r="A23" s="77" t="s">
        <v>573</v>
      </c>
      <c r="B23" s="59">
        <f>VLOOKUP($A23,'Return Data'!$B$7:$R$2292,3,0)</f>
        <v>44988</v>
      </c>
      <c r="C23" s="60">
        <f>VLOOKUP($A23,'Return Data'!$B$7:$R$2292,4,0)</f>
        <v>20.4421</v>
      </c>
      <c r="D23" s="60">
        <f>VLOOKUP($A23,'Return Data'!$B$7:$R$2292,9,0)</f>
        <v>0.86780000000000002</v>
      </c>
      <c r="E23" s="61">
        <f t="shared" si="0"/>
        <v>11</v>
      </c>
      <c r="F23" s="60">
        <f>VLOOKUP($A23,'Return Data'!$B$7:$R$2292,10,0)</f>
        <v>4.3194999999999997</v>
      </c>
      <c r="G23" s="61">
        <f t="shared" si="1"/>
        <v>8</v>
      </c>
      <c r="H23" s="60">
        <f>VLOOKUP($A23,'Return Data'!$B$7:$R$2292,11,0)</f>
        <v>4.0128000000000004</v>
      </c>
      <c r="I23" s="61">
        <f t="shared" si="2"/>
        <v>15</v>
      </c>
      <c r="J23" s="60">
        <f>VLOOKUP($A23,'Return Data'!$B$7:$R$2292,12,0)</f>
        <v>4.6124000000000001</v>
      </c>
      <c r="K23" s="61">
        <f t="shared" si="3"/>
        <v>18</v>
      </c>
      <c r="L23" s="60">
        <f>VLOOKUP($A23,'Return Data'!$B$7:$R$2292,13,0)</f>
        <v>3.4943</v>
      </c>
      <c r="M23" s="61">
        <f t="shared" si="4"/>
        <v>10</v>
      </c>
      <c r="N23" s="60">
        <f>VLOOKUP($A23,'Return Data'!$B$7:$R$2292,17,0)</f>
        <v>3.9363999999999999</v>
      </c>
      <c r="O23" s="61">
        <f t="shared" si="5"/>
        <v>13</v>
      </c>
      <c r="P23" s="60">
        <f>VLOOKUP($A23,'Return Data'!$B$7:$R$2292,14,0)</f>
        <v>5.0124000000000004</v>
      </c>
      <c r="Q23" s="61">
        <f t="shared" si="7"/>
        <v>12</v>
      </c>
      <c r="R23" s="60">
        <f>VLOOKUP($A23,'Return Data'!$B$7:$R$2292,16,0)</f>
        <v>7.4183000000000003</v>
      </c>
      <c r="S23" s="62">
        <f t="shared" si="6"/>
        <v>9</v>
      </c>
    </row>
    <row r="24" spans="1:19" x14ac:dyDescent="0.3">
      <c r="A24" s="77" t="s">
        <v>576</v>
      </c>
      <c r="B24" s="59">
        <f>VLOOKUP($A24,'Return Data'!$B$7:$R$2292,3,0)</f>
        <v>44988</v>
      </c>
      <c r="C24" s="60">
        <f>VLOOKUP($A24,'Return Data'!$B$7:$R$2292,4,0)</f>
        <v>2614.6039000000001</v>
      </c>
      <c r="D24" s="60">
        <f>VLOOKUP($A24,'Return Data'!$B$7:$R$2292,9,0)</f>
        <v>0.4632</v>
      </c>
      <c r="E24" s="61">
        <f t="shared" si="0"/>
        <v>14</v>
      </c>
      <c r="F24" s="60">
        <f>VLOOKUP($A24,'Return Data'!$B$7:$R$2292,10,0)</f>
        <v>4.2057000000000002</v>
      </c>
      <c r="G24" s="61">
        <f t="shared" si="1"/>
        <v>9</v>
      </c>
      <c r="H24" s="60">
        <f>VLOOKUP($A24,'Return Data'!$B$7:$R$2292,11,0)</f>
        <v>4.4855999999999998</v>
      </c>
      <c r="I24" s="61">
        <f t="shared" si="2"/>
        <v>9</v>
      </c>
      <c r="J24" s="60">
        <f>VLOOKUP($A24,'Return Data'!$B$7:$R$2292,12,0)</f>
        <v>4.8072999999999997</v>
      </c>
      <c r="K24" s="61">
        <f t="shared" si="3"/>
        <v>17</v>
      </c>
      <c r="L24" s="60">
        <f>VLOOKUP($A24,'Return Data'!$B$7:$R$2292,13,0)</f>
        <v>3.09</v>
      </c>
      <c r="M24" s="61">
        <f t="shared" si="4"/>
        <v>17</v>
      </c>
      <c r="N24" s="60">
        <f>VLOOKUP($A24,'Return Data'!$B$7:$R$2292,17,0)</f>
        <v>3.4371</v>
      </c>
      <c r="O24" s="61">
        <f t="shared" si="5"/>
        <v>17</v>
      </c>
      <c r="P24" s="60">
        <f>VLOOKUP($A24,'Return Data'!$B$7:$R$2292,14,0)</f>
        <v>4.6628999999999996</v>
      </c>
      <c r="Q24" s="61">
        <f t="shared" si="7"/>
        <v>14</v>
      </c>
      <c r="R24" s="60">
        <f>VLOOKUP($A24,'Return Data'!$B$7:$R$2292,16,0)</f>
        <v>7.4328000000000003</v>
      </c>
      <c r="S24" s="62">
        <f t="shared" si="6"/>
        <v>8</v>
      </c>
    </row>
    <row r="25" spans="1:19" x14ac:dyDescent="0.3">
      <c r="A25" s="77" t="s">
        <v>577</v>
      </c>
      <c r="B25" s="59">
        <f>VLOOKUP($A25,'Return Data'!$B$7:$R$2292,3,0)</f>
        <v>44988</v>
      </c>
      <c r="C25" s="60">
        <f>VLOOKUP($A25,'Return Data'!$B$7:$R$2292,4,0)</f>
        <v>35.929699999999997</v>
      </c>
      <c r="D25" s="60">
        <f>VLOOKUP($A25,'Return Data'!$B$7:$R$2292,9,0)</f>
        <v>0.74780000000000002</v>
      </c>
      <c r="E25" s="61">
        <f t="shared" si="0"/>
        <v>13</v>
      </c>
      <c r="F25" s="60">
        <f>VLOOKUP($A25,'Return Data'!$B$7:$R$2292,10,0)</f>
        <v>4.0674999999999999</v>
      </c>
      <c r="G25" s="61">
        <f t="shared" si="1"/>
        <v>12</v>
      </c>
      <c r="H25" s="60">
        <f>VLOOKUP($A25,'Return Data'!$B$7:$R$2292,11,0)</f>
        <v>4.2656000000000001</v>
      </c>
      <c r="I25" s="61">
        <f t="shared" si="2"/>
        <v>11</v>
      </c>
      <c r="J25" s="60">
        <f>VLOOKUP($A25,'Return Data'!$B$7:$R$2292,12,0)</f>
        <v>5.1798999999999999</v>
      </c>
      <c r="K25" s="61">
        <f t="shared" si="3"/>
        <v>12</v>
      </c>
      <c r="L25" s="60">
        <f>VLOOKUP($A25,'Return Data'!$B$7:$R$2292,13,0)</f>
        <v>3.1667999999999998</v>
      </c>
      <c r="M25" s="61">
        <f t="shared" si="4"/>
        <v>15</v>
      </c>
      <c r="N25" s="60">
        <f>VLOOKUP($A25,'Return Data'!$B$7:$R$2292,17,0)</f>
        <v>3.1013999999999999</v>
      </c>
      <c r="O25" s="61">
        <f t="shared" si="5"/>
        <v>19</v>
      </c>
      <c r="P25" s="60">
        <f>VLOOKUP($A25,'Return Data'!$B$7:$R$2292,14,0)</f>
        <v>4.2629999999999999</v>
      </c>
      <c r="Q25" s="61">
        <f t="shared" si="7"/>
        <v>17</v>
      </c>
      <c r="R25" s="60">
        <f>VLOOKUP($A25,'Return Data'!$B$7:$R$2292,16,0)</f>
        <v>7.2869999999999999</v>
      </c>
      <c r="S25" s="62">
        <f t="shared" si="6"/>
        <v>12</v>
      </c>
    </row>
    <row r="26" spans="1:19" x14ac:dyDescent="0.3">
      <c r="A26" s="77" t="s">
        <v>580</v>
      </c>
      <c r="B26" s="59">
        <f>VLOOKUP($A26,'Return Data'!$B$7:$R$2292,3,0)</f>
        <v>44988</v>
      </c>
      <c r="C26" s="60">
        <f>VLOOKUP($A26,'Return Data'!$B$7:$R$2292,4,0)</f>
        <v>12.051399999999999</v>
      </c>
      <c r="D26" s="60">
        <f>VLOOKUP($A26,'Return Data'!$B$7:$R$2292,9,0)</f>
        <v>2.0583999999999998</v>
      </c>
      <c r="E26" s="61">
        <f t="shared" si="0"/>
        <v>6</v>
      </c>
      <c r="F26" s="60">
        <f>VLOOKUP($A26,'Return Data'!$B$7:$R$2292,10,0)</f>
        <v>4.6768000000000001</v>
      </c>
      <c r="G26" s="61">
        <f t="shared" si="1"/>
        <v>6</v>
      </c>
      <c r="H26" s="60">
        <f>VLOOKUP($A26,'Return Data'!$B$7:$R$2292,11,0)</f>
        <v>4.5038</v>
      </c>
      <c r="I26" s="61">
        <f t="shared" si="2"/>
        <v>8</v>
      </c>
      <c r="J26" s="60">
        <f>VLOOKUP($A26,'Return Data'!$B$7:$R$2292,12,0)</f>
        <v>5.1632999999999996</v>
      </c>
      <c r="K26" s="61">
        <f t="shared" si="3"/>
        <v>13</v>
      </c>
      <c r="L26" s="60">
        <f>VLOOKUP($A26,'Return Data'!$B$7:$R$2292,13,0)</f>
        <v>3.1515</v>
      </c>
      <c r="M26" s="61">
        <f t="shared" si="4"/>
        <v>16</v>
      </c>
      <c r="N26" s="60">
        <f>VLOOKUP($A26,'Return Data'!$B$7:$R$2292,17,0)</f>
        <v>3.9683000000000002</v>
      </c>
      <c r="O26" s="61">
        <f t="shared" si="5"/>
        <v>12</v>
      </c>
      <c r="P26" s="60">
        <f>VLOOKUP($A26,'Return Data'!$B$7:$R$2292,14,0)</f>
        <v>5.0816999999999997</v>
      </c>
      <c r="Q26" s="61">
        <f t="shared" si="7"/>
        <v>11</v>
      </c>
      <c r="R26" s="60">
        <f>VLOOKUP($A26,'Return Data'!$B$7:$R$2292,16,0)</f>
        <v>5.6462000000000003</v>
      </c>
      <c r="S26" s="62">
        <f t="shared" si="6"/>
        <v>19</v>
      </c>
    </row>
    <row r="27" spans="1:19" x14ac:dyDescent="0.3">
      <c r="A27" s="77" t="s">
        <v>582</v>
      </c>
      <c r="B27" s="59">
        <f>VLOOKUP($A27,'Return Data'!$B$7:$R$2292,3,0)</f>
        <v>44988</v>
      </c>
      <c r="C27" s="60">
        <f>VLOOKUP($A27,'Return Data'!$B$7:$R$2292,4,0)</f>
        <v>18.359500000000001</v>
      </c>
      <c r="D27" s="60">
        <f>VLOOKUP($A27,'Return Data'!$B$7:$R$2292,9,0)</f>
        <v>-1.6097999999999999</v>
      </c>
      <c r="E27" s="61">
        <f t="shared" si="0"/>
        <v>18</v>
      </c>
      <c r="F27" s="60">
        <f>VLOOKUP($A27,'Return Data'!$B$7:$R$2292,10,0)</f>
        <v>3.1863999999999999</v>
      </c>
      <c r="G27" s="61">
        <f t="shared" si="1"/>
        <v>18</v>
      </c>
      <c r="H27" s="60">
        <f>VLOOKUP($A27,'Return Data'!$B$7:$R$2292,11,0)</f>
        <v>3.2784</v>
      </c>
      <c r="I27" s="61">
        <f t="shared" si="2"/>
        <v>19</v>
      </c>
      <c r="J27" s="60">
        <f>VLOOKUP($A27,'Return Data'!$B$7:$R$2292,12,0)</f>
        <v>5.9283000000000001</v>
      </c>
      <c r="K27" s="61">
        <f t="shared" si="3"/>
        <v>5</v>
      </c>
      <c r="L27" s="60">
        <f>VLOOKUP($A27,'Return Data'!$B$7:$R$2292,13,0)</f>
        <v>10.237500000000001</v>
      </c>
      <c r="M27" s="61">
        <f t="shared" si="4"/>
        <v>1</v>
      </c>
      <c r="N27" s="60">
        <f>VLOOKUP($A27,'Return Data'!$B$7:$R$2292,17,0)</f>
        <v>6.9240000000000004</v>
      </c>
      <c r="O27" s="61">
        <f t="shared" si="5"/>
        <v>1</v>
      </c>
      <c r="P27" s="60">
        <f>VLOOKUP($A27,'Return Data'!$B$7:$R$2292,14,0)</f>
        <v>6.8047000000000004</v>
      </c>
      <c r="Q27" s="61">
        <f t="shared" si="7"/>
        <v>1</v>
      </c>
      <c r="R27" s="60">
        <f>VLOOKUP($A27,'Return Data'!$B$7:$R$2292,16,0)</f>
        <v>6.9184000000000001</v>
      </c>
      <c r="S27" s="62">
        <f t="shared" si="6"/>
        <v>15</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1.06176</v>
      </c>
      <c r="E29" s="83"/>
      <c r="F29" s="84">
        <f>AVERAGE(F8:F27)</f>
        <v>4.1811100000000012</v>
      </c>
      <c r="G29" s="83"/>
      <c r="H29" s="84">
        <f>AVERAGE(H8:H27)</f>
        <v>4.3625050000000005</v>
      </c>
      <c r="I29" s="83"/>
      <c r="J29" s="84">
        <f>AVERAGE(J8:J27)</f>
        <v>5.4116799999999996</v>
      </c>
      <c r="K29" s="83"/>
      <c r="L29" s="84">
        <f>AVERAGE(L8:L27)</f>
        <v>3.7668250000000008</v>
      </c>
      <c r="M29" s="83"/>
      <c r="N29" s="84">
        <f>AVERAGE(N8:N27)</f>
        <v>4.2267950000000001</v>
      </c>
      <c r="O29" s="83"/>
      <c r="P29" s="84">
        <f>AVERAGE(P8:P27)</f>
        <v>5.1096666666666666</v>
      </c>
      <c r="Q29" s="83"/>
      <c r="R29" s="84">
        <f>AVERAGE(R8:R27)</f>
        <v>7.120965</v>
      </c>
      <c r="S29" s="85"/>
    </row>
    <row r="30" spans="1:19" x14ac:dyDescent="0.3">
      <c r="A30" s="82" t="s">
        <v>28</v>
      </c>
      <c r="B30" s="83"/>
      <c r="C30" s="83"/>
      <c r="D30" s="84">
        <f>MIN(D8:D27)</f>
        <v>-3.4144000000000001</v>
      </c>
      <c r="E30" s="83"/>
      <c r="F30" s="84">
        <f>MIN(F8:F27)</f>
        <v>2.8241000000000001</v>
      </c>
      <c r="G30" s="83"/>
      <c r="H30" s="84">
        <f>MIN(H8:H27)</f>
        <v>3.2751000000000001</v>
      </c>
      <c r="I30" s="83"/>
      <c r="J30" s="84">
        <f>MIN(J8:J27)</f>
        <v>4.3144</v>
      </c>
      <c r="K30" s="83"/>
      <c r="L30" s="84">
        <f>MIN(L8:L27)</f>
        <v>1.5324</v>
      </c>
      <c r="M30" s="83"/>
      <c r="N30" s="84">
        <f>MIN(N8:N27)</f>
        <v>2.8687999999999998</v>
      </c>
      <c r="O30" s="83"/>
      <c r="P30" s="84">
        <f>MIN(P8:P27)</f>
        <v>4.0989000000000004</v>
      </c>
      <c r="Q30" s="83"/>
      <c r="R30" s="84">
        <f>MIN(R8:R27)</f>
        <v>4.7239000000000004</v>
      </c>
      <c r="S30" s="85"/>
    </row>
    <row r="31" spans="1:19" ht="15" thickBot="1" x14ac:dyDescent="0.35">
      <c r="A31" s="86" t="s">
        <v>29</v>
      </c>
      <c r="B31" s="87"/>
      <c r="C31" s="87"/>
      <c r="D31" s="88">
        <f>MAX(D8:D27)</f>
        <v>6.5464000000000002</v>
      </c>
      <c r="E31" s="87"/>
      <c r="F31" s="88">
        <f>MAX(F8:F27)</f>
        <v>6.8136000000000001</v>
      </c>
      <c r="G31" s="87"/>
      <c r="H31" s="88">
        <f>MAX(H8:H27)</f>
        <v>6.1597999999999997</v>
      </c>
      <c r="I31" s="87"/>
      <c r="J31" s="88">
        <f>MAX(J8:J27)</f>
        <v>7.5250000000000004</v>
      </c>
      <c r="K31" s="87"/>
      <c r="L31" s="88">
        <f>MAX(L8:L27)</f>
        <v>10.237500000000001</v>
      </c>
      <c r="M31" s="87"/>
      <c r="N31" s="88">
        <f>MAX(N8:N27)</f>
        <v>6.9240000000000004</v>
      </c>
      <c r="O31" s="87"/>
      <c r="P31" s="88">
        <f>MAX(P8:P27)</f>
        <v>6.8047000000000004</v>
      </c>
      <c r="Q31" s="87"/>
      <c r="R31" s="88">
        <f>MAX(R8:R27)</f>
        <v>7.9326999999999996</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817</v>
      </c>
      <c r="B8" s="59">
        <f>VLOOKUP($A8,'Return Data'!$B$7:$R$2292,3,0)</f>
        <v>44988</v>
      </c>
      <c r="C8" s="60">
        <f>VLOOKUP($A8,'Return Data'!$B$7:$R$2292,4,0)</f>
        <v>50.638300000000001</v>
      </c>
      <c r="D8" s="60">
        <f>VLOOKUP($A8,'Return Data'!$B$7:$R$2292,9,0)</f>
        <v>-45.180799999999998</v>
      </c>
      <c r="E8" s="61">
        <f>RANK(D8,D$8:D$18,0)</f>
        <v>5</v>
      </c>
      <c r="F8" s="60">
        <f>VLOOKUP($A8,'Return Data'!$B$7:$R$2292,10,0)</f>
        <v>15.287800000000001</v>
      </c>
      <c r="G8" s="61">
        <f>RANK(F8,F$8:F$18,0)</f>
        <v>8</v>
      </c>
      <c r="H8" s="60">
        <f>VLOOKUP($A8,'Return Data'!$B$7:$R$2292,11,0)</f>
        <v>21.114799999999999</v>
      </c>
      <c r="I8" s="61">
        <f>RANK(H8,H$8:H$18,0)</f>
        <v>8</v>
      </c>
      <c r="J8" s="60">
        <f>VLOOKUP($A8,'Return Data'!$B$7:$R$2292,12,0)</f>
        <v>13.318899999999999</v>
      </c>
      <c r="K8" s="61">
        <f>RANK(J8,J$8:J$18,0)</f>
        <v>5</v>
      </c>
      <c r="L8" s="60">
        <f>VLOOKUP($A8,'Return Data'!$B$7:$R$2292,13,0)</f>
        <v>6.9401999999999999</v>
      </c>
      <c r="M8" s="61">
        <f>RANK(L8,L$8:L$18,0)</f>
        <v>5</v>
      </c>
      <c r="N8" s="60">
        <f>VLOOKUP($A8,'Return Data'!$B$7:$R$2292,17,0)</f>
        <v>10.640499999999999</v>
      </c>
      <c r="O8" s="61">
        <f>RANK(N8,N$8:N$18,0)</f>
        <v>6</v>
      </c>
      <c r="P8" s="60">
        <f>VLOOKUP($A8,'Return Data'!$B$7:$R$2292,14,0)</f>
        <v>9.0709</v>
      </c>
      <c r="Q8" s="61">
        <f>RANK(P8,P$8:P$18,0)</f>
        <v>4</v>
      </c>
      <c r="R8" s="60">
        <f>VLOOKUP($A8,'Return Data'!$B$7:$R$2292,16,0)</f>
        <v>7.1938000000000004</v>
      </c>
      <c r="S8" s="62">
        <f>RANK(R8,R$8:R$18,0)</f>
        <v>10</v>
      </c>
    </row>
    <row r="9" spans="1:19" x14ac:dyDescent="0.3">
      <c r="A9" s="77" t="s">
        <v>819</v>
      </c>
      <c r="B9" s="59">
        <f>VLOOKUP($A9,'Return Data'!$B$7:$R$2292,3,0)</f>
        <v>44988</v>
      </c>
      <c r="C9" s="60">
        <f>VLOOKUP($A9,'Return Data'!$B$7:$R$2292,4,0)</f>
        <v>48.220700000000001</v>
      </c>
      <c r="D9" s="60">
        <f>VLOOKUP($A9,'Return Data'!$B$7:$R$2292,9,0)</f>
        <v>-36.452100000000002</v>
      </c>
      <c r="E9" s="61">
        <f t="shared" ref="E9:E18" si="0">RANK(D9,D$8:D$18,0)</f>
        <v>2</v>
      </c>
      <c r="F9" s="60">
        <f>VLOOKUP($A9,'Return Data'!$B$7:$R$2292,10,0)</f>
        <v>16.957799999999999</v>
      </c>
      <c r="G9" s="61">
        <f t="shared" ref="G9:G18" si="1">RANK(F9,F$8:F$18,0)</f>
        <v>1</v>
      </c>
      <c r="H9" s="60">
        <f>VLOOKUP($A9,'Return Data'!$B$7:$R$2292,11,0)</f>
        <v>21.783899999999999</v>
      </c>
      <c r="I9" s="61">
        <f t="shared" ref="I9:I18" si="2">RANK(H9,H$8:H$18,0)</f>
        <v>2</v>
      </c>
      <c r="J9" s="60">
        <f>VLOOKUP($A9,'Return Data'!$B$7:$R$2292,12,0)</f>
        <v>13.959099999999999</v>
      </c>
      <c r="K9" s="61">
        <f t="shared" ref="K9:K18" si="3">RANK(J9,J$8:J$18,0)</f>
        <v>1</v>
      </c>
      <c r="L9" s="60">
        <f>VLOOKUP($A9,'Return Data'!$B$7:$R$2292,13,0)</f>
        <v>7.4142000000000001</v>
      </c>
      <c r="M9" s="61">
        <f t="shared" ref="M9:M18" si="4">RANK(L9,L$8:L$18,0)</f>
        <v>1</v>
      </c>
      <c r="N9" s="60">
        <f>VLOOKUP($A9,'Return Data'!$B$7:$R$2292,17,0)</f>
        <v>10.8613</v>
      </c>
      <c r="O9" s="61">
        <f t="shared" ref="O9:O18" si="5">RANK(N9,N$8:N$18,0)</f>
        <v>2</v>
      </c>
      <c r="P9" s="60">
        <f>VLOOKUP($A9,'Return Data'!$B$7:$R$2292,14,0)</f>
        <v>9.0980000000000008</v>
      </c>
      <c r="Q9" s="61">
        <f t="shared" ref="Q9:Q18" si="6">RANK(P9,P$8:P$18,0)</f>
        <v>2</v>
      </c>
      <c r="R9" s="60">
        <f>VLOOKUP($A9,'Return Data'!$B$7:$R$2292,16,0)</f>
        <v>7.2897999999999996</v>
      </c>
      <c r="S9" s="62">
        <f t="shared" ref="S9:S18" si="7">RANK(R9,R$8:R$18,0)</f>
        <v>9</v>
      </c>
    </row>
    <row r="10" spans="1:19" x14ac:dyDescent="0.3">
      <c r="A10" s="77" t="s">
        <v>821</v>
      </c>
      <c r="B10" s="59">
        <f>VLOOKUP($A10,'Return Data'!$B$7:$R$2292,3,0)</f>
        <v>44988</v>
      </c>
      <c r="C10" s="60">
        <f>VLOOKUP($A10,'Return Data'!$B$7:$R$2292,4,0)</f>
        <v>49.206499999999998</v>
      </c>
      <c r="D10" s="60">
        <f>VLOOKUP($A10,'Return Data'!$B$7:$R$2292,9,0)</f>
        <v>-30.7178</v>
      </c>
      <c r="E10" s="61">
        <f t="shared" si="0"/>
        <v>1</v>
      </c>
      <c r="F10" s="60">
        <f>VLOOKUP($A10,'Return Data'!$B$7:$R$2292,10,0)</f>
        <v>14.4861</v>
      </c>
      <c r="G10" s="61">
        <f t="shared" si="1"/>
        <v>11</v>
      </c>
      <c r="H10" s="60">
        <f>VLOOKUP($A10,'Return Data'!$B$7:$R$2292,11,0)</f>
        <v>20.758900000000001</v>
      </c>
      <c r="I10" s="61">
        <f t="shared" si="2"/>
        <v>10</v>
      </c>
      <c r="J10" s="60">
        <f>VLOOKUP($A10,'Return Data'!$B$7:$R$2292,12,0)</f>
        <v>12.9977</v>
      </c>
      <c r="K10" s="61">
        <f t="shared" si="3"/>
        <v>9</v>
      </c>
      <c r="L10" s="60">
        <f>VLOOKUP($A10,'Return Data'!$B$7:$R$2292,13,0)</f>
        <v>6.7057000000000002</v>
      </c>
      <c r="M10" s="61">
        <f t="shared" si="4"/>
        <v>9</v>
      </c>
      <c r="N10" s="60">
        <f>VLOOKUP($A10,'Return Data'!$B$7:$R$2292,17,0)</f>
        <v>10.476800000000001</v>
      </c>
      <c r="O10" s="61">
        <f t="shared" si="5"/>
        <v>9</v>
      </c>
      <c r="P10" s="60">
        <f>VLOOKUP($A10,'Return Data'!$B$7:$R$2292,14,0)</f>
        <v>8.8986000000000001</v>
      </c>
      <c r="Q10" s="61">
        <f t="shared" si="6"/>
        <v>7</v>
      </c>
      <c r="R10" s="60">
        <f>VLOOKUP($A10,'Return Data'!$B$7:$R$2292,16,0)</f>
        <v>8.3333999999999993</v>
      </c>
      <c r="S10" s="62">
        <f t="shared" si="7"/>
        <v>7</v>
      </c>
    </row>
    <row r="11" spans="1:19" x14ac:dyDescent="0.3">
      <c r="A11" s="77" t="s">
        <v>823</v>
      </c>
      <c r="B11" s="59">
        <f>VLOOKUP($A11,'Return Data'!$B$7:$R$2292,3,0)</f>
        <v>44988</v>
      </c>
      <c r="C11" s="60">
        <f>VLOOKUP($A11,'Return Data'!$B$7:$R$2292,4,0)</f>
        <v>49.186100000000003</v>
      </c>
      <c r="D11" s="60">
        <f>VLOOKUP($A11,'Return Data'!$B$7:$R$2292,9,0)</f>
        <v>-38.048499999999997</v>
      </c>
      <c r="E11" s="61">
        <f t="shared" si="0"/>
        <v>3</v>
      </c>
      <c r="F11" s="60">
        <f>VLOOKUP($A11,'Return Data'!$B$7:$R$2292,10,0)</f>
        <v>14.690300000000001</v>
      </c>
      <c r="G11" s="61">
        <f t="shared" si="1"/>
        <v>10</v>
      </c>
      <c r="H11" s="60">
        <f>VLOOKUP($A11,'Return Data'!$B$7:$R$2292,11,0)</f>
        <v>20.896999999999998</v>
      </c>
      <c r="I11" s="61">
        <f t="shared" si="2"/>
        <v>9</v>
      </c>
      <c r="J11" s="60">
        <f>VLOOKUP($A11,'Return Data'!$B$7:$R$2292,12,0)</f>
        <v>13.1402</v>
      </c>
      <c r="K11" s="61">
        <f t="shared" si="3"/>
        <v>8</v>
      </c>
      <c r="L11" s="60">
        <f>VLOOKUP($A11,'Return Data'!$B$7:$R$2292,13,0)</f>
        <v>6.8152999999999997</v>
      </c>
      <c r="M11" s="61">
        <f t="shared" si="4"/>
        <v>8</v>
      </c>
      <c r="N11" s="60">
        <f>VLOOKUP($A11,'Return Data'!$B$7:$R$2292,17,0)</f>
        <v>10.578200000000001</v>
      </c>
      <c r="O11" s="61">
        <f t="shared" si="5"/>
        <v>7</v>
      </c>
      <c r="P11" s="60">
        <f>VLOOKUP($A11,'Return Data'!$B$7:$R$2292,14,0)</f>
        <v>8.7974999999999994</v>
      </c>
      <c r="Q11" s="61">
        <f t="shared" si="6"/>
        <v>9</v>
      </c>
      <c r="R11" s="60">
        <f>VLOOKUP($A11,'Return Data'!$B$7:$R$2292,16,0)</f>
        <v>7.92</v>
      </c>
      <c r="S11" s="62">
        <f t="shared" si="7"/>
        <v>8</v>
      </c>
    </row>
    <row r="12" spans="1:19" x14ac:dyDescent="0.3">
      <c r="A12" s="77" t="s">
        <v>825</v>
      </c>
      <c r="B12" s="59">
        <f>VLOOKUP($A12,'Return Data'!$B$7:$R$2292,3,0)</f>
        <v>44988</v>
      </c>
      <c r="C12" s="60">
        <f>VLOOKUP($A12,'Return Data'!$B$7:$R$2292,4,0)</f>
        <v>5144.2323999999999</v>
      </c>
      <c r="D12" s="60">
        <f>VLOOKUP($A12,'Return Data'!$B$7:$R$2292,9,0)</f>
        <v>-45.693199999999997</v>
      </c>
      <c r="E12" s="61">
        <f t="shared" si="0"/>
        <v>9</v>
      </c>
      <c r="F12" s="60">
        <f>VLOOKUP($A12,'Return Data'!$B$7:$R$2292,10,0)</f>
        <v>15.960900000000001</v>
      </c>
      <c r="G12" s="61">
        <f t="shared" si="1"/>
        <v>2</v>
      </c>
      <c r="H12" s="60">
        <f>VLOOKUP($A12,'Return Data'!$B$7:$R$2292,11,0)</f>
        <v>21.895800000000001</v>
      </c>
      <c r="I12" s="61">
        <f t="shared" si="2"/>
        <v>1</v>
      </c>
      <c r="J12" s="60">
        <f>VLOOKUP($A12,'Return Data'!$B$7:$R$2292,12,0)</f>
        <v>13.8459</v>
      </c>
      <c r="K12" s="61">
        <f t="shared" si="3"/>
        <v>2</v>
      </c>
      <c r="L12" s="60">
        <f>VLOOKUP($A12,'Return Data'!$B$7:$R$2292,13,0)</f>
        <v>7.3609999999999998</v>
      </c>
      <c r="M12" s="61">
        <f t="shared" si="4"/>
        <v>2</v>
      </c>
      <c r="N12" s="60">
        <f>VLOOKUP($A12,'Return Data'!$B$7:$R$2292,17,0)</f>
        <v>11.082100000000001</v>
      </c>
      <c r="O12" s="61">
        <f t="shared" si="5"/>
        <v>1</v>
      </c>
      <c r="P12" s="60">
        <f>VLOOKUP($A12,'Return Data'!$B$7:$R$2292,14,0)</f>
        <v>9.1487999999999996</v>
      </c>
      <c r="Q12" s="61">
        <f t="shared" si="6"/>
        <v>1</v>
      </c>
      <c r="R12" s="60">
        <f>VLOOKUP($A12,'Return Data'!$B$7:$R$2292,16,0)</f>
        <v>5.1883999999999997</v>
      </c>
      <c r="S12" s="62">
        <f t="shared" si="7"/>
        <v>11</v>
      </c>
    </row>
    <row r="13" spans="1:19" x14ac:dyDescent="0.3">
      <c r="A13" s="77" t="s">
        <v>827</v>
      </c>
      <c r="B13" s="59">
        <f>VLOOKUP($A13,'Return Data'!$B$7:$R$2292,3,0)</f>
        <v>44988</v>
      </c>
      <c r="C13" s="60">
        <f>VLOOKUP($A13,'Return Data'!$B$7:$R$2292,4,0)</f>
        <v>5004.1659</v>
      </c>
      <c r="D13" s="60">
        <f>VLOOKUP($A13,'Return Data'!$B$7:$R$2292,9,0)</f>
        <v>-45.323999999999998</v>
      </c>
      <c r="E13" s="61">
        <f t="shared" si="0"/>
        <v>7</v>
      </c>
      <c r="F13" s="60">
        <f>VLOOKUP($A13,'Return Data'!$B$7:$R$2292,10,0)</f>
        <v>15.547000000000001</v>
      </c>
      <c r="G13" s="61">
        <f t="shared" si="1"/>
        <v>5</v>
      </c>
      <c r="H13" s="60">
        <f>VLOOKUP($A13,'Return Data'!$B$7:$R$2292,11,0)</f>
        <v>21.4238</v>
      </c>
      <c r="I13" s="61">
        <f t="shared" si="2"/>
        <v>4</v>
      </c>
      <c r="J13" s="60">
        <f>VLOOKUP($A13,'Return Data'!$B$7:$R$2292,12,0)</f>
        <v>13.454000000000001</v>
      </c>
      <c r="K13" s="61">
        <f t="shared" si="3"/>
        <v>3</v>
      </c>
      <c r="L13" s="60">
        <f>VLOOKUP($A13,'Return Data'!$B$7:$R$2292,13,0)</f>
        <v>7.0449000000000002</v>
      </c>
      <c r="M13" s="61">
        <f t="shared" si="4"/>
        <v>3</v>
      </c>
      <c r="N13" s="60">
        <f>VLOOKUP($A13,'Return Data'!$B$7:$R$2292,17,0)</f>
        <v>10.7584</v>
      </c>
      <c r="O13" s="61">
        <f t="shared" si="5"/>
        <v>3</v>
      </c>
      <c r="P13" s="60">
        <f>VLOOKUP($A13,'Return Data'!$B$7:$R$2292,14,0)</f>
        <v>9.0821000000000005</v>
      </c>
      <c r="Q13" s="61">
        <f t="shared" si="6"/>
        <v>3</v>
      </c>
      <c r="R13" s="60">
        <f>VLOOKUP($A13,'Return Data'!$B$7:$R$2292,16,0)</f>
        <v>8.7545000000000002</v>
      </c>
      <c r="S13" s="62">
        <f t="shared" si="7"/>
        <v>6</v>
      </c>
    </row>
    <row r="14" spans="1:19" x14ac:dyDescent="0.3">
      <c r="A14" s="77" t="s">
        <v>829</v>
      </c>
      <c r="B14" s="59">
        <f>VLOOKUP($A14,'Return Data'!$B$7:$R$2292,3,0)</f>
        <v>44988</v>
      </c>
      <c r="C14" s="60">
        <f>VLOOKUP($A14,'Return Data'!$B$7:$R$2292,4,0)</f>
        <v>48.141100000000002</v>
      </c>
      <c r="D14" s="60">
        <f>VLOOKUP($A14,'Return Data'!$B$7:$R$2292,9,0)</f>
        <v>-45.290799999999997</v>
      </c>
      <c r="E14" s="61">
        <f t="shared" si="0"/>
        <v>6</v>
      </c>
      <c r="F14" s="60">
        <f>VLOOKUP($A14,'Return Data'!$B$7:$R$2292,10,0)</f>
        <v>15.469099999999999</v>
      </c>
      <c r="G14" s="61">
        <f t="shared" si="1"/>
        <v>6</v>
      </c>
      <c r="H14" s="60">
        <f>VLOOKUP($A14,'Return Data'!$B$7:$R$2292,11,0)</f>
        <v>21.278700000000001</v>
      </c>
      <c r="I14" s="61">
        <f t="shared" si="2"/>
        <v>6</v>
      </c>
      <c r="J14" s="60">
        <f>VLOOKUP($A14,'Return Data'!$B$7:$R$2292,12,0)</f>
        <v>13.3573</v>
      </c>
      <c r="K14" s="61">
        <f t="shared" si="3"/>
        <v>4</v>
      </c>
      <c r="L14" s="60">
        <f>VLOOKUP($A14,'Return Data'!$B$7:$R$2292,13,0)</f>
        <v>6.9816000000000003</v>
      </c>
      <c r="M14" s="61">
        <f t="shared" si="4"/>
        <v>4</v>
      </c>
      <c r="N14" s="60">
        <f>VLOOKUP($A14,'Return Data'!$B$7:$R$2292,17,0)</f>
        <v>10.641500000000001</v>
      </c>
      <c r="O14" s="61">
        <f t="shared" si="5"/>
        <v>5</v>
      </c>
      <c r="P14" s="60">
        <f>VLOOKUP($A14,'Return Data'!$B$7:$R$2292,14,0)</f>
        <v>8.9931999999999999</v>
      </c>
      <c r="Q14" s="61">
        <f t="shared" si="6"/>
        <v>6</v>
      </c>
      <c r="R14" s="60">
        <f>VLOOKUP($A14,'Return Data'!$B$7:$R$2292,16,0)</f>
        <v>11.500500000000001</v>
      </c>
      <c r="S14" s="62">
        <f t="shared" si="7"/>
        <v>1</v>
      </c>
    </row>
    <row r="15" spans="1:19" x14ac:dyDescent="0.3">
      <c r="A15" s="77" t="s">
        <v>831</v>
      </c>
      <c r="B15" s="59">
        <f>VLOOKUP($A15,'Return Data'!$B$7:$R$2292,3,0)</f>
        <v>44988</v>
      </c>
      <c r="C15" s="60">
        <f>VLOOKUP($A15,'Return Data'!$B$7:$R$2292,4,0)</f>
        <v>47.893300000000004</v>
      </c>
      <c r="D15" s="60">
        <f>VLOOKUP($A15,'Return Data'!$B$7:$R$2292,9,0)</f>
        <v>-38.609200000000001</v>
      </c>
      <c r="E15" s="61">
        <f t="shared" si="0"/>
        <v>4</v>
      </c>
      <c r="F15" s="60">
        <f>VLOOKUP($A15,'Return Data'!$B$7:$R$2292,10,0)</f>
        <v>14.888199999999999</v>
      </c>
      <c r="G15" s="61">
        <f t="shared" si="1"/>
        <v>9</v>
      </c>
      <c r="H15" s="60">
        <f>VLOOKUP($A15,'Return Data'!$B$7:$R$2292,11,0)</f>
        <v>20.595700000000001</v>
      </c>
      <c r="I15" s="61">
        <f t="shared" si="2"/>
        <v>11</v>
      </c>
      <c r="J15" s="60">
        <f>VLOOKUP($A15,'Return Data'!$B$7:$R$2292,12,0)</f>
        <v>10.8653</v>
      </c>
      <c r="K15" s="61">
        <f t="shared" si="3"/>
        <v>11</v>
      </c>
      <c r="L15" s="60">
        <f>VLOOKUP($A15,'Return Data'!$B$7:$R$2292,13,0)</f>
        <v>6.6847000000000003</v>
      </c>
      <c r="M15" s="61">
        <f t="shared" si="4"/>
        <v>11</v>
      </c>
      <c r="N15" s="60">
        <f>VLOOKUP($A15,'Return Data'!$B$7:$R$2292,17,0)</f>
        <v>10.017300000000001</v>
      </c>
      <c r="O15" s="61">
        <f t="shared" si="5"/>
        <v>11</v>
      </c>
      <c r="P15" s="60">
        <f>VLOOKUP($A15,'Return Data'!$B$7:$R$2292,14,0)</f>
        <v>8.6607000000000003</v>
      </c>
      <c r="Q15" s="61">
        <f t="shared" si="6"/>
        <v>10</v>
      </c>
      <c r="R15" s="60">
        <f>VLOOKUP($A15,'Return Data'!$B$7:$R$2292,16,0)</f>
        <v>10.6721</v>
      </c>
      <c r="S15" s="62">
        <f t="shared" si="7"/>
        <v>3</v>
      </c>
    </row>
    <row r="16" spans="1:19" x14ac:dyDescent="0.3">
      <c r="A16" s="77" t="s">
        <v>833</v>
      </c>
      <c r="B16" s="59">
        <f>VLOOKUP($A16,'Return Data'!$B$7:$R$2292,3,0)</f>
        <v>44988</v>
      </c>
      <c r="C16" s="60">
        <f>VLOOKUP($A16,'Return Data'!$B$7:$R$2292,4,0)</f>
        <v>47.759399999999999</v>
      </c>
      <c r="D16" s="60">
        <f>VLOOKUP($A16,'Return Data'!$B$7:$R$2292,9,0)</f>
        <v>-45.779899999999998</v>
      </c>
      <c r="E16" s="61">
        <f t="shared" si="0"/>
        <v>10</v>
      </c>
      <c r="F16" s="60">
        <f>VLOOKUP($A16,'Return Data'!$B$7:$R$2292,10,0)</f>
        <v>15.690899999999999</v>
      </c>
      <c r="G16" s="61">
        <f t="shared" si="1"/>
        <v>4</v>
      </c>
      <c r="H16" s="60">
        <f>VLOOKUP($A16,'Return Data'!$B$7:$R$2292,11,0)</f>
        <v>21.396999999999998</v>
      </c>
      <c r="I16" s="61">
        <f t="shared" si="2"/>
        <v>5</v>
      </c>
      <c r="J16" s="60">
        <f>VLOOKUP($A16,'Return Data'!$B$7:$R$2292,12,0)</f>
        <v>10.9762</v>
      </c>
      <c r="K16" s="61">
        <f t="shared" si="3"/>
        <v>10</v>
      </c>
      <c r="L16" s="60">
        <f>VLOOKUP($A16,'Return Data'!$B$7:$R$2292,13,0)</f>
        <v>6.9085999999999999</v>
      </c>
      <c r="M16" s="61">
        <f t="shared" si="4"/>
        <v>7</v>
      </c>
      <c r="N16" s="60">
        <f>VLOOKUP($A16,'Return Data'!$B$7:$R$2292,17,0)</f>
        <v>10.529299999999999</v>
      </c>
      <c r="O16" s="61">
        <f t="shared" si="5"/>
        <v>8</v>
      </c>
      <c r="P16" s="60">
        <f>VLOOKUP($A16,'Return Data'!$B$7:$R$2292,14,0)</f>
        <v>8.8299000000000003</v>
      </c>
      <c r="Q16" s="61">
        <f t="shared" si="6"/>
        <v>8</v>
      </c>
      <c r="R16" s="60">
        <f>VLOOKUP($A16,'Return Data'!$B$7:$R$2292,16,0)</f>
        <v>9.7089999999999996</v>
      </c>
      <c r="S16" s="62">
        <f t="shared" si="7"/>
        <v>4</v>
      </c>
    </row>
    <row r="17" spans="1:19" x14ac:dyDescent="0.3">
      <c r="A17" s="77" t="s">
        <v>1975</v>
      </c>
      <c r="B17" s="59">
        <f>VLOOKUP($A17,'Return Data'!$B$7:$R$2292,3,0)</f>
        <v>44988</v>
      </c>
      <c r="C17" s="60">
        <f>VLOOKUP($A17,'Return Data'!$B$7:$R$2292,4,0)</f>
        <v>49.402700000000003</v>
      </c>
      <c r="D17" s="60">
        <f>VLOOKUP($A17,'Return Data'!$B$7:$R$2292,9,0)</f>
        <v>-45.529000000000003</v>
      </c>
      <c r="E17" s="61">
        <f t="shared" si="0"/>
        <v>8</v>
      </c>
      <c r="F17" s="60">
        <f>VLOOKUP($A17,'Return Data'!$B$7:$R$2292,10,0)</f>
        <v>15.426600000000001</v>
      </c>
      <c r="G17" s="61">
        <f t="shared" si="1"/>
        <v>7</v>
      </c>
      <c r="H17" s="60">
        <f>VLOOKUP($A17,'Return Data'!$B$7:$R$2292,11,0)</f>
        <v>21.263200000000001</v>
      </c>
      <c r="I17" s="61">
        <f t="shared" si="2"/>
        <v>7</v>
      </c>
      <c r="J17" s="60">
        <f>VLOOKUP($A17,'Return Data'!$B$7:$R$2292,12,0)</f>
        <v>13.3187</v>
      </c>
      <c r="K17" s="61">
        <f t="shared" si="3"/>
        <v>6</v>
      </c>
      <c r="L17" s="60">
        <f>VLOOKUP($A17,'Return Data'!$B$7:$R$2292,13,0)</f>
        <v>6.9255000000000004</v>
      </c>
      <c r="M17" s="61">
        <f t="shared" si="4"/>
        <v>6</v>
      </c>
      <c r="N17" s="60">
        <f>VLOOKUP($A17,'Return Data'!$B$7:$R$2292,17,0)</f>
        <v>10.646800000000001</v>
      </c>
      <c r="O17" s="61">
        <f t="shared" si="5"/>
        <v>4</v>
      </c>
      <c r="P17" s="60">
        <f>VLOOKUP($A17,'Return Data'!$B$7:$R$2292,14,0)</f>
        <v>8.9970999999999997</v>
      </c>
      <c r="Q17" s="61">
        <f t="shared" si="6"/>
        <v>5</v>
      </c>
      <c r="R17" s="60">
        <f>VLOOKUP($A17,'Return Data'!$B$7:$R$2292,16,0)</f>
        <v>9.2184000000000008</v>
      </c>
      <c r="S17" s="62">
        <f t="shared" si="7"/>
        <v>5</v>
      </c>
    </row>
    <row r="18" spans="1:19" x14ac:dyDescent="0.3">
      <c r="A18" s="77" t="s">
        <v>836</v>
      </c>
      <c r="B18" s="59">
        <f>VLOOKUP($A18,'Return Data'!$B$7:$R$2292,3,0)</f>
        <v>44988</v>
      </c>
      <c r="C18" s="60">
        <f>VLOOKUP($A18,'Return Data'!$B$7:$R$2292,4,0)</f>
        <v>48.027200000000001</v>
      </c>
      <c r="D18" s="60">
        <f>VLOOKUP($A18,'Return Data'!$B$7:$R$2292,9,0)</f>
        <v>-46.000999999999998</v>
      </c>
      <c r="E18" s="61">
        <f t="shared" si="0"/>
        <v>11</v>
      </c>
      <c r="F18" s="60">
        <f>VLOOKUP($A18,'Return Data'!$B$7:$R$2292,10,0)</f>
        <v>15.709099999999999</v>
      </c>
      <c r="G18" s="61">
        <f t="shared" si="1"/>
        <v>3</v>
      </c>
      <c r="H18" s="60">
        <f>VLOOKUP($A18,'Return Data'!$B$7:$R$2292,11,0)</f>
        <v>21.451699999999999</v>
      </c>
      <c r="I18" s="61">
        <f t="shared" si="2"/>
        <v>3</v>
      </c>
      <c r="J18" s="60">
        <f>VLOOKUP($A18,'Return Data'!$B$7:$R$2292,12,0)</f>
        <v>13.2515</v>
      </c>
      <c r="K18" s="61">
        <f t="shared" si="3"/>
        <v>7</v>
      </c>
      <c r="L18" s="60">
        <f>VLOOKUP($A18,'Return Data'!$B$7:$R$2292,13,0)</f>
        <v>6.6866000000000003</v>
      </c>
      <c r="M18" s="61">
        <f t="shared" si="4"/>
        <v>10</v>
      </c>
      <c r="N18" s="60">
        <f>VLOOKUP($A18,'Return Data'!$B$7:$R$2292,17,0)</f>
        <v>10.346399999999999</v>
      </c>
      <c r="O18" s="61">
        <f t="shared" si="5"/>
        <v>10</v>
      </c>
      <c r="P18" s="60">
        <f>VLOOKUP($A18,'Return Data'!$B$7:$R$2292,14,0)</f>
        <v>8.5622000000000007</v>
      </c>
      <c r="Q18" s="61">
        <f t="shared" si="6"/>
        <v>11</v>
      </c>
      <c r="R18" s="60">
        <f>VLOOKUP($A18,'Return Data'!$B$7:$R$2292,16,0)</f>
        <v>10.7614</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-42.05693636363636</v>
      </c>
      <c r="E20" s="83"/>
      <c r="F20" s="84">
        <f>AVERAGE(F8:F18)</f>
        <v>15.46489090909091</v>
      </c>
      <c r="G20" s="83"/>
      <c r="H20" s="84">
        <f>AVERAGE(H8:H18)</f>
        <v>21.260045454545452</v>
      </c>
      <c r="I20" s="83"/>
      <c r="J20" s="84">
        <f>AVERAGE(J8:J18)</f>
        <v>12.953163636363637</v>
      </c>
      <c r="K20" s="83"/>
      <c r="L20" s="84">
        <f>AVERAGE(L8:L18)</f>
        <v>6.9516636363636364</v>
      </c>
      <c r="M20" s="83"/>
      <c r="N20" s="84">
        <f>AVERAGE(N8:N18)</f>
        <v>10.598054545454547</v>
      </c>
      <c r="O20" s="83"/>
      <c r="P20" s="84">
        <f>AVERAGE(P8:P18)</f>
        <v>8.9217272727272743</v>
      </c>
      <c r="Q20" s="83"/>
      <c r="R20" s="84">
        <f>AVERAGE(R8:R18)</f>
        <v>8.7764818181818196</v>
      </c>
      <c r="S20" s="85"/>
    </row>
    <row r="21" spans="1:19" x14ac:dyDescent="0.3">
      <c r="A21" s="82" t="s">
        <v>28</v>
      </c>
      <c r="B21" s="83"/>
      <c r="C21" s="83"/>
      <c r="D21" s="84">
        <f>MIN(D8:D18)</f>
        <v>-46.000999999999998</v>
      </c>
      <c r="E21" s="83"/>
      <c r="F21" s="84">
        <f>MIN(F8:F18)</f>
        <v>14.4861</v>
      </c>
      <c r="G21" s="83"/>
      <c r="H21" s="84">
        <f>MIN(H8:H18)</f>
        <v>20.595700000000001</v>
      </c>
      <c r="I21" s="83"/>
      <c r="J21" s="84">
        <f>MIN(J8:J18)</f>
        <v>10.8653</v>
      </c>
      <c r="K21" s="83"/>
      <c r="L21" s="84">
        <f>MIN(L8:L18)</f>
        <v>6.6847000000000003</v>
      </c>
      <c r="M21" s="83"/>
      <c r="N21" s="84">
        <f>MIN(N8:N18)</f>
        <v>10.017300000000001</v>
      </c>
      <c r="O21" s="83"/>
      <c r="P21" s="84">
        <f>MIN(P8:P18)</f>
        <v>8.5622000000000007</v>
      </c>
      <c r="Q21" s="83"/>
      <c r="R21" s="84">
        <f>MIN(R8:R18)</f>
        <v>5.1883999999999997</v>
      </c>
      <c r="S21" s="85"/>
    </row>
    <row r="22" spans="1:19" ht="15" thickBot="1" x14ac:dyDescent="0.35">
      <c r="A22" s="86" t="s">
        <v>29</v>
      </c>
      <c r="B22" s="87"/>
      <c r="C22" s="87"/>
      <c r="D22" s="88">
        <f>MAX(D8:D18)</f>
        <v>-30.7178</v>
      </c>
      <c r="E22" s="87"/>
      <c r="F22" s="88">
        <f>MAX(F8:F18)</f>
        <v>16.957799999999999</v>
      </c>
      <c r="G22" s="87"/>
      <c r="H22" s="88">
        <f>MAX(H8:H18)</f>
        <v>21.895800000000001</v>
      </c>
      <c r="I22" s="87"/>
      <c r="J22" s="88">
        <f>MAX(J8:J18)</f>
        <v>13.959099999999999</v>
      </c>
      <c r="K22" s="87"/>
      <c r="L22" s="88">
        <f>MAX(L8:L18)</f>
        <v>7.4142000000000001</v>
      </c>
      <c r="M22" s="87"/>
      <c r="N22" s="88">
        <f>MAX(N8:N18)</f>
        <v>11.082100000000001</v>
      </c>
      <c r="O22" s="87"/>
      <c r="P22" s="88">
        <f>MAX(P8:P18)</f>
        <v>9.1487999999999996</v>
      </c>
      <c r="Q22" s="87"/>
      <c r="R22" s="88">
        <f>MAX(R8:R18)</f>
        <v>11.500500000000001</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818</v>
      </c>
      <c r="B8" s="59">
        <f>VLOOKUP($A8,'Return Data'!$B$7:$R$2292,3,0)</f>
        <v>44988</v>
      </c>
      <c r="C8" s="60">
        <f>VLOOKUP($A8,'Return Data'!$B$7:$R$2292,4,0)</f>
        <v>17.014500000000002</v>
      </c>
      <c r="D8" s="60">
        <f>VLOOKUP($A8,'Return Data'!$B$7:$R$2292,9,0)</f>
        <v>-33.4358</v>
      </c>
      <c r="E8" s="61">
        <f>RANK(D8,D$8:D$18,0)</f>
        <v>1</v>
      </c>
      <c r="F8" s="60">
        <f>VLOOKUP($A8,'Return Data'!$B$7:$R$2292,10,0)</f>
        <v>21.2196</v>
      </c>
      <c r="G8" s="61">
        <f>RANK(F8,F$8:F$18,0)</f>
        <v>1</v>
      </c>
      <c r="H8" s="60">
        <f>VLOOKUP($A8,'Return Data'!$B$7:$R$2292,11,0)</f>
        <v>21.053899999999999</v>
      </c>
      <c r="I8" s="61">
        <f>RANK(H8,H$8:H$18,0)</f>
        <v>5</v>
      </c>
      <c r="J8" s="60">
        <f>VLOOKUP($A8,'Return Data'!$B$7:$R$2292,12,0)</f>
        <v>11.7584</v>
      </c>
      <c r="K8" s="61">
        <f>RANK(J8,J$8:J$18,0)</f>
        <v>1</v>
      </c>
      <c r="L8" s="60">
        <f>VLOOKUP($A8,'Return Data'!$B$7:$R$2292,13,0)</f>
        <v>9.0511999999999997</v>
      </c>
      <c r="M8" s="61">
        <f>RANK(L8,L$8:L$18,0)</f>
        <v>2</v>
      </c>
      <c r="N8" s="60">
        <f>VLOOKUP($A8,'Return Data'!$B$7:$R$2292,17,0)</f>
        <v>10.101699999999999</v>
      </c>
      <c r="O8" s="61">
        <f>RANK(N8,N$8:N$18,0)</f>
        <v>3</v>
      </c>
      <c r="P8" s="60">
        <f>VLOOKUP($A8,'Return Data'!$B$7:$R$2292,14,0)</f>
        <v>8.7293000000000003</v>
      </c>
      <c r="Q8" s="61">
        <f>RANK(P8,P$8:P$18,0)</f>
        <v>6</v>
      </c>
      <c r="R8" s="60">
        <f>VLOOKUP($A8,'Return Data'!$B$7:$R$2292,16,0)</f>
        <v>4.9692999999999996</v>
      </c>
      <c r="S8" s="62">
        <f>RANK(R8,R$8:R$18,0)</f>
        <v>6</v>
      </c>
    </row>
    <row r="9" spans="1:19" x14ac:dyDescent="0.3">
      <c r="A9" s="77" t="s">
        <v>820</v>
      </c>
      <c r="B9" s="59">
        <f>VLOOKUP($A9,'Return Data'!$B$7:$R$2292,3,0)</f>
        <v>44988</v>
      </c>
      <c r="C9" s="60">
        <f>VLOOKUP($A9,'Return Data'!$B$7:$R$2292,4,0)</f>
        <v>16.9407</v>
      </c>
      <c r="D9" s="60">
        <f>VLOOKUP($A9,'Return Data'!$B$7:$R$2292,9,0)</f>
        <v>-41.402500000000003</v>
      </c>
      <c r="E9" s="61">
        <f t="shared" ref="E9:E18" si="0">RANK(D9,D$8:D$18,0)</f>
        <v>6</v>
      </c>
      <c r="F9" s="60">
        <f>VLOOKUP($A9,'Return Data'!$B$7:$R$2292,10,0)</f>
        <v>16.845400000000001</v>
      </c>
      <c r="G9" s="61">
        <f t="shared" ref="G9:G18" si="1">RANK(F9,F$8:F$18,0)</f>
        <v>7</v>
      </c>
      <c r="H9" s="60">
        <f>VLOOKUP($A9,'Return Data'!$B$7:$R$2292,11,0)</f>
        <v>19.600899999999999</v>
      </c>
      <c r="I9" s="61">
        <f t="shared" ref="I9:I18" si="2">RANK(H9,H$8:H$18,0)</f>
        <v>10</v>
      </c>
      <c r="J9" s="60">
        <f>VLOOKUP($A9,'Return Data'!$B$7:$R$2292,12,0)</f>
        <v>10.382099999999999</v>
      </c>
      <c r="K9" s="61">
        <f t="shared" ref="K9:K18" si="3">RANK(J9,J$8:J$18,0)</f>
        <v>8</v>
      </c>
      <c r="L9" s="60">
        <f>VLOOKUP($A9,'Return Data'!$B$7:$R$2292,13,0)</f>
        <v>8.1214999999999993</v>
      </c>
      <c r="M9" s="61">
        <f t="shared" ref="M9:M18" si="4">RANK(L9,L$8:L$18,0)</f>
        <v>5</v>
      </c>
      <c r="N9" s="60">
        <f>VLOOKUP($A9,'Return Data'!$B$7:$R$2292,17,0)</f>
        <v>10.020300000000001</v>
      </c>
      <c r="O9" s="61">
        <f t="shared" ref="O9:O18" si="5">RANK(N9,N$8:N$18,0)</f>
        <v>5</v>
      </c>
      <c r="P9" s="60">
        <f>VLOOKUP($A9,'Return Data'!$B$7:$R$2292,14,0)</f>
        <v>9.0195000000000007</v>
      </c>
      <c r="Q9" s="61">
        <f t="shared" ref="Q9:Q18" si="6">RANK(P9,P$8:P$18,0)</f>
        <v>1</v>
      </c>
      <c r="R9" s="60">
        <f>VLOOKUP($A9,'Return Data'!$B$7:$R$2292,16,0)</f>
        <v>4.7431000000000001</v>
      </c>
      <c r="S9" s="62">
        <f t="shared" ref="S9:S18" si="7">RANK(R9,R$8:R$18,0)</f>
        <v>7</v>
      </c>
    </row>
    <row r="10" spans="1:19" x14ac:dyDescent="0.3">
      <c r="A10" s="77" t="s">
        <v>2071</v>
      </c>
      <c r="B10" s="59">
        <f>VLOOKUP($A10,'Return Data'!$B$7:$R$2292,3,0)</f>
        <v>44988</v>
      </c>
      <c r="C10" s="60">
        <f>VLOOKUP($A10,'Return Data'!$B$7:$R$2292,4,0)</f>
        <v>15.972099999999999</v>
      </c>
      <c r="D10" s="60">
        <f>VLOOKUP($A10,'Return Data'!$B$7:$R$2292,9,0)</f>
        <v>-100.4897</v>
      </c>
      <c r="E10" s="61">
        <f t="shared" si="0"/>
        <v>11</v>
      </c>
      <c r="F10" s="60">
        <f>VLOOKUP($A10,'Return Data'!$B$7:$R$2292,10,0)</f>
        <v>0.1784</v>
      </c>
      <c r="G10" s="61">
        <f t="shared" si="1"/>
        <v>11</v>
      </c>
      <c r="H10" s="60">
        <f>VLOOKUP($A10,'Return Data'!$B$7:$R$2292,11,0)</f>
        <v>49.888100000000001</v>
      </c>
      <c r="I10" s="61">
        <f t="shared" si="2"/>
        <v>1</v>
      </c>
      <c r="J10" s="60">
        <f>VLOOKUP($A10,'Return Data'!$B$7:$R$2292,12,0)</f>
        <v>-8.7082999999999995</v>
      </c>
      <c r="K10" s="61">
        <f t="shared" si="3"/>
        <v>11</v>
      </c>
      <c r="L10" s="60">
        <f>VLOOKUP($A10,'Return Data'!$B$7:$R$2292,13,0)</f>
        <v>-11.295199999999999</v>
      </c>
      <c r="M10" s="61">
        <f t="shared" si="4"/>
        <v>11</v>
      </c>
      <c r="N10" s="60">
        <f>VLOOKUP($A10,'Return Data'!$B$7:$R$2292,17,0)</f>
        <v>-1.9</v>
      </c>
      <c r="O10" s="61">
        <f t="shared" si="5"/>
        <v>11</v>
      </c>
      <c r="P10" s="60">
        <f>VLOOKUP($A10,'Return Data'!$B$7:$R$2292,14,0)</f>
        <v>3.7029999999999998</v>
      </c>
      <c r="Q10" s="61">
        <f t="shared" si="6"/>
        <v>11</v>
      </c>
      <c r="R10" s="60">
        <f>VLOOKUP($A10,'Return Data'!$B$7:$R$2292,16,0)</f>
        <v>3.0718000000000001</v>
      </c>
      <c r="S10" s="62">
        <f t="shared" si="7"/>
        <v>11</v>
      </c>
    </row>
    <row r="11" spans="1:19" x14ac:dyDescent="0.3">
      <c r="A11" s="77" t="s">
        <v>822</v>
      </c>
      <c r="B11" s="59">
        <f>VLOOKUP($A11,'Return Data'!$B$7:$R$2292,3,0)</f>
        <v>44988</v>
      </c>
      <c r="C11" s="60">
        <f>VLOOKUP($A11,'Return Data'!$B$7:$R$2292,4,0)</f>
        <v>17.443200000000001</v>
      </c>
      <c r="D11" s="60">
        <f>VLOOKUP($A11,'Return Data'!$B$7:$R$2292,9,0)</f>
        <v>-37.9754</v>
      </c>
      <c r="E11" s="61">
        <f t="shared" si="0"/>
        <v>3</v>
      </c>
      <c r="F11" s="60">
        <f>VLOOKUP($A11,'Return Data'!$B$7:$R$2292,10,0)</f>
        <v>18.319800000000001</v>
      </c>
      <c r="G11" s="61">
        <f t="shared" si="1"/>
        <v>4</v>
      </c>
      <c r="H11" s="60">
        <f>VLOOKUP($A11,'Return Data'!$B$7:$R$2292,11,0)</f>
        <v>21.134899999999998</v>
      </c>
      <c r="I11" s="61">
        <f t="shared" si="2"/>
        <v>4</v>
      </c>
      <c r="J11" s="60">
        <f>VLOOKUP($A11,'Return Data'!$B$7:$R$2292,12,0)</f>
        <v>11.0519</v>
      </c>
      <c r="K11" s="61">
        <f t="shared" si="3"/>
        <v>5</v>
      </c>
      <c r="L11" s="60">
        <f>VLOOKUP($A11,'Return Data'!$B$7:$R$2292,13,0)</f>
        <v>7.8552</v>
      </c>
      <c r="M11" s="61">
        <f t="shared" si="4"/>
        <v>8</v>
      </c>
      <c r="N11" s="60">
        <f>VLOOKUP($A11,'Return Data'!$B$7:$R$2292,17,0)</f>
        <v>9.9930000000000003</v>
      </c>
      <c r="O11" s="61">
        <f t="shared" si="5"/>
        <v>6</v>
      </c>
      <c r="P11" s="60">
        <f>VLOOKUP($A11,'Return Data'!$B$7:$R$2292,14,0)</f>
        <v>8.9395000000000007</v>
      </c>
      <c r="Q11" s="61">
        <f t="shared" si="6"/>
        <v>2</v>
      </c>
      <c r="R11" s="60">
        <f>VLOOKUP($A11,'Return Data'!$B$7:$R$2292,16,0)</f>
        <v>5.0274000000000001</v>
      </c>
      <c r="S11" s="62">
        <f t="shared" si="7"/>
        <v>5</v>
      </c>
    </row>
    <row r="12" spans="1:19" x14ac:dyDescent="0.3">
      <c r="A12" s="77" t="s">
        <v>824</v>
      </c>
      <c r="B12" s="59">
        <f>VLOOKUP($A12,'Return Data'!$B$7:$R$2292,3,0)</f>
        <v>44988</v>
      </c>
      <c r="C12" s="60">
        <f>VLOOKUP($A12,'Return Data'!$B$7:$R$2292,4,0)</f>
        <v>17.9574</v>
      </c>
      <c r="D12" s="60">
        <f>VLOOKUP($A12,'Return Data'!$B$7:$R$2292,9,0)</f>
        <v>-42.126800000000003</v>
      </c>
      <c r="E12" s="61">
        <f t="shared" si="0"/>
        <v>9</v>
      </c>
      <c r="F12" s="60">
        <f>VLOOKUP($A12,'Return Data'!$B$7:$R$2292,10,0)</f>
        <v>17.616099999999999</v>
      </c>
      <c r="G12" s="61">
        <f t="shared" si="1"/>
        <v>5</v>
      </c>
      <c r="H12" s="60">
        <f>VLOOKUP($A12,'Return Data'!$B$7:$R$2292,11,0)</f>
        <v>19.7959</v>
      </c>
      <c r="I12" s="61">
        <f t="shared" si="2"/>
        <v>9</v>
      </c>
      <c r="J12" s="60">
        <f>VLOOKUP($A12,'Return Data'!$B$7:$R$2292,12,0)</f>
        <v>10.495799999999999</v>
      </c>
      <c r="K12" s="61">
        <f t="shared" si="3"/>
        <v>7</v>
      </c>
      <c r="L12" s="60">
        <f>VLOOKUP($A12,'Return Data'!$B$7:$R$2292,13,0)</f>
        <v>7.4257999999999997</v>
      </c>
      <c r="M12" s="61">
        <f t="shared" si="4"/>
        <v>9</v>
      </c>
      <c r="N12" s="60">
        <f>VLOOKUP($A12,'Return Data'!$B$7:$R$2292,17,0)</f>
        <v>9.9293999999999993</v>
      </c>
      <c r="O12" s="61">
        <f t="shared" si="5"/>
        <v>8</v>
      </c>
      <c r="P12" s="60">
        <f>VLOOKUP($A12,'Return Data'!$B$7:$R$2292,14,0)</f>
        <v>8.7950999999999997</v>
      </c>
      <c r="Q12" s="61">
        <f t="shared" si="6"/>
        <v>4</v>
      </c>
      <c r="R12" s="60">
        <f>VLOOKUP($A12,'Return Data'!$B$7:$R$2292,16,0)</f>
        <v>5.2694000000000001</v>
      </c>
      <c r="S12" s="62">
        <f t="shared" si="7"/>
        <v>4</v>
      </c>
    </row>
    <row r="13" spans="1:19" x14ac:dyDescent="0.3">
      <c r="A13" s="77" t="s">
        <v>826</v>
      </c>
      <c r="B13" s="59">
        <f>VLOOKUP($A13,'Return Data'!$B$7:$R$2292,3,0)</f>
        <v>44988</v>
      </c>
      <c r="C13" s="60">
        <f>VLOOKUP($A13,'Return Data'!$B$7:$R$2292,4,0)</f>
        <v>15.116</v>
      </c>
      <c r="D13" s="60">
        <f>VLOOKUP($A13,'Return Data'!$B$7:$R$2292,9,0)</f>
        <v>-41.536299999999997</v>
      </c>
      <c r="E13" s="61">
        <f t="shared" si="0"/>
        <v>7</v>
      </c>
      <c r="F13" s="60">
        <f>VLOOKUP($A13,'Return Data'!$B$7:$R$2292,10,0)</f>
        <v>18.446000000000002</v>
      </c>
      <c r="G13" s="61">
        <f t="shared" si="1"/>
        <v>3</v>
      </c>
      <c r="H13" s="60">
        <f>VLOOKUP($A13,'Return Data'!$B$7:$R$2292,11,0)</f>
        <v>21.532399999999999</v>
      </c>
      <c r="I13" s="61">
        <f t="shared" si="2"/>
        <v>2</v>
      </c>
      <c r="J13" s="60">
        <f>VLOOKUP($A13,'Return Data'!$B$7:$R$2292,12,0)</f>
        <v>11.2895</v>
      </c>
      <c r="K13" s="61">
        <f t="shared" si="3"/>
        <v>2</v>
      </c>
      <c r="L13" s="60">
        <f>VLOOKUP($A13,'Return Data'!$B$7:$R$2292,13,0)</f>
        <v>8.5848999999999993</v>
      </c>
      <c r="M13" s="61">
        <f t="shared" si="4"/>
        <v>3</v>
      </c>
      <c r="N13" s="60">
        <f>VLOOKUP($A13,'Return Data'!$B$7:$R$2292,17,0)</f>
        <v>10.9254</v>
      </c>
      <c r="O13" s="61">
        <f t="shared" si="5"/>
        <v>1</v>
      </c>
      <c r="P13" s="60">
        <f>VLOOKUP($A13,'Return Data'!$B$7:$R$2292,14,0)</f>
        <v>8.4878999999999998</v>
      </c>
      <c r="Q13" s="61">
        <f t="shared" si="6"/>
        <v>9</v>
      </c>
      <c r="R13" s="60">
        <f>VLOOKUP($A13,'Return Data'!$B$7:$R$2292,16,0)</f>
        <v>3.9916</v>
      </c>
      <c r="S13" s="62">
        <f t="shared" si="7"/>
        <v>10</v>
      </c>
    </row>
    <row r="14" spans="1:19" x14ac:dyDescent="0.3">
      <c r="A14" s="77" t="s">
        <v>828</v>
      </c>
      <c r="B14" s="59">
        <f>VLOOKUP($A14,'Return Data'!$B$7:$R$2292,3,0)</f>
        <v>44988</v>
      </c>
      <c r="C14" s="60">
        <f>VLOOKUP($A14,'Return Data'!$B$7:$R$2292,4,0)</f>
        <v>16.5275</v>
      </c>
      <c r="D14" s="60">
        <f>VLOOKUP($A14,'Return Data'!$B$7:$R$2292,9,0)</f>
        <v>-36.738399999999999</v>
      </c>
      <c r="E14" s="61">
        <f t="shared" si="0"/>
        <v>2</v>
      </c>
      <c r="F14" s="60">
        <f>VLOOKUP($A14,'Return Data'!$B$7:$R$2292,10,0)</f>
        <v>19.277100000000001</v>
      </c>
      <c r="G14" s="61">
        <f t="shared" si="1"/>
        <v>2</v>
      </c>
      <c r="H14" s="60">
        <f>VLOOKUP($A14,'Return Data'!$B$7:$R$2292,11,0)</f>
        <v>20.493400000000001</v>
      </c>
      <c r="I14" s="61">
        <f t="shared" si="2"/>
        <v>7</v>
      </c>
      <c r="J14" s="60">
        <f>VLOOKUP($A14,'Return Data'!$B$7:$R$2292,12,0)</f>
        <v>9.5515000000000008</v>
      </c>
      <c r="K14" s="61">
        <f t="shared" si="3"/>
        <v>9</v>
      </c>
      <c r="L14" s="60">
        <f>VLOOKUP($A14,'Return Data'!$B$7:$R$2292,13,0)</f>
        <v>9.4892000000000003</v>
      </c>
      <c r="M14" s="61">
        <f t="shared" si="4"/>
        <v>1</v>
      </c>
      <c r="N14" s="60">
        <f>VLOOKUP($A14,'Return Data'!$B$7:$R$2292,17,0)</f>
        <v>9.9883000000000006</v>
      </c>
      <c r="O14" s="61">
        <f t="shared" si="5"/>
        <v>7</v>
      </c>
      <c r="P14" s="60">
        <f>VLOOKUP($A14,'Return Data'!$B$7:$R$2292,14,0)</f>
        <v>8.6719000000000008</v>
      </c>
      <c r="Q14" s="61">
        <f t="shared" si="6"/>
        <v>7</v>
      </c>
      <c r="R14" s="60">
        <f>VLOOKUP($A14,'Return Data'!$B$7:$R$2292,16,0)</f>
        <v>4.5677000000000003</v>
      </c>
      <c r="S14" s="62">
        <f t="shared" si="7"/>
        <v>9</v>
      </c>
    </row>
    <row r="15" spans="1:19" x14ac:dyDescent="0.3">
      <c r="A15" s="77" t="s">
        <v>830</v>
      </c>
      <c r="B15" s="59">
        <f>VLOOKUP($A15,'Return Data'!$B$7:$R$2292,3,0)</f>
        <v>44988</v>
      </c>
      <c r="C15" s="60">
        <f>VLOOKUP($A15,'Return Data'!$B$7:$R$2292,4,0)</f>
        <v>22.392399999999999</v>
      </c>
      <c r="D15" s="60">
        <f>VLOOKUP($A15,'Return Data'!$B$7:$R$2292,9,0)</f>
        <v>-40.363100000000003</v>
      </c>
      <c r="E15" s="61">
        <f t="shared" si="0"/>
        <v>4</v>
      </c>
      <c r="F15" s="60">
        <f>VLOOKUP($A15,'Return Data'!$B$7:$R$2292,10,0)</f>
        <v>16.770800000000001</v>
      </c>
      <c r="G15" s="61">
        <f t="shared" si="1"/>
        <v>8</v>
      </c>
      <c r="H15" s="60">
        <f>VLOOKUP($A15,'Return Data'!$B$7:$R$2292,11,0)</f>
        <v>19.335899999999999</v>
      </c>
      <c r="I15" s="61">
        <f t="shared" si="2"/>
        <v>11</v>
      </c>
      <c r="J15" s="60">
        <f>VLOOKUP($A15,'Return Data'!$B$7:$R$2292,12,0)</f>
        <v>8.2202000000000002</v>
      </c>
      <c r="K15" s="61">
        <f t="shared" si="3"/>
        <v>10</v>
      </c>
      <c r="L15" s="60">
        <f>VLOOKUP($A15,'Return Data'!$B$7:$R$2292,13,0)</f>
        <v>7.9421999999999997</v>
      </c>
      <c r="M15" s="61">
        <f t="shared" si="4"/>
        <v>7</v>
      </c>
      <c r="N15" s="60">
        <f>VLOOKUP($A15,'Return Data'!$B$7:$R$2292,17,0)</f>
        <v>9.4908999999999999</v>
      </c>
      <c r="O15" s="61">
        <f t="shared" si="5"/>
        <v>10</v>
      </c>
      <c r="P15" s="60">
        <f>VLOOKUP($A15,'Return Data'!$B$7:$R$2292,14,0)</f>
        <v>8.5051000000000005</v>
      </c>
      <c r="Q15" s="61">
        <f t="shared" si="6"/>
        <v>8</v>
      </c>
      <c r="R15" s="60">
        <f>VLOOKUP($A15,'Return Data'!$B$7:$R$2292,16,0)</f>
        <v>6.9798999999999998</v>
      </c>
      <c r="S15" s="62">
        <f t="shared" si="7"/>
        <v>1</v>
      </c>
    </row>
    <row r="16" spans="1:19" x14ac:dyDescent="0.3">
      <c r="A16" s="77" t="s">
        <v>832</v>
      </c>
      <c r="B16" s="59">
        <f>VLOOKUP($A16,'Return Data'!$B$7:$R$2292,3,0)</f>
        <v>44988</v>
      </c>
      <c r="C16" s="60">
        <f>VLOOKUP($A16,'Return Data'!$B$7:$R$2292,4,0)</f>
        <v>22.2621</v>
      </c>
      <c r="D16" s="60">
        <f>VLOOKUP($A16,'Return Data'!$B$7:$R$2292,9,0)</f>
        <v>-42.540199999999999</v>
      </c>
      <c r="E16" s="61">
        <f t="shared" si="0"/>
        <v>10</v>
      </c>
      <c r="F16" s="60">
        <f>VLOOKUP($A16,'Return Data'!$B$7:$R$2292,10,0)</f>
        <v>16.566199999999998</v>
      </c>
      <c r="G16" s="61">
        <f t="shared" si="1"/>
        <v>9</v>
      </c>
      <c r="H16" s="60">
        <f>VLOOKUP($A16,'Return Data'!$B$7:$R$2292,11,0)</f>
        <v>20.175699999999999</v>
      </c>
      <c r="I16" s="61">
        <f t="shared" si="2"/>
        <v>8</v>
      </c>
      <c r="J16" s="60">
        <f>VLOOKUP($A16,'Return Data'!$B$7:$R$2292,12,0)</f>
        <v>10.725099999999999</v>
      </c>
      <c r="K16" s="61">
        <f t="shared" si="3"/>
        <v>6</v>
      </c>
      <c r="L16" s="60">
        <f>VLOOKUP($A16,'Return Data'!$B$7:$R$2292,13,0)</f>
        <v>7.3109999999999999</v>
      </c>
      <c r="M16" s="61">
        <f t="shared" si="4"/>
        <v>10</v>
      </c>
      <c r="N16" s="60">
        <f>VLOOKUP($A16,'Return Data'!$B$7:$R$2292,17,0)</f>
        <v>9.8229000000000006</v>
      </c>
      <c r="O16" s="61">
        <f t="shared" si="5"/>
        <v>9</v>
      </c>
      <c r="P16" s="60">
        <f>VLOOKUP($A16,'Return Data'!$B$7:$R$2292,14,0)</f>
        <v>8.4220000000000006</v>
      </c>
      <c r="Q16" s="61">
        <f t="shared" si="6"/>
        <v>10</v>
      </c>
      <c r="R16" s="60">
        <f>VLOOKUP($A16,'Return Data'!$B$7:$R$2292,16,0)</f>
        <v>6.8982000000000001</v>
      </c>
      <c r="S16" s="62">
        <f t="shared" si="7"/>
        <v>3</v>
      </c>
    </row>
    <row r="17" spans="1:19" x14ac:dyDescent="0.3">
      <c r="A17" s="77" t="s">
        <v>834</v>
      </c>
      <c r="B17" s="59">
        <f>VLOOKUP($A17,'Return Data'!$B$7:$R$2292,3,0)</f>
        <v>44988</v>
      </c>
      <c r="C17" s="60">
        <f>VLOOKUP($A17,'Return Data'!$B$7:$R$2292,4,0)</f>
        <v>22.082000000000001</v>
      </c>
      <c r="D17" s="60">
        <f>VLOOKUP($A17,'Return Data'!$B$7:$R$2292,9,0)</f>
        <v>-41.953000000000003</v>
      </c>
      <c r="E17" s="61">
        <f t="shared" si="0"/>
        <v>8</v>
      </c>
      <c r="F17" s="60">
        <f>VLOOKUP($A17,'Return Data'!$B$7:$R$2292,10,0)</f>
        <v>17.488900000000001</v>
      </c>
      <c r="G17" s="61">
        <f t="shared" si="1"/>
        <v>6</v>
      </c>
      <c r="H17" s="60">
        <f>VLOOKUP($A17,'Return Data'!$B$7:$R$2292,11,0)</f>
        <v>20.825199999999999</v>
      </c>
      <c r="I17" s="61">
        <f t="shared" si="2"/>
        <v>6</v>
      </c>
      <c r="J17" s="60">
        <f>VLOOKUP($A17,'Return Data'!$B$7:$R$2292,12,0)</f>
        <v>11.259600000000001</v>
      </c>
      <c r="K17" s="61">
        <f t="shared" si="3"/>
        <v>3</v>
      </c>
      <c r="L17" s="60">
        <f>VLOOKUP($A17,'Return Data'!$B$7:$R$2292,13,0)</f>
        <v>8.1385000000000005</v>
      </c>
      <c r="M17" s="61">
        <f t="shared" si="4"/>
        <v>4</v>
      </c>
      <c r="N17" s="60">
        <f>VLOOKUP($A17,'Return Data'!$B$7:$R$2292,17,0)</f>
        <v>10.261900000000001</v>
      </c>
      <c r="O17" s="61">
        <f t="shared" si="5"/>
        <v>2</v>
      </c>
      <c r="P17" s="60">
        <f>VLOOKUP($A17,'Return Data'!$B$7:$R$2292,14,0)</f>
        <v>8.7505000000000006</v>
      </c>
      <c r="Q17" s="61">
        <f t="shared" si="6"/>
        <v>5</v>
      </c>
      <c r="R17" s="60">
        <f>VLOOKUP($A17,'Return Data'!$B$7:$R$2292,16,0)</f>
        <v>6.9455</v>
      </c>
      <c r="S17" s="62">
        <f t="shared" si="7"/>
        <v>2</v>
      </c>
    </row>
    <row r="18" spans="1:19" x14ac:dyDescent="0.3">
      <c r="A18" s="77" t="s">
        <v>835</v>
      </c>
      <c r="B18" s="59">
        <f>VLOOKUP($A18,'Return Data'!$B$7:$R$2292,3,0)</f>
        <v>44988</v>
      </c>
      <c r="C18" s="60">
        <f>VLOOKUP($A18,'Return Data'!$B$7:$R$2292,4,0)</f>
        <v>16.9557</v>
      </c>
      <c r="D18" s="60">
        <f>VLOOKUP($A18,'Return Data'!$B$7:$R$2292,9,0)</f>
        <v>-41.121899999999997</v>
      </c>
      <c r="E18" s="61">
        <f t="shared" si="0"/>
        <v>5</v>
      </c>
      <c r="F18" s="60">
        <f>VLOOKUP($A18,'Return Data'!$B$7:$R$2292,10,0)</f>
        <v>16.181100000000001</v>
      </c>
      <c r="G18" s="61">
        <f t="shared" si="1"/>
        <v>10</v>
      </c>
      <c r="H18" s="60">
        <f>VLOOKUP($A18,'Return Data'!$B$7:$R$2292,11,0)</f>
        <v>21.244499999999999</v>
      </c>
      <c r="I18" s="61">
        <f t="shared" si="2"/>
        <v>3</v>
      </c>
      <c r="J18" s="60">
        <f>VLOOKUP($A18,'Return Data'!$B$7:$R$2292,12,0)</f>
        <v>11.0992</v>
      </c>
      <c r="K18" s="61">
        <f t="shared" si="3"/>
        <v>4</v>
      </c>
      <c r="L18" s="60">
        <f>VLOOKUP($A18,'Return Data'!$B$7:$R$2292,13,0)</f>
        <v>8.0945</v>
      </c>
      <c r="M18" s="61">
        <f t="shared" si="4"/>
        <v>6</v>
      </c>
      <c r="N18" s="60">
        <f>VLOOKUP($A18,'Return Data'!$B$7:$R$2292,17,0)</f>
        <v>10.0517</v>
      </c>
      <c r="O18" s="61">
        <f t="shared" si="5"/>
        <v>4</v>
      </c>
      <c r="P18" s="60">
        <f>VLOOKUP($A18,'Return Data'!$B$7:$R$2292,14,0)</f>
        <v>8.8309999999999995</v>
      </c>
      <c r="Q18" s="61">
        <f t="shared" si="6"/>
        <v>3</v>
      </c>
      <c r="R18" s="60">
        <f>VLOOKUP($A18,'Return Data'!$B$7:$R$2292,16,0)</f>
        <v>4.7070999999999996</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-45.425736363636361</v>
      </c>
      <c r="E20" s="83"/>
      <c r="F20" s="84">
        <f>AVERAGE(F8:F18)</f>
        <v>16.26449090909091</v>
      </c>
      <c r="G20" s="83"/>
      <c r="H20" s="84">
        <f>AVERAGE(H8:H18)</f>
        <v>23.189163636363638</v>
      </c>
      <c r="I20" s="83"/>
      <c r="J20" s="84">
        <f>AVERAGE(J8:J18)</f>
        <v>8.829545454545455</v>
      </c>
      <c r="K20" s="83"/>
      <c r="L20" s="84">
        <f>AVERAGE(L8:L18)</f>
        <v>6.4289818181818186</v>
      </c>
      <c r="M20" s="83"/>
      <c r="N20" s="84">
        <f>AVERAGE(N8:N18)</f>
        <v>8.9714090909090913</v>
      </c>
      <c r="O20" s="83"/>
      <c r="P20" s="84">
        <f>AVERAGE(P8:P18)</f>
        <v>8.2595272727272739</v>
      </c>
      <c r="Q20" s="83"/>
      <c r="R20" s="84">
        <f>AVERAGE(R8:R18)</f>
        <v>5.1973636363636366</v>
      </c>
      <c r="S20" s="85"/>
    </row>
    <row r="21" spans="1:19" x14ac:dyDescent="0.3">
      <c r="A21" s="82" t="s">
        <v>28</v>
      </c>
      <c r="B21" s="83"/>
      <c r="C21" s="83"/>
      <c r="D21" s="84">
        <f>MIN(D8:D18)</f>
        <v>-100.4897</v>
      </c>
      <c r="E21" s="83"/>
      <c r="F21" s="84">
        <f>MIN(F8:F18)</f>
        <v>0.1784</v>
      </c>
      <c r="G21" s="83"/>
      <c r="H21" s="84">
        <f>MIN(H8:H18)</f>
        <v>19.335899999999999</v>
      </c>
      <c r="I21" s="83"/>
      <c r="J21" s="84">
        <f>MIN(J8:J18)</f>
        <v>-8.7082999999999995</v>
      </c>
      <c r="K21" s="83"/>
      <c r="L21" s="84">
        <f>MIN(L8:L18)</f>
        <v>-11.295199999999999</v>
      </c>
      <c r="M21" s="83"/>
      <c r="N21" s="84">
        <f>MIN(N8:N18)</f>
        <v>-1.9</v>
      </c>
      <c r="O21" s="83"/>
      <c r="P21" s="84">
        <f>MIN(P8:P18)</f>
        <v>3.7029999999999998</v>
      </c>
      <c r="Q21" s="83"/>
      <c r="R21" s="84">
        <f>MIN(R8:R18)</f>
        <v>3.0718000000000001</v>
      </c>
      <c r="S21" s="85"/>
    </row>
    <row r="22" spans="1:19" ht="15" thickBot="1" x14ac:dyDescent="0.35">
      <c r="A22" s="86" t="s">
        <v>29</v>
      </c>
      <c r="B22" s="87"/>
      <c r="C22" s="87"/>
      <c r="D22" s="88">
        <f>MAX(D8:D18)</f>
        <v>-33.4358</v>
      </c>
      <c r="E22" s="87"/>
      <c r="F22" s="88">
        <f>MAX(F8:F18)</f>
        <v>21.2196</v>
      </c>
      <c r="G22" s="87"/>
      <c r="H22" s="88">
        <f>MAX(H8:H18)</f>
        <v>49.888100000000001</v>
      </c>
      <c r="I22" s="87"/>
      <c r="J22" s="88">
        <f>MAX(J8:J18)</f>
        <v>11.7584</v>
      </c>
      <c r="K22" s="87"/>
      <c r="L22" s="88">
        <f>MAX(L8:L18)</f>
        <v>9.4892000000000003</v>
      </c>
      <c r="M22" s="87"/>
      <c r="N22" s="88">
        <f>MAX(N8:N18)</f>
        <v>10.9254</v>
      </c>
      <c r="O22" s="87"/>
      <c r="P22" s="88">
        <f>MAX(P8:P18)</f>
        <v>9.0195000000000007</v>
      </c>
      <c r="Q22" s="87"/>
      <c r="R22" s="88">
        <f>MAX(R8:R18)</f>
        <v>6.9798999999999998</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626</v>
      </c>
      <c r="B8" s="59">
        <f>VLOOKUP($A8,'Return Data'!$B$7:$R$2292,3,0)</f>
        <v>44988</v>
      </c>
      <c r="C8" s="60">
        <f>VLOOKUP($A8,'Return Data'!$B$7:$R$2292,4,0)</f>
        <v>18.6096</v>
      </c>
      <c r="D8" s="60">
        <f>VLOOKUP($A8,'Return Data'!$B$7:$R$2292,9,0)</f>
        <v>5.6493000000000002</v>
      </c>
      <c r="E8" s="61">
        <f t="shared" ref="E8:E25" si="0">RANK(D8,D$8:D$25,0)</f>
        <v>3</v>
      </c>
      <c r="F8" s="60">
        <f>VLOOKUP($A8,'Return Data'!$B$7:$R$2292,10,0)</f>
        <v>6.3472</v>
      </c>
      <c r="G8" s="61">
        <f t="shared" ref="G8:G25" si="1">RANK(F8,F$8:F$25,0)</f>
        <v>4</v>
      </c>
      <c r="H8" s="60">
        <f>VLOOKUP($A8,'Return Data'!$B$7:$R$2292,11,0)</f>
        <v>6.5170000000000003</v>
      </c>
      <c r="I8" s="61">
        <f t="shared" ref="I8:I25" si="2">RANK(H8,H$8:H$25,0)</f>
        <v>3</v>
      </c>
      <c r="J8" s="60">
        <f>VLOOKUP($A8,'Return Data'!$B$7:$R$2292,12,0)</f>
        <v>10.4368</v>
      </c>
      <c r="K8" s="61">
        <f t="shared" ref="K8:K25" si="3">RANK(J8,J$8:J$25,0)</f>
        <v>1</v>
      </c>
      <c r="L8" s="60">
        <f>VLOOKUP($A8,'Return Data'!$B$7:$R$2292,13,0)</f>
        <v>8.5208999999999993</v>
      </c>
      <c r="M8" s="61">
        <f t="shared" ref="M8:M25" si="4">RANK(L8,L$8:L$25,0)</f>
        <v>3</v>
      </c>
      <c r="N8" s="60">
        <f>VLOOKUP($A8,'Return Data'!$B$7:$R$2292,17,0)</f>
        <v>7.6294000000000004</v>
      </c>
      <c r="O8" s="61">
        <f t="shared" ref="O8:O23" si="5">RANK(N8,N$8:N$25,0)</f>
        <v>6</v>
      </c>
      <c r="P8" s="60">
        <f>VLOOKUP($A8,'Return Data'!$B$7:$R$2292,14,0)</f>
        <v>8.2497000000000007</v>
      </c>
      <c r="Q8" s="61">
        <f>RANK(P8,P$8:P$25,0)</f>
        <v>3</v>
      </c>
      <c r="R8" s="60">
        <f>VLOOKUP($A8,'Return Data'!$B$7:$R$2292,16,0)</f>
        <v>8.1882999999999999</v>
      </c>
      <c r="S8" s="62">
        <f t="shared" ref="S8:S25" si="6">RANK(R8,R$8:R$25,0)</f>
        <v>5</v>
      </c>
    </row>
    <row r="9" spans="1:19" x14ac:dyDescent="0.3">
      <c r="A9" s="77" t="s">
        <v>628</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630</v>
      </c>
      <c r="B10" s="59">
        <f>VLOOKUP($A10,'Return Data'!$B$7:$R$2292,3,0)</f>
        <v>44988</v>
      </c>
      <c r="C10" s="60">
        <f>VLOOKUP($A10,'Return Data'!$B$7:$R$2292,4,0)</f>
        <v>19.637899999999998</v>
      </c>
      <c r="D10" s="60">
        <f>VLOOKUP($A10,'Return Data'!$B$7:$R$2292,9,0)</f>
        <v>5.1045999999999996</v>
      </c>
      <c r="E10" s="61">
        <f t="shared" si="0"/>
        <v>4</v>
      </c>
      <c r="F10" s="60">
        <f>VLOOKUP($A10,'Return Data'!$B$7:$R$2292,10,0)</f>
        <v>6.3888999999999996</v>
      </c>
      <c r="G10" s="61">
        <f t="shared" si="1"/>
        <v>3</v>
      </c>
      <c r="H10" s="60">
        <f>VLOOKUP($A10,'Return Data'!$B$7:$R$2292,11,0)</f>
        <v>6.0720000000000001</v>
      </c>
      <c r="I10" s="61">
        <f t="shared" si="2"/>
        <v>5</v>
      </c>
      <c r="J10" s="60">
        <f>VLOOKUP($A10,'Return Data'!$B$7:$R$2292,12,0)</f>
        <v>6.8597999999999999</v>
      </c>
      <c r="K10" s="61">
        <f t="shared" si="3"/>
        <v>3</v>
      </c>
      <c r="L10" s="60">
        <f>VLOOKUP($A10,'Return Data'!$B$7:$R$2292,13,0)</f>
        <v>5.3003999999999998</v>
      </c>
      <c r="M10" s="61">
        <f t="shared" si="4"/>
        <v>6</v>
      </c>
      <c r="N10" s="60">
        <f>VLOOKUP($A10,'Return Data'!$B$7:$R$2292,17,0)</f>
        <v>6.0778999999999996</v>
      </c>
      <c r="O10" s="61">
        <f t="shared" si="5"/>
        <v>11</v>
      </c>
      <c r="P10" s="60">
        <f>VLOOKUP($A10,'Return Data'!$B$7:$R$2292,14,0)</f>
        <v>6.7167000000000003</v>
      </c>
      <c r="Q10" s="61">
        <f t="shared" ref="Q10:Q23" si="7">RANK(P10,P$8:P$25,0)</f>
        <v>6</v>
      </c>
      <c r="R10" s="60">
        <f>VLOOKUP($A10,'Return Data'!$B$7:$R$2292,16,0)</f>
        <v>8.1257999999999999</v>
      </c>
      <c r="S10" s="62">
        <f t="shared" si="6"/>
        <v>6</v>
      </c>
    </row>
    <row r="11" spans="1:19" x14ac:dyDescent="0.3">
      <c r="A11" s="77" t="s">
        <v>1940</v>
      </c>
      <c r="B11" s="59">
        <f>VLOOKUP($A11,'Return Data'!$B$7:$R$2292,3,0)</f>
        <v>44988</v>
      </c>
      <c r="C11" s="60">
        <f>VLOOKUP($A11,'Return Data'!$B$7:$R$2292,4,0)</f>
        <v>10.791399999999999</v>
      </c>
      <c r="D11" s="60">
        <f>VLOOKUP($A11,'Return Data'!$B$7:$R$2292,9,0)</f>
        <v>3.2332999999999998</v>
      </c>
      <c r="E11" s="61">
        <f t="shared" si="0"/>
        <v>10</v>
      </c>
      <c r="F11" s="60">
        <f>VLOOKUP($A11,'Return Data'!$B$7:$R$2292,10,0)</f>
        <v>4.3621999999999996</v>
      </c>
      <c r="G11" s="61">
        <f t="shared" si="1"/>
        <v>15</v>
      </c>
      <c r="H11" s="60">
        <f>VLOOKUP($A11,'Return Data'!$B$7:$R$2292,11,0)</f>
        <v>4.2588999999999997</v>
      </c>
      <c r="I11" s="61">
        <f t="shared" si="2"/>
        <v>15</v>
      </c>
      <c r="J11" s="60">
        <f>VLOOKUP($A11,'Return Data'!$B$7:$R$2292,12,0)</f>
        <v>4.9278000000000004</v>
      </c>
      <c r="K11" s="61">
        <f t="shared" si="3"/>
        <v>15</v>
      </c>
      <c r="L11" s="60">
        <f>VLOOKUP($A11,'Return Data'!$B$7:$R$2292,13,0)</f>
        <v>130.9111</v>
      </c>
      <c r="M11" s="61">
        <f t="shared" si="4"/>
        <v>1</v>
      </c>
      <c r="N11" s="60">
        <f>VLOOKUP($A11,'Return Data'!$B$7:$R$2292,17,0)</f>
        <v>63.500900000000001</v>
      </c>
      <c r="O11" s="61">
        <f t="shared" si="5"/>
        <v>1</v>
      </c>
      <c r="P11" s="60">
        <f>VLOOKUP($A11,'Return Data'!$B$7:$R$2292,14,0)</f>
        <v>12.389099999999999</v>
      </c>
      <c r="Q11" s="61">
        <f t="shared" si="7"/>
        <v>1</v>
      </c>
      <c r="R11" s="60">
        <f>VLOOKUP($A11,'Return Data'!$B$7:$R$2292,16,0)</f>
        <v>0.9546</v>
      </c>
      <c r="S11" s="62">
        <f t="shared" si="6"/>
        <v>16</v>
      </c>
    </row>
    <row r="12" spans="1:19" x14ac:dyDescent="0.3">
      <c r="A12" s="77" t="s">
        <v>1912</v>
      </c>
      <c r="B12" s="59">
        <f>VLOOKUP($A12,'Return Data'!$B$7:$R$2292,3,0)</f>
        <v>44988</v>
      </c>
      <c r="C12" s="60">
        <f>VLOOKUP($A12,'Return Data'!$B$7:$R$2292,4,0)</f>
        <v>19.9757</v>
      </c>
      <c r="D12" s="60">
        <f>VLOOKUP($A12,'Return Data'!$B$7:$R$2292,9,0)</f>
        <v>7.6603000000000003</v>
      </c>
      <c r="E12" s="61">
        <f t="shared" si="0"/>
        <v>1</v>
      </c>
      <c r="F12" s="60">
        <f>VLOOKUP($A12,'Return Data'!$B$7:$R$2292,10,0)</f>
        <v>6.8765999999999998</v>
      </c>
      <c r="G12" s="61">
        <f t="shared" si="1"/>
        <v>2</v>
      </c>
      <c r="H12" s="60">
        <f>VLOOKUP($A12,'Return Data'!$B$7:$R$2292,11,0)</f>
        <v>6.9847000000000001</v>
      </c>
      <c r="I12" s="61">
        <f t="shared" si="2"/>
        <v>2</v>
      </c>
      <c r="J12" s="60">
        <f>VLOOKUP($A12,'Return Data'!$B$7:$R$2292,12,0)</f>
        <v>7.4467999999999996</v>
      </c>
      <c r="K12" s="61">
        <f t="shared" si="3"/>
        <v>2</v>
      </c>
      <c r="L12" s="60">
        <f>VLOOKUP($A12,'Return Data'!$B$7:$R$2292,13,0)</f>
        <v>5.5808999999999997</v>
      </c>
      <c r="M12" s="61">
        <f t="shared" si="4"/>
        <v>4</v>
      </c>
      <c r="N12" s="60">
        <f>VLOOKUP($A12,'Return Data'!$B$7:$R$2292,17,0)</f>
        <v>12.3101</v>
      </c>
      <c r="O12" s="61">
        <f t="shared" si="5"/>
        <v>3</v>
      </c>
      <c r="P12" s="60">
        <f>VLOOKUP($A12,'Return Data'!$B$7:$R$2292,14,0)</f>
        <v>8.9600000000000009</v>
      </c>
      <c r="Q12" s="61">
        <f t="shared" si="7"/>
        <v>2</v>
      </c>
      <c r="R12" s="60">
        <f>VLOOKUP($A12,'Return Data'!$B$7:$R$2292,16,0)</f>
        <v>8.9037000000000006</v>
      </c>
      <c r="S12" s="62">
        <f t="shared" si="6"/>
        <v>1</v>
      </c>
    </row>
    <row r="13" spans="1:19" x14ac:dyDescent="0.3">
      <c r="A13" s="77" t="s">
        <v>632</v>
      </c>
      <c r="B13" s="59">
        <f>VLOOKUP($A13,'Return Data'!$B$7:$R$2292,3,0)</f>
        <v>44988</v>
      </c>
      <c r="C13" s="60">
        <f>VLOOKUP($A13,'Return Data'!$B$7:$R$2292,4,0)</f>
        <v>36.349299999999999</v>
      </c>
      <c r="D13" s="60">
        <f>VLOOKUP($A13,'Return Data'!$B$7:$R$2292,9,0)</f>
        <v>2.2884000000000002</v>
      </c>
      <c r="E13" s="61">
        <f t="shared" si="0"/>
        <v>14</v>
      </c>
      <c r="F13" s="60">
        <f>VLOOKUP($A13,'Return Data'!$B$7:$R$2292,10,0)</f>
        <v>5.2655000000000003</v>
      </c>
      <c r="G13" s="61">
        <f t="shared" si="1"/>
        <v>11</v>
      </c>
      <c r="H13" s="60">
        <f>VLOOKUP($A13,'Return Data'!$B$7:$R$2292,11,0)</f>
        <v>5.0614999999999997</v>
      </c>
      <c r="I13" s="61">
        <f t="shared" si="2"/>
        <v>14</v>
      </c>
      <c r="J13" s="60">
        <f>VLOOKUP($A13,'Return Data'!$B$7:$R$2292,12,0)</f>
        <v>5.5849000000000002</v>
      </c>
      <c r="K13" s="61">
        <f t="shared" si="3"/>
        <v>14</v>
      </c>
      <c r="L13" s="60">
        <f>VLOOKUP($A13,'Return Data'!$B$7:$R$2292,13,0)</f>
        <v>10.593400000000001</v>
      </c>
      <c r="M13" s="61">
        <f t="shared" si="4"/>
        <v>2</v>
      </c>
      <c r="N13" s="60">
        <f>VLOOKUP($A13,'Return Data'!$B$7:$R$2292,17,0)</f>
        <v>6.9372999999999996</v>
      </c>
      <c r="O13" s="61">
        <f t="shared" si="5"/>
        <v>8</v>
      </c>
      <c r="P13" s="60">
        <f>VLOOKUP($A13,'Return Data'!$B$7:$R$2292,14,0)</f>
        <v>6.1087999999999996</v>
      </c>
      <c r="Q13" s="61">
        <f t="shared" si="7"/>
        <v>9</v>
      </c>
      <c r="R13" s="60">
        <f>VLOOKUP($A13,'Return Data'!$B$7:$R$2292,16,0)</f>
        <v>7.0362</v>
      </c>
      <c r="S13" s="62">
        <f t="shared" si="6"/>
        <v>11</v>
      </c>
    </row>
    <row r="14" spans="1:19" x14ac:dyDescent="0.3">
      <c r="A14" s="77" t="s">
        <v>635</v>
      </c>
      <c r="B14" s="59">
        <f>VLOOKUP($A14,'Return Data'!$B$7:$R$2292,3,0)</f>
        <v>44988</v>
      </c>
      <c r="C14" s="60">
        <f>VLOOKUP($A14,'Return Data'!$B$7:$R$2292,4,0)</f>
        <v>24.8613</v>
      </c>
      <c r="D14" s="60">
        <f>VLOOKUP($A14,'Return Data'!$B$7:$R$2292,9,0)</f>
        <v>7.6157000000000004</v>
      </c>
      <c r="E14" s="61">
        <f t="shared" si="0"/>
        <v>2</v>
      </c>
      <c r="F14" s="60">
        <f>VLOOKUP($A14,'Return Data'!$B$7:$R$2292,10,0)</f>
        <v>8.9746000000000006</v>
      </c>
      <c r="G14" s="61">
        <f t="shared" si="1"/>
        <v>1</v>
      </c>
      <c r="H14" s="60">
        <f>VLOOKUP($A14,'Return Data'!$B$7:$R$2292,11,0)</f>
        <v>7.9827000000000004</v>
      </c>
      <c r="I14" s="61">
        <f t="shared" si="2"/>
        <v>1</v>
      </c>
      <c r="J14" s="60">
        <f>VLOOKUP($A14,'Return Data'!$B$7:$R$2292,12,0)</f>
        <v>6.0883000000000003</v>
      </c>
      <c r="K14" s="61">
        <f t="shared" si="3"/>
        <v>12</v>
      </c>
      <c r="L14" s="60">
        <f>VLOOKUP($A14,'Return Data'!$B$7:$R$2292,13,0)</f>
        <v>3.8228</v>
      </c>
      <c r="M14" s="61">
        <f t="shared" si="4"/>
        <v>15</v>
      </c>
      <c r="N14" s="60">
        <f>VLOOKUP($A14,'Return Data'!$B$7:$R$2292,17,0)</f>
        <v>7.1524000000000001</v>
      </c>
      <c r="O14" s="61">
        <f t="shared" si="5"/>
        <v>7</v>
      </c>
      <c r="P14" s="60">
        <f>VLOOKUP($A14,'Return Data'!$B$7:$R$2292,14,0)</f>
        <v>6.5965999999999996</v>
      </c>
      <c r="Q14" s="61">
        <f t="shared" si="7"/>
        <v>7</v>
      </c>
      <c r="R14" s="60">
        <f>VLOOKUP($A14,'Return Data'!$B$7:$R$2292,16,0)</f>
        <v>8.0393000000000008</v>
      </c>
      <c r="S14" s="62">
        <f t="shared" si="6"/>
        <v>8</v>
      </c>
    </row>
    <row r="15" spans="1:19" x14ac:dyDescent="0.3">
      <c r="A15" s="77" t="s">
        <v>643</v>
      </c>
      <c r="B15" s="59">
        <f>VLOOKUP($A15,'Return Data'!$B$7:$R$2292,3,0)</f>
        <v>44988</v>
      </c>
      <c r="C15" s="60">
        <f>VLOOKUP($A15,'Return Data'!$B$7:$R$2292,4,0)</f>
        <v>21.437000000000001</v>
      </c>
      <c r="D15" s="60">
        <f>VLOOKUP($A15,'Return Data'!$B$7:$R$2292,9,0)</f>
        <v>3.4693000000000001</v>
      </c>
      <c r="E15" s="61">
        <f t="shared" si="0"/>
        <v>8</v>
      </c>
      <c r="F15" s="60">
        <f>VLOOKUP($A15,'Return Data'!$B$7:$R$2292,10,0)</f>
        <v>5.4062999999999999</v>
      </c>
      <c r="G15" s="61">
        <f t="shared" si="1"/>
        <v>9</v>
      </c>
      <c r="H15" s="60">
        <f>VLOOKUP($A15,'Return Data'!$B$7:$R$2292,11,0)</f>
        <v>5.3272000000000004</v>
      </c>
      <c r="I15" s="61">
        <f t="shared" si="2"/>
        <v>12</v>
      </c>
      <c r="J15" s="60">
        <f>VLOOKUP($A15,'Return Data'!$B$7:$R$2292,12,0)</f>
        <v>6.4988000000000001</v>
      </c>
      <c r="K15" s="61">
        <f t="shared" si="3"/>
        <v>6</v>
      </c>
      <c r="L15" s="60">
        <f>VLOOKUP($A15,'Return Data'!$B$7:$R$2292,13,0)</f>
        <v>4.5523999999999996</v>
      </c>
      <c r="M15" s="61">
        <f t="shared" si="4"/>
        <v>11</v>
      </c>
      <c r="N15" s="60">
        <f>VLOOKUP($A15,'Return Data'!$B$7:$R$2292,17,0)</f>
        <v>6.0936000000000003</v>
      </c>
      <c r="O15" s="61">
        <f t="shared" si="5"/>
        <v>10</v>
      </c>
      <c r="P15" s="60">
        <f>VLOOKUP($A15,'Return Data'!$B$7:$R$2292,14,0)</f>
        <v>7.1840000000000002</v>
      </c>
      <c r="Q15" s="61">
        <f t="shared" si="7"/>
        <v>4</v>
      </c>
      <c r="R15" s="60">
        <f>VLOOKUP($A15,'Return Data'!$B$7:$R$2292,16,0)</f>
        <v>8.8984000000000005</v>
      </c>
      <c r="S15" s="62">
        <f t="shared" si="6"/>
        <v>2</v>
      </c>
    </row>
    <row r="16" spans="1:19" x14ac:dyDescent="0.3">
      <c r="A16" s="102" t="s">
        <v>1997</v>
      </c>
      <c r="B16" s="59">
        <f>VLOOKUP($A16,'Return Data'!$B$7:$R$2292,3,0)</f>
        <v>44988</v>
      </c>
      <c r="C16" s="60">
        <f>VLOOKUP($A16,'Return Data'!$B$7:$R$2292,4,0)</f>
        <v>25.9618</v>
      </c>
      <c r="D16" s="60">
        <f>VLOOKUP($A16,'Return Data'!$B$7:$R$2292,9,0)</f>
        <v>3.5394000000000001</v>
      </c>
      <c r="E16" s="61">
        <f t="shared" si="0"/>
        <v>7</v>
      </c>
      <c r="F16" s="60">
        <f>VLOOKUP($A16,'Return Data'!$B$7:$R$2292,10,0)</f>
        <v>5.7035999999999998</v>
      </c>
      <c r="G16" s="61">
        <f t="shared" si="1"/>
        <v>6</v>
      </c>
      <c r="H16" s="60">
        <f>VLOOKUP($A16,'Return Data'!$B$7:$R$2292,11,0)</f>
        <v>5.8014000000000001</v>
      </c>
      <c r="I16" s="61">
        <f t="shared" si="2"/>
        <v>8</v>
      </c>
      <c r="J16" s="60">
        <f>VLOOKUP($A16,'Return Data'!$B$7:$R$2292,12,0)</f>
        <v>6.4368999999999996</v>
      </c>
      <c r="K16" s="61">
        <f t="shared" si="3"/>
        <v>8</v>
      </c>
      <c r="L16" s="60">
        <f>VLOOKUP($A16,'Return Data'!$B$7:$R$2292,13,0)</f>
        <v>4.5956999999999999</v>
      </c>
      <c r="M16" s="61">
        <f t="shared" si="4"/>
        <v>10</v>
      </c>
      <c r="N16" s="60">
        <f>VLOOKUP($A16,'Return Data'!$B$7:$R$2292,17,0)</f>
        <v>5.7793999999999999</v>
      </c>
      <c r="O16" s="61">
        <f t="shared" si="5"/>
        <v>12</v>
      </c>
      <c r="P16" s="60">
        <f>VLOOKUP($A16,'Return Data'!$B$7:$R$2292,14,0)</f>
        <v>5.1771000000000003</v>
      </c>
      <c r="Q16" s="61">
        <f t="shared" si="7"/>
        <v>13</v>
      </c>
      <c r="R16" s="60">
        <f>VLOOKUP($A16,'Return Data'!$B$7:$R$2292,16,0)</f>
        <v>7.1455000000000002</v>
      </c>
      <c r="S16" s="62">
        <f t="shared" si="6"/>
        <v>9</v>
      </c>
    </row>
    <row r="17" spans="1:19" x14ac:dyDescent="0.3">
      <c r="A17" s="77" t="s">
        <v>645</v>
      </c>
      <c r="B17" s="59">
        <f>VLOOKUP($A17,'Return Data'!$B$7:$R$2292,3,0)</f>
        <v>44988</v>
      </c>
      <c r="C17" s="60">
        <f>VLOOKUP($A17,'Return Data'!$B$7:$R$2292,4,0)</f>
        <v>28.4529</v>
      </c>
      <c r="D17" s="60">
        <f>VLOOKUP($A17,'Return Data'!$B$7:$R$2292,9,0)</f>
        <v>4.5423</v>
      </c>
      <c r="E17" s="61">
        <f t="shared" si="0"/>
        <v>6</v>
      </c>
      <c r="F17" s="60">
        <f>VLOOKUP($A17,'Return Data'!$B$7:$R$2292,10,0)</f>
        <v>4.7499000000000002</v>
      </c>
      <c r="G17" s="61">
        <f t="shared" si="1"/>
        <v>14</v>
      </c>
      <c r="H17" s="60">
        <f>VLOOKUP($A17,'Return Data'!$B$7:$R$2292,11,0)</f>
        <v>5.3106</v>
      </c>
      <c r="I17" s="61">
        <f t="shared" si="2"/>
        <v>13</v>
      </c>
      <c r="J17" s="60">
        <f>VLOOKUP($A17,'Return Data'!$B$7:$R$2292,12,0)</f>
        <v>6.5808999999999997</v>
      </c>
      <c r="K17" s="61">
        <f t="shared" si="3"/>
        <v>5</v>
      </c>
      <c r="L17" s="60">
        <f>VLOOKUP($A17,'Return Data'!$B$7:$R$2292,13,0)</f>
        <v>5.4084000000000003</v>
      </c>
      <c r="M17" s="61">
        <f t="shared" si="4"/>
        <v>5</v>
      </c>
      <c r="N17" s="60">
        <f>VLOOKUP($A17,'Return Data'!$B$7:$R$2292,17,0)</f>
        <v>6.4341999999999997</v>
      </c>
      <c r="O17" s="61">
        <f t="shared" si="5"/>
        <v>9</v>
      </c>
      <c r="P17" s="60">
        <f>VLOOKUP($A17,'Return Data'!$B$7:$R$2292,14,0)</f>
        <v>7.1477000000000004</v>
      </c>
      <c r="Q17" s="61">
        <f t="shared" si="7"/>
        <v>5</v>
      </c>
      <c r="R17" s="60">
        <f>VLOOKUP($A17,'Return Data'!$B$7:$R$2292,16,0)</f>
        <v>8.8652999999999995</v>
      </c>
      <c r="S17" s="62">
        <f t="shared" si="6"/>
        <v>3</v>
      </c>
    </row>
    <row r="18" spans="1:19" x14ac:dyDescent="0.3">
      <c r="A18" s="77" t="s">
        <v>647</v>
      </c>
      <c r="B18" s="59">
        <f>VLOOKUP($A18,'Return Data'!$B$7:$R$2292,3,0)</f>
        <v>44988</v>
      </c>
      <c r="C18" s="60">
        <f>VLOOKUP($A18,'Return Data'!$B$7:$R$2292,4,0)</f>
        <v>17.010000000000002</v>
      </c>
      <c r="D18" s="60">
        <f>VLOOKUP($A18,'Return Data'!$B$7:$R$2292,9,0)</f>
        <v>0.69779999999999998</v>
      </c>
      <c r="E18" s="61">
        <f t="shared" si="0"/>
        <v>16</v>
      </c>
      <c r="F18" s="60">
        <f>VLOOKUP($A18,'Return Data'!$B$7:$R$2292,10,0)</f>
        <v>5.1007999999999996</v>
      </c>
      <c r="G18" s="61">
        <f t="shared" si="1"/>
        <v>12</v>
      </c>
      <c r="H18" s="60">
        <f>VLOOKUP($A18,'Return Data'!$B$7:$R$2292,11,0)</f>
        <v>5.6040999999999999</v>
      </c>
      <c r="I18" s="61">
        <f t="shared" si="2"/>
        <v>9</v>
      </c>
      <c r="J18" s="60">
        <f>VLOOKUP($A18,'Return Data'!$B$7:$R$2292,12,0)</f>
        <v>6.4903000000000004</v>
      </c>
      <c r="K18" s="61">
        <f t="shared" si="3"/>
        <v>7</v>
      </c>
      <c r="L18" s="60">
        <f>VLOOKUP($A18,'Return Data'!$B$7:$R$2292,13,0)</f>
        <v>4.1289999999999996</v>
      </c>
      <c r="M18" s="61">
        <f t="shared" si="4"/>
        <v>13</v>
      </c>
      <c r="N18" s="60">
        <f>VLOOKUP($A18,'Return Data'!$B$7:$R$2292,17,0)</f>
        <v>10.3323</v>
      </c>
      <c r="O18" s="61">
        <f t="shared" si="5"/>
        <v>4</v>
      </c>
      <c r="P18" s="60">
        <f>VLOOKUP($A18,'Return Data'!$B$7:$R$2292,14,0)</f>
        <v>5.3876999999999997</v>
      </c>
      <c r="Q18" s="61">
        <f t="shared" si="7"/>
        <v>10</v>
      </c>
      <c r="R18" s="60">
        <f>VLOOKUP($A18,'Return Data'!$B$7:$R$2292,16,0)</f>
        <v>6.0762999999999998</v>
      </c>
      <c r="S18" s="62">
        <f t="shared" si="6"/>
        <v>14</v>
      </c>
    </row>
    <row r="19" spans="1:19" x14ac:dyDescent="0.3">
      <c r="A19" s="77" t="s">
        <v>648</v>
      </c>
      <c r="B19" s="59">
        <f>VLOOKUP($A19,'Return Data'!$B$7:$R$2292,3,0)</f>
        <v>44988</v>
      </c>
      <c r="C19" s="60">
        <f>VLOOKUP($A19,'Return Data'!$B$7:$R$2292,4,0)</f>
        <v>14.857900000000001</v>
      </c>
      <c r="D19" s="60">
        <f>VLOOKUP($A19,'Return Data'!$B$7:$R$2292,9,0)</f>
        <v>1.9419</v>
      </c>
      <c r="E19" s="61">
        <f t="shared" si="0"/>
        <v>15</v>
      </c>
      <c r="F19" s="60">
        <f>VLOOKUP($A19,'Return Data'!$B$7:$R$2292,10,0)</f>
        <v>4.7557</v>
      </c>
      <c r="G19" s="61">
        <f t="shared" si="1"/>
        <v>13</v>
      </c>
      <c r="H19" s="60">
        <f>VLOOKUP($A19,'Return Data'!$B$7:$R$2292,11,0)</f>
        <v>5.52</v>
      </c>
      <c r="I19" s="61">
        <f t="shared" si="2"/>
        <v>10</v>
      </c>
      <c r="J19" s="60">
        <f>VLOOKUP($A19,'Return Data'!$B$7:$R$2292,12,0)</f>
        <v>6.2881</v>
      </c>
      <c r="K19" s="61">
        <f t="shared" si="3"/>
        <v>10</v>
      </c>
      <c r="L19" s="60">
        <f>VLOOKUP($A19,'Return Data'!$B$7:$R$2292,13,0)</f>
        <v>4.3692000000000002</v>
      </c>
      <c r="M19" s="61">
        <f t="shared" si="4"/>
        <v>12</v>
      </c>
      <c r="N19" s="60">
        <f>VLOOKUP($A19,'Return Data'!$B$7:$R$2292,17,0)</f>
        <v>4.9648000000000003</v>
      </c>
      <c r="O19" s="61">
        <f t="shared" si="5"/>
        <v>14</v>
      </c>
      <c r="P19" s="60">
        <f>VLOOKUP($A19,'Return Data'!$B$7:$R$2292,14,0)</f>
        <v>5.3174999999999999</v>
      </c>
      <c r="Q19" s="61">
        <f t="shared" si="7"/>
        <v>12</v>
      </c>
      <c r="R19" s="60">
        <f>VLOOKUP($A19,'Return Data'!$B$7:$R$2292,16,0)</f>
        <v>6.8185000000000002</v>
      </c>
      <c r="S19" s="62">
        <f t="shared" si="6"/>
        <v>12</v>
      </c>
    </row>
    <row r="20" spans="1:19" x14ac:dyDescent="0.3">
      <c r="A20" s="77" t="s">
        <v>651</v>
      </c>
      <c r="B20" s="59">
        <f>VLOOKUP($A20,'Return Data'!$B$7:$R$2292,3,0)</f>
        <v>44988</v>
      </c>
      <c r="C20" s="60">
        <f>VLOOKUP($A20,'Return Data'!$B$7:$R$2292,4,0)</f>
        <v>1655.5786000000001</v>
      </c>
      <c r="D20" s="60">
        <f>VLOOKUP($A20,'Return Data'!$B$7:$R$2292,9,0)</f>
        <v>2.9681999999999999</v>
      </c>
      <c r="E20" s="61">
        <f t="shared" si="0"/>
        <v>12</v>
      </c>
      <c r="F20" s="60">
        <f>VLOOKUP($A20,'Return Data'!$B$7:$R$2292,10,0)</f>
        <v>5.3926999999999996</v>
      </c>
      <c r="G20" s="61">
        <f t="shared" si="1"/>
        <v>10</v>
      </c>
      <c r="H20" s="60">
        <f>VLOOKUP($A20,'Return Data'!$B$7:$R$2292,11,0)</f>
        <v>5.4363999999999999</v>
      </c>
      <c r="I20" s="61">
        <f t="shared" si="2"/>
        <v>11</v>
      </c>
      <c r="J20" s="60">
        <f>VLOOKUP($A20,'Return Data'!$B$7:$R$2292,12,0)</f>
        <v>5.8947000000000003</v>
      </c>
      <c r="K20" s="61">
        <f t="shared" si="3"/>
        <v>13</v>
      </c>
      <c r="L20" s="60">
        <f>VLOOKUP($A20,'Return Data'!$B$7:$R$2292,13,0)</f>
        <v>4.0171000000000001</v>
      </c>
      <c r="M20" s="61">
        <f t="shared" si="4"/>
        <v>14</v>
      </c>
      <c r="N20" s="60">
        <f>VLOOKUP($A20,'Return Data'!$B$7:$R$2292,17,0)</f>
        <v>4.5004999999999997</v>
      </c>
      <c r="O20" s="61">
        <f t="shared" si="5"/>
        <v>15</v>
      </c>
      <c r="P20" s="60">
        <f>VLOOKUP($A20,'Return Data'!$B$7:$R$2292,14,0)</f>
        <v>5.3692000000000002</v>
      </c>
      <c r="Q20" s="61">
        <f t="shared" si="7"/>
        <v>11</v>
      </c>
      <c r="R20" s="60">
        <f>VLOOKUP($A20,'Return Data'!$B$7:$R$2292,16,0)</f>
        <v>6.1116000000000001</v>
      </c>
      <c r="S20" s="62">
        <f t="shared" si="6"/>
        <v>13</v>
      </c>
    </row>
    <row r="21" spans="1:19" x14ac:dyDescent="0.3">
      <c r="A21" s="109" t="s">
        <v>653</v>
      </c>
      <c r="B21" s="59">
        <f>VLOOKUP($A21,'Return Data'!$B$7:$R$2292,3,0)</f>
        <v>44988</v>
      </c>
      <c r="C21" s="60">
        <f>VLOOKUP($A21,'Return Data'!$B$7:$R$2292,4,0)</f>
        <v>27.152200000000001</v>
      </c>
      <c r="D21" s="60">
        <f>VLOOKUP($A21,'Return Data'!$B$7:$R$2292,9,0)</f>
        <v>3.4272999999999998</v>
      </c>
      <c r="E21" s="61">
        <f t="shared" si="0"/>
        <v>9</v>
      </c>
      <c r="F21" s="60">
        <f>VLOOKUP($A21,'Return Data'!$B$7:$R$2292,10,0)</f>
        <v>3.3681000000000001</v>
      </c>
      <c r="G21" s="61">
        <f t="shared" si="1"/>
        <v>16</v>
      </c>
      <c r="H21" s="60">
        <f>VLOOKUP($A21,'Return Data'!$B$7:$R$2292,11,0)</f>
        <v>3.5242</v>
      </c>
      <c r="I21" s="61">
        <f t="shared" si="2"/>
        <v>16</v>
      </c>
      <c r="J21" s="60">
        <f>VLOOKUP($A21,'Return Data'!$B$7:$R$2292,12,0)</f>
        <v>4.7133000000000003</v>
      </c>
      <c r="K21" s="61">
        <f t="shared" si="3"/>
        <v>16</v>
      </c>
      <c r="L21" s="60">
        <f>VLOOKUP($A21,'Return Data'!$B$7:$R$2292,13,0)</f>
        <v>1.4247000000000001</v>
      </c>
      <c r="M21" s="61">
        <f t="shared" si="4"/>
        <v>16</v>
      </c>
      <c r="N21" s="60">
        <f>VLOOKUP($A21,'Return Data'!$B$7:$R$2292,17,0)</f>
        <v>4.1805000000000003</v>
      </c>
      <c r="O21" s="61">
        <f t="shared" si="5"/>
        <v>16</v>
      </c>
      <c r="P21" s="60">
        <f>VLOOKUP($A21,'Return Data'!$B$7:$R$2292,14,0)</f>
        <v>4.6639999999999997</v>
      </c>
      <c r="Q21" s="61">
        <f t="shared" si="7"/>
        <v>15</v>
      </c>
      <c r="R21" s="60">
        <f>VLOOKUP($A21,'Return Data'!$B$7:$R$2292,16,0)</f>
        <v>8.1225000000000005</v>
      </c>
      <c r="S21" s="62">
        <f t="shared" si="6"/>
        <v>7</v>
      </c>
    </row>
    <row r="22" spans="1:19" x14ac:dyDescent="0.3">
      <c r="A22" s="77" t="s">
        <v>655</v>
      </c>
      <c r="B22" s="59">
        <f>VLOOKUP($A22,'Return Data'!$B$7:$R$2292,3,0)</f>
        <v>44988</v>
      </c>
      <c r="C22" s="60">
        <f>VLOOKUP($A22,'Return Data'!$B$7:$R$2292,4,0)</f>
        <v>31.121700000000001</v>
      </c>
      <c r="D22" s="60">
        <f>VLOOKUP($A22,'Return Data'!$B$7:$R$2292,9,0)</f>
        <v>2.9933000000000001</v>
      </c>
      <c r="E22" s="61">
        <f t="shared" si="0"/>
        <v>11</v>
      </c>
      <c r="F22" s="60">
        <f>VLOOKUP($A22,'Return Data'!$B$7:$R$2292,10,0)</f>
        <v>5.601</v>
      </c>
      <c r="G22" s="61">
        <f t="shared" si="1"/>
        <v>8</v>
      </c>
      <c r="H22" s="60">
        <f>VLOOKUP($A22,'Return Data'!$B$7:$R$2292,11,0)</f>
        <v>5.9128999999999996</v>
      </c>
      <c r="I22" s="61">
        <f t="shared" si="2"/>
        <v>7</v>
      </c>
      <c r="J22" s="60">
        <f>VLOOKUP($A22,'Return Data'!$B$7:$R$2292,12,0)</f>
        <v>6.6608999999999998</v>
      </c>
      <c r="K22" s="61">
        <f t="shared" si="3"/>
        <v>4</v>
      </c>
      <c r="L22" s="60">
        <f>VLOOKUP($A22,'Return Data'!$B$7:$R$2292,13,0)</f>
        <v>4.6959</v>
      </c>
      <c r="M22" s="61">
        <f t="shared" si="4"/>
        <v>9</v>
      </c>
      <c r="N22" s="60">
        <f>VLOOKUP($A22,'Return Data'!$B$7:$R$2292,17,0)</f>
        <v>9.1539000000000001</v>
      </c>
      <c r="O22" s="61">
        <f t="shared" si="5"/>
        <v>5</v>
      </c>
      <c r="P22" s="60">
        <f>VLOOKUP($A22,'Return Data'!$B$7:$R$2292,14,0)</f>
        <v>4.3296999999999999</v>
      </c>
      <c r="Q22" s="61">
        <f t="shared" si="7"/>
        <v>16</v>
      </c>
      <c r="R22" s="60">
        <f>VLOOKUP($A22,'Return Data'!$B$7:$R$2292,16,0)</f>
        <v>7.0911999999999997</v>
      </c>
      <c r="S22" s="62">
        <f t="shared" si="6"/>
        <v>10</v>
      </c>
    </row>
    <row r="23" spans="1:19" x14ac:dyDescent="0.3">
      <c r="A23" s="77" t="s">
        <v>664</v>
      </c>
      <c r="B23" s="59">
        <f>VLOOKUP($A23,'Return Data'!$B$7:$R$2292,3,0)</f>
        <v>44988</v>
      </c>
      <c r="C23" s="60">
        <f>VLOOKUP($A23,'Return Data'!$B$7:$R$2292,4,0)</f>
        <v>39.994199999999999</v>
      </c>
      <c r="D23" s="60">
        <f>VLOOKUP($A23,'Return Data'!$B$7:$R$2292,9,0)</f>
        <v>4.6055000000000001</v>
      </c>
      <c r="E23" s="61">
        <f t="shared" si="0"/>
        <v>5</v>
      </c>
      <c r="F23" s="60">
        <f>VLOOKUP($A23,'Return Data'!$B$7:$R$2292,10,0)</f>
        <v>5.6928999999999998</v>
      </c>
      <c r="G23" s="61">
        <f t="shared" si="1"/>
        <v>7</v>
      </c>
      <c r="H23" s="60">
        <f>VLOOKUP($A23,'Return Data'!$B$7:$R$2292,11,0)</f>
        <v>5.9410999999999996</v>
      </c>
      <c r="I23" s="61">
        <f t="shared" si="2"/>
        <v>6</v>
      </c>
      <c r="J23" s="60">
        <f>VLOOKUP($A23,'Return Data'!$B$7:$R$2292,12,0)</f>
        <v>6.4234999999999998</v>
      </c>
      <c r="K23" s="61">
        <f t="shared" si="3"/>
        <v>9</v>
      </c>
      <c r="L23" s="60">
        <f>VLOOKUP($A23,'Return Data'!$B$7:$R$2292,13,0)</f>
        <v>5.0823</v>
      </c>
      <c r="M23" s="61">
        <f t="shared" si="4"/>
        <v>7</v>
      </c>
      <c r="N23" s="60">
        <f>VLOOKUP($A23,'Return Data'!$B$7:$R$2292,17,0)</f>
        <v>5.6948999999999996</v>
      </c>
      <c r="O23" s="61">
        <f t="shared" si="5"/>
        <v>13</v>
      </c>
      <c r="P23" s="60">
        <f>VLOOKUP($A23,'Return Data'!$B$7:$R$2292,14,0)</f>
        <v>6.4978999999999996</v>
      </c>
      <c r="Q23" s="61">
        <f t="shared" si="7"/>
        <v>8</v>
      </c>
      <c r="R23" s="60">
        <f>VLOOKUP($A23,'Return Data'!$B$7:$R$2292,16,0)</f>
        <v>8.5219000000000005</v>
      </c>
      <c r="S23" s="62">
        <f t="shared" si="6"/>
        <v>4</v>
      </c>
    </row>
    <row r="24" spans="1:19" x14ac:dyDescent="0.3">
      <c r="A24" s="77" t="s">
        <v>672</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674</v>
      </c>
      <c r="B25" s="59">
        <f>VLOOKUP($A25,'Return Data'!$B$7:$R$2292,3,0)</f>
        <v>44988</v>
      </c>
      <c r="C25" s="60">
        <f>VLOOKUP($A25,'Return Data'!$B$7:$R$2292,4,0)</f>
        <v>15.978</v>
      </c>
      <c r="D25" s="60">
        <f>VLOOKUP($A25,'Return Data'!$B$7:$R$2292,9,0)</f>
        <v>2.5177</v>
      </c>
      <c r="E25" s="61">
        <f t="shared" si="0"/>
        <v>13</v>
      </c>
      <c r="F25" s="60">
        <f>VLOOKUP($A25,'Return Data'!$B$7:$R$2292,10,0)</f>
        <v>5.7210999999999999</v>
      </c>
      <c r="G25" s="61">
        <f t="shared" si="1"/>
        <v>5</v>
      </c>
      <c r="H25" s="60">
        <f>VLOOKUP($A25,'Return Data'!$B$7:$R$2292,11,0)</f>
        <v>6.21</v>
      </c>
      <c r="I25" s="61">
        <f t="shared" si="2"/>
        <v>4</v>
      </c>
      <c r="J25" s="60">
        <f>VLOOKUP($A25,'Return Data'!$B$7:$R$2292,12,0)</f>
        <v>6.2339000000000002</v>
      </c>
      <c r="K25" s="61">
        <f t="shared" si="3"/>
        <v>11</v>
      </c>
      <c r="L25" s="60">
        <f>VLOOKUP($A25,'Return Data'!$B$7:$R$2292,13,0)</f>
        <v>4.9664999999999999</v>
      </c>
      <c r="M25" s="61">
        <f t="shared" si="4"/>
        <v>8</v>
      </c>
      <c r="N25" s="60">
        <f>VLOOKUP($A25,'Return Data'!$B$7:$R$2292,17,0)</f>
        <v>13.5083</v>
      </c>
      <c r="O25" s="61">
        <f>RANK(N25,N$8:N$25,0)</f>
        <v>2</v>
      </c>
      <c r="P25" s="60">
        <f>VLOOKUP($A25,'Return Data'!$B$7:$R$2292,14,0)</f>
        <v>5.0086000000000004</v>
      </c>
      <c r="Q25" s="61">
        <f>RANK(P25,P$8:P$25,0)</f>
        <v>14</v>
      </c>
      <c r="R25" s="60">
        <f>VLOOKUP($A25,'Return Data'!$B$7:$R$2292,16,0)</f>
        <v>4.5891000000000002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3.4585722222222217</v>
      </c>
      <c r="E27" s="83"/>
      <c r="F27" s="84">
        <f>AVERAGE(F8:F25)</f>
        <v>4.9837277777777773</v>
      </c>
      <c r="G27" s="83"/>
      <c r="H27" s="84">
        <f>AVERAGE(H8:H25)</f>
        <v>5.081372222222222</v>
      </c>
      <c r="I27" s="83"/>
      <c r="J27" s="84">
        <f>AVERAGE(J8:J25)</f>
        <v>5.7536500000000004</v>
      </c>
      <c r="K27" s="83"/>
      <c r="L27" s="84">
        <f>AVERAGE(L8:L25)</f>
        <v>11.55392777777778</v>
      </c>
      <c r="M27" s="83"/>
      <c r="N27" s="84">
        <f>AVERAGE(N8:N25)</f>
        <v>10.250023529411763</v>
      </c>
      <c r="O27" s="83"/>
      <c r="P27" s="84">
        <f>AVERAGE(P8:P25)</f>
        <v>6.5690187500000006</v>
      </c>
      <c r="Q27" s="83"/>
      <c r="R27" s="84">
        <f>AVERAGE(R8:R25)</f>
        <v>6.3048999999999999</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4.3296999999999999</v>
      </c>
      <c r="Q28" s="83"/>
      <c r="R28" s="84">
        <f>MIN(R8:R25)</f>
        <v>0</v>
      </c>
      <c r="S28" s="85"/>
    </row>
    <row r="29" spans="1:19" ht="15" thickBot="1" x14ac:dyDescent="0.35">
      <c r="A29" s="86" t="s">
        <v>29</v>
      </c>
      <c r="B29" s="87"/>
      <c r="C29" s="87"/>
      <c r="D29" s="88">
        <f>MAX(D8:D25)</f>
        <v>7.6603000000000003</v>
      </c>
      <c r="E29" s="87"/>
      <c r="F29" s="88">
        <f>MAX(F8:F25)</f>
        <v>8.9746000000000006</v>
      </c>
      <c r="G29" s="87"/>
      <c r="H29" s="88">
        <f>MAX(H8:H25)</f>
        <v>7.9827000000000004</v>
      </c>
      <c r="I29" s="87"/>
      <c r="J29" s="88">
        <f>MAX(J8:J25)</f>
        <v>10.4368</v>
      </c>
      <c r="K29" s="87"/>
      <c r="L29" s="88">
        <f>MAX(L8:L25)</f>
        <v>130.9111</v>
      </c>
      <c r="M29" s="87"/>
      <c r="N29" s="88">
        <f>MAX(N8:N25)</f>
        <v>63.500900000000001</v>
      </c>
      <c r="O29" s="87"/>
      <c r="P29" s="88">
        <f>MAX(P8:P25)</f>
        <v>12.389099999999999</v>
      </c>
      <c r="Q29" s="87"/>
      <c r="R29" s="88">
        <f>MAX(R8:R25)</f>
        <v>8.9037000000000006</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627</v>
      </c>
      <c r="B8" s="59">
        <f>VLOOKUP($A8,'Return Data'!$B$7:$R$2292,3,0)</f>
        <v>44988</v>
      </c>
      <c r="C8" s="60">
        <f>VLOOKUP($A8,'Return Data'!$B$7:$R$2292,4,0)</f>
        <v>17.331900000000001</v>
      </c>
      <c r="D8" s="60">
        <f>VLOOKUP($A8,'Return Data'!$B$7:$R$2292,9,0)</f>
        <v>4.7934999999999999</v>
      </c>
      <c r="E8" s="61">
        <f t="shared" ref="E8:E25" si="0">RANK(D8,D$8:D$25,0)</f>
        <v>3</v>
      </c>
      <c r="F8" s="60">
        <f>VLOOKUP($A8,'Return Data'!$B$7:$R$2292,10,0)</f>
        <v>5.4442000000000004</v>
      </c>
      <c r="G8" s="61">
        <f t="shared" ref="G8:G25" si="1">RANK(F8,F$8:F$25,0)</f>
        <v>4</v>
      </c>
      <c r="H8" s="60">
        <f>VLOOKUP($A8,'Return Data'!$B$7:$R$2292,11,0)</f>
        <v>5.6169000000000002</v>
      </c>
      <c r="I8" s="61">
        <f t="shared" ref="I8:I25" si="2">RANK(H8,H$8:H$25,0)</f>
        <v>3</v>
      </c>
      <c r="J8" s="60">
        <f>VLOOKUP($A8,'Return Data'!$B$7:$R$2292,12,0)</f>
        <v>9.5033999999999992</v>
      </c>
      <c r="K8" s="61">
        <f t="shared" ref="K8:K25" si="3">RANK(J8,J$8:J$25,0)</f>
        <v>1</v>
      </c>
      <c r="L8" s="60">
        <f>VLOOKUP($A8,'Return Data'!$B$7:$R$2292,13,0)</f>
        <v>7.5387000000000004</v>
      </c>
      <c r="M8" s="61">
        <f t="shared" ref="M8:M25" si="4">RANK(L8,L$8:L$25,0)</f>
        <v>4</v>
      </c>
      <c r="N8" s="60">
        <f>VLOOKUP($A8,'Return Data'!$B$7:$R$2292,17,0)</f>
        <v>6.6912000000000003</v>
      </c>
      <c r="O8" s="61">
        <f t="shared" ref="O8:O23" si="5">RANK(N8,N$8:N$25,0)</f>
        <v>7</v>
      </c>
      <c r="P8" s="60">
        <f>VLOOKUP($A8,'Return Data'!$B$7:$R$2292,14,0)</f>
        <v>7.3402000000000003</v>
      </c>
      <c r="Q8" s="61">
        <f>RANK(P8,P$8:P$25,0)</f>
        <v>4</v>
      </c>
      <c r="R8" s="60">
        <f>VLOOKUP($A8,'Return Data'!$B$7:$R$2292,16,0)</f>
        <v>7.2163000000000004</v>
      </c>
      <c r="S8" s="62">
        <f t="shared" ref="S8:S25" si="6">RANK(R8,R$8:R$25,0)</f>
        <v>7</v>
      </c>
    </row>
    <row r="9" spans="1:19" x14ac:dyDescent="0.3">
      <c r="A9" s="77" t="s">
        <v>629</v>
      </c>
      <c r="B9" s="59">
        <f>VLOOKUP($A9,'Return Data'!$B$7:$R$2292,3,0)</f>
        <v>0</v>
      </c>
      <c r="C9" s="60">
        <f>VLOOKUP($A9,'Return Data'!$B$7:$R$2292,4,0)</f>
        <v>0</v>
      </c>
      <c r="D9" s="60">
        <f>VLOOKUP($A9,'Return Data'!$B$7:$R$2292,9,0)</f>
        <v>0</v>
      </c>
      <c r="E9" s="61">
        <f t="shared" si="0"/>
        <v>16</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631</v>
      </c>
      <c r="B10" s="59">
        <f>VLOOKUP($A10,'Return Data'!$B$7:$R$2292,3,0)</f>
        <v>44988</v>
      </c>
      <c r="C10" s="60">
        <f>VLOOKUP($A10,'Return Data'!$B$7:$R$2292,4,0)</f>
        <v>17.877099999999999</v>
      </c>
      <c r="D10" s="60">
        <f>VLOOKUP($A10,'Return Data'!$B$7:$R$2292,9,0)</f>
        <v>4.2283999999999997</v>
      </c>
      <c r="E10" s="61">
        <f t="shared" si="0"/>
        <v>4</v>
      </c>
      <c r="F10" s="60">
        <f>VLOOKUP($A10,'Return Data'!$B$7:$R$2292,10,0)</f>
        <v>5.5156999999999998</v>
      </c>
      <c r="G10" s="61">
        <f t="shared" si="1"/>
        <v>3</v>
      </c>
      <c r="H10" s="60">
        <f>VLOOKUP($A10,'Return Data'!$B$7:$R$2292,11,0)</f>
        <v>5.1856</v>
      </c>
      <c r="I10" s="61">
        <f t="shared" si="2"/>
        <v>7</v>
      </c>
      <c r="J10" s="60">
        <f>VLOOKUP($A10,'Return Data'!$B$7:$R$2292,12,0)</f>
        <v>5.9558999999999997</v>
      </c>
      <c r="K10" s="61">
        <f t="shared" si="3"/>
        <v>5</v>
      </c>
      <c r="L10" s="60">
        <f>VLOOKUP($A10,'Return Data'!$B$7:$R$2292,13,0)</f>
        <v>4.4039999999999999</v>
      </c>
      <c r="M10" s="61">
        <f t="shared" si="4"/>
        <v>8</v>
      </c>
      <c r="N10" s="60">
        <f>VLOOKUP($A10,'Return Data'!$B$7:$R$2292,17,0)</f>
        <v>5.1325000000000003</v>
      </c>
      <c r="O10" s="61">
        <f t="shared" si="5"/>
        <v>11</v>
      </c>
      <c r="P10" s="60">
        <f>VLOOKUP($A10,'Return Data'!$B$7:$R$2292,14,0)</f>
        <v>5.6974999999999998</v>
      </c>
      <c r="Q10" s="61">
        <f t="shared" ref="Q10:Q23" si="7">RANK(P10,P$8:P$25,0)</f>
        <v>8</v>
      </c>
      <c r="R10" s="60">
        <f>VLOOKUP($A10,'Return Data'!$B$7:$R$2292,16,0)</f>
        <v>6.9564000000000004</v>
      </c>
      <c r="S10" s="62">
        <f t="shared" si="6"/>
        <v>8</v>
      </c>
    </row>
    <row r="11" spans="1:19" x14ac:dyDescent="0.3">
      <c r="A11" s="77" t="s">
        <v>1941</v>
      </c>
      <c r="B11" s="59">
        <f>VLOOKUP($A11,'Return Data'!$B$7:$R$2292,3,0)</f>
        <v>44988</v>
      </c>
      <c r="C11" s="60">
        <f>VLOOKUP($A11,'Return Data'!$B$7:$R$2292,4,0)</f>
        <v>10.613200000000001</v>
      </c>
      <c r="D11" s="60">
        <f>VLOOKUP($A11,'Return Data'!$B$7:$R$2292,9,0)</f>
        <v>3.0779000000000001</v>
      </c>
      <c r="E11" s="61">
        <f t="shared" si="0"/>
        <v>7</v>
      </c>
      <c r="F11" s="60">
        <f>VLOOKUP($A11,'Return Data'!$B$7:$R$2292,10,0)</f>
        <v>4.1158000000000001</v>
      </c>
      <c r="G11" s="61">
        <f t="shared" si="1"/>
        <v>13</v>
      </c>
      <c r="H11" s="60">
        <f>VLOOKUP($A11,'Return Data'!$B$7:$R$2292,11,0)</f>
        <v>3.9893000000000001</v>
      </c>
      <c r="I11" s="61">
        <f t="shared" si="2"/>
        <v>15</v>
      </c>
      <c r="J11" s="60">
        <f>VLOOKUP($A11,'Return Data'!$B$7:$R$2292,12,0)</f>
        <v>4.6483999999999996</v>
      </c>
      <c r="K11" s="61">
        <f t="shared" si="3"/>
        <v>14</v>
      </c>
      <c r="L11" s="60">
        <f>VLOOKUP($A11,'Return Data'!$B$7:$R$2292,13,0)</f>
        <v>130.28120000000001</v>
      </c>
      <c r="M11" s="61">
        <f t="shared" si="4"/>
        <v>1</v>
      </c>
      <c r="N11" s="60">
        <f>VLOOKUP($A11,'Return Data'!$B$7:$R$2292,17,0)</f>
        <v>63.050600000000003</v>
      </c>
      <c r="O11" s="61">
        <f t="shared" si="5"/>
        <v>1</v>
      </c>
      <c r="P11" s="60">
        <f>VLOOKUP($A11,'Return Data'!$B$7:$R$2292,14,0)</f>
        <v>12.077999999999999</v>
      </c>
      <c r="Q11" s="61">
        <f t="shared" si="7"/>
        <v>1</v>
      </c>
      <c r="R11" s="60">
        <f>VLOOKUP($A11,'Return Data'!$B$7:$R$2292,16,0)</f>
        <v>0.74519999999999997</v>
      </c>
      <c r="S11" s="62">
        <f t="shared" si="6"/>
        <v>16</v>
      </c>
    </row>
    <row r="12" spans="1:19" x14ac:dyDescent="0.3">
      <c r="A12" s="77" t="s">
        <v>1913</v>
      </c>
      <c r="B12" s="59">
        <f>VLOOKUP($A12,'Return Data'!$B$7:$R$2292,3,0)</f>
        <v>44988</v>
      </c>
      <c r="C12" s="60">
        <f>VLOOKUP($A12,'Return Data'!$B$7:$R$2292,4,0)</f>
        <v>18.4831</v>
      </c>
      <c r="D12" s="60">
        <f>VLOOKUP($A12,'Return Data'!$B$7:$R$2292,9,0)</f>
        <v>6.8345000000000002</v>
      </c>
      <c r="E12" s="61">
        <f t="shared" si="0"/>
        <v>2</v>
      </c>
      <c r="F12" s="60">
        <f>VLOOKUP($A12,'Return Data'!$B$7:$R$2292,10,0)</f>
        <v>6.0422000000000002</v>
      </c>
      <c r="G12" s="61">
        <f t="shared" si="1"/>
        <v>2</v>
      </c>
      <c r="H12" s="60">
        <f>VLOOKUP($A12,'Return Data'!$B$7:$R$2292,11,0)</f>
        <v>6.0989000000000004</v>
      </c>
      <c r="I12" s="61">
        <f t="shared" si="2"/>
        <v>2</v>
      </c>
      <c r="J12" s="60">
        <f>VLOOKUP($A12,'Return Data'!$B$7:$R$2292,12,0)</f>
        <v>6.5587</v>
      </c>
      <c r="K12" s="61">
        <f t="shared" si="3"/>
        <v>2</v>
      </c>
      <c r="L12" s="60">
        <f>VLOOKUP($A12,'Return Data'!$B$7:$R$2292,13,0)</f>
        <v>4.7160000000000002</v>
      </c>
      <c r="M12" s="61">
        <f t="shared" si="4"/>
        <v>5</v>
      </c>
      <c r="N12" s="60">
        <f>VLOOKUP($A12,'Return Data'!$B$7:$R$2292,17,0)</f>
        <v>11.4504</v>
      </c>
      <c r="O12" s="61">
        <f t="shared" si="5"/>
        <v>3</v>
      </c>
      <c r="P12" s="60">
        <f>VLOOKUP($A12,'Return Data'!$B$7:$R$2292,14,0)</f>
        <v>8.1388999999999996</v>
      </c>
      <c r="Q12" s="61">
        <f t="shared" si="7"/>
        <v>3</v>
      </c>
      <c r="R12" s="60">
        <f>VLOOKUP($A12,'Return Data'!$B$7:$R$2292,16,0)</f>
        <v>7.8661000000000003</v>
      </c>
      <c r="S12" s="62">
        <f t="shared" si="6"/>
        <v>4</v>
      </c>
    </row>
    <row r="13" spans="1:19" x14ac:dyDescent="0.3">
      <c r="A13" s="77" t="s">
        <v>633</v>
      </c>
      <c r="B13" s="59">
        <f>VLOOKUP($A13,'Return Data'!$B$7:$R$2292,3,0)</f>
        <v>44988</v>
      </c>
      <c r="C13" s="60">
        <f>VLOOKUP($A13,'Return Data'!$B$7:$R$2292,4,0)</f>
        <v>33.904699999999998</v>
      </c>
      <c r="D13" s="60">
        <f>VLOOKUP($A13,'Return Data'!$B$7:$R$2292,9,0)</f>
        <v>1.1158999999999999</v>
      </c>
      <c r="E13" s="61">
        <f t="shared" si="0"/>
        <v>14</v>
      </c>
      <c r="F13" s="60">
        <f>VLOOKUP($A13,'Return Data'!$B$7:$R$2292,10,0)</f>
        <v>4.2236000000000002</v>
      </c>
      <c r="G13" s="61">
        <f t="shared" si="1"/>
        <v>11</v>
      </c>
      <c r="H13" s="60">
        <f>VLOOKUP($A13,'Return Data'!$B$7:$R$2292,11,0)</f>
        <v>4.1513999999999998</v>
      </c>
      <c r="I13" s="61">
        <f t="shared" si="2"/>
        <v>14</v>
      </c>
      <c r="J13" s="60">
        <f>VLOOKUP($A13,'Return Data'!$B$7:$R$2292,12,0)</f>
        <v>4.6882000000000001</v>
      </c>
      <c r="K13" s="61">
        <f t="shared" si="3"/>
        <v>13</v>
      </c>
      <c r="L13" s="60">
        <f>VLOOKUP($A13,'Return Data'!$B$7:$R$2292,13,0)</f>
        <v>9.6908999999999992</v>
      </c>
      <c r="M13" s="61">
        <f t="shared" si="4"/>
        <v>2</v>
      </c>
      <c r="N13" s="60">
        <f>VLOOKUP($A13,'Return Data'!$B$7:$R$2292,17,0)</f>
        <v>6.0404999999999998</v>
      </c>
      <c r="O13" s="61">
        <f t="shared" si="5"/>
        <v>8</v>
      </c>
      <c r="P13" s="60">
        <f>VLOOKUP($A13,'Return Data'!$B$7:$R$2292,14,0)</f>
        <v>5.2415000000000003</v>
      </c>
      <c r="Q13" s="61">
        <f t="shared" si="7"/>
        <v>9</v>
      </c>
      <c r="R13" s="60">
        <f>VLOOKUP($A13,'Return Data'!$B$7:$R$2292,16,0)</f>
        <v>6.3543000000000003</v>
      </c>
      <c r="S13" s="62">
        <f t="shared" si="6"/>
        <v>10</v>
      </c>
    </row>
    <row r="14" spans="1:19" x14ac:dyDescent="0.3">
      <c r="A14" s="77" t="s">
        <v>634</v>
      </c>
      <c r="B14" s="59">
        <f>VLOOKUP($A14,'Return Data'!$B$7:$R$2292,3,0)</f>
        <v>44988</v>
      </c>
      <c r="C14" s="60">
        <f>VLOOKUP($A14,'Return Data'!$B$7:$R$2292,4,0)</f>
        <v>24.6374</v>
      </c>
      <c r="D14" s="60">
        <f>VLOOKUP($A14,'Return Data'!$B$7:$R$2292,9,0)</f>
        <v>7.6157000000000004</v>
      </c>
      <c r="E14" s="61">
        <f t="shared" si="0"/>
        <v>1</v>
      </c>
      <c r="F14" s="60">
        <f>VLOOKUP($A14,'Return Data'!$B$7:$R$2292,10,0)</f>
        <v>8.9763000000000002</v>
      </c>
      <c r="G14" s="61">
        <f t="shared" si="1"/>
        <v>1</v>
      </c>
      <c r="H14" s="60">
        <f>VLOOKUP($A14,'Return Data'!$B$7:$R$2292,11,0)</f>
        <v>7.9832999999999998</v>
      </c>
      <c r="I14" s="61">
        <f t="shared" si="2"/>
        <v>1</v>
      </c>
      <c r="J14" s="60">
        <f>VLOOKUP($A14,'Return Data'!$B$7:$R$2292,12,0)</f>
        <v>6.0880000000000001</v>
      </c>
      <c r="K14" s="61">
        <f t="shared" si="3"/>
        <v>3</v>
      </c>
      <c r="L14" s="60">
        <f>VLOOKUP($A14,'Return Data'!$B$7:$R$2292,13,0)</f>
        <v>9.5975000000000001</v>
      </c>
      <c r="M14" s="61">
        <f t="shared" si="4"/>
        <v>3</v>
      </c>
      <c r="N14" s="60">
        <f>VLOOKUP($A14,'Return Data'!$B$7:$R$2292,17,0)</f>
        <v>10.079499999999999</v>
      </c>
      <c r="O14" s="61">
        <f t="shared" si="5"/>
        <v>4</v>
      </c>
      <c r="P14" s="60">
        <f>VLOOKUP($A14,'Return Data'!$B$7:$R$2292,14,0)</f>
        <v>8.3160000000000007</v>
      </c>
      <c r="Q14" s="61">
        <f t="shared" si="7"/>
        <v>2</v>
      </c>
      <c r="R14" s="60">
        <f>VLOOKUP($A14,'Return Data'!$B$7:$R$2292,16,0)</f>
        <v>8.3497000000000003</v>
      </c>
      <c r="S14" s="62">
        <f t="shared" si="6"/>
        <v>1</v>
      </c>
    </row>
    <row r="15" spans="1:19" x14ac:dyDescent="0.3">
      <c r="A15" s="77" t="s">
        <v>642</v>
      </c>
      <c r="B15" s="59">
        <f>VLOOKUP($A15,'Return Data'!$B$7:$R$2292,3,0)</f>
        <v>44988</v>
      </c>
      <c r="C15" s="60">
        <f>VLOOKUP($A15,'Return Data'!$B$7:$R$2292,4,0)</f>
        <v>20.1205</v>
      </c>
      <c r="D15" s="60">
        <f>VLOOKUP($A15,'Return Data'!$B$7:$R$2292,9,0)</f>
        <v>2.8243999999999998</v>
      </c>
      <c r="E15" s="61">
        <f t="shared" si="0"/>
        <v>8</v>
      </c>
      <c r="F15" s="60">
        <f>VLOOKUP($A15,'Return Data'!$B$7:$R$2292,10,0)</f>
        <v>4.7686000000000002</v>
      </c>
      <c r="G15" s="61">
        <f t="shared" si="1"/>
        <v>9</v>
      </c>
      <c r="H15" s="60">
        <f>VLOOKUP($A15,'Return Data'!$B$7:$R$2292,11,0)</f>
        <v>4.6818999999999997</v>
      </c>
      <c r="I15" s="61">
        <f t="shared" si="2"/>
        <v>10</v>
      </c>
      <c r="J15" s="60">
        <f>VLOOKUP($A15,'Return Data'!$B$7:$R$2292,12,0)</f>
        <v>5.8474000000000004</v>
      </c>
      <c r="K15" s="61">
        <f t="shared" si="3"/>
        <v>7</v>
      </c>
      <c r="L15" s="60">
        <f>VLOOKUP($A15,'Return Data'!$B$7:$R$2292,13,0)</f>
        <v>3.8980999999999999</v>
      </c>
      <c r="M15" s="61">
        <f t="shared" si="4"/>
        <v>11</v>
      </c>
      <c r="N15" s="60">
        <f>VLOOKUP($A15,'Return Data'!$B$7:$R$2292,17,0)</f>
        <v>5.4496000000000002</v>
      </c>
      <c r="O15" s="61">
        <f t="shared" si="5"/>
        <v>10</v>
      </c>
      <c r="P15" s="60">
        <f>VLOOKUP($A15,'Return Data'!$B$7:$R$2292,14,0)</f>
        <v>6.5800999999999998</v>
      </c>
      <c r="Q15" s="61">
        <f t="shared" si="7"/>
        <v>5</v>
      </c>
      <c r="R15" s="60">
        <f>VLOOKUP($A15,'Return Data'!$B$7:$R$2292,16,0)</f>
        <v>8.1295000000000002</v>
      </c>
      <c r="S15" s="62">
        <f t="shared" si="6"/>
        <v>3</v>
      </c>
    </row>
    <row r="16" spans="1:19" x14ac:dyDescent="0.3">
      <c r="A16" s="102" t="s">
        <v>1998</v>
      </c>
      <c r="B16" s="59">
        <f>VLOOKUP($A16,'Return Data'!$B$7:$R$2292,3,0)</f>
        <v>44988</v>
      </c>
      <c r="C16" s="60">
        <f>VLOOKUP($A16,'Return Data'!$B$7:$R$2292,4,0)</f>
        <v>24.400200000000002</v>
      </c>
      <c r="D16" s="60">
        <f>VLOOKUP($A16,'Return Data'!$B$7:$R$2292,9,0)</f>
        <v>2.7250000000000001</v>
      </c>
      <c r="E16" s="61">
        <f t="shared" si="0"/>
        <v>9</v>
      </c>
      <c r="F16" s="60">
        <f>VLOOKUP($A16,'Return Data'!$B$7:$R$2292,10,0)</f>
        <v>4.8817000000000004</v>
      </c>
      <c r="G16" s="61">
        <f t="shared" si="1"/>
        <v>8</v>
      </c>
      <c r="H16" s="60">
        <f>VLOOKUP($A16,'Return Data'!$B$7:$R$2292,11,0)</f>
        <v>4.9737999999999998</v>
      </c>
      <c r="I16" s="61">
        <f t="shared" si="2"/>
        <v>8</v>
      </c>
      <c r="J16" s="60">
        <f>VLOOKUP($A16,'Return Data'!$B$7:$R$2292,12,0)</f>
        <v>5.5968999999999998</v>
      </c>
      <c r="K16" s="61">
        <f t="shared" si="3"/>
        <v>10</v>
      </c>
      <c r="L16" s="60">
        <f>VLOOKUP($A16,'Return Data'!$B$7:$R$2292,13,0)</f>
        <v>3.7591000000000001</v>
      </c>
      <c r="M16" s="61">
        <f t="shared" si="4"/>
        <v>12</v>
      </c>
      <c r="N16" s="60">
        <f>VLOOKUP($A16,'Return Data'!$B$7:$R$2292,17,0)</f>
        <v>4.9352999999999998</v>
      </c>
      <c r="O16" s="61">
        <f t="shared" si="5"/>
        <v>13</v>
      </c>
      <c r="P16" s="60">
        <f>VLOOKUP($A16,'Return Data'!$B$7:$R$2292,14,0)</f>
        <v>4.2671000000000001</v>
      </c>
      <c r="Q16" s="61">
        <f t="shared" si="7"/>
        <v>12</v>
      </c>
      <c r="R16" s="60">
        <f>VLOOKUP($A16,'Return Data'!$B$7:$R$2292,16,0)</f>
        <v>6.8789999999999996</v>
      </c>
      <c r="S16" s="62">
        <f t="shared" si="6"/>
        <v>9</v>
      </c>
    </row>
    <row r="17" spans="1:19" x14ac:dyDescent="0.3">
      <c r="A17" s="77" t="s">
        <v>644</v>
      </c>
      <c r="B17" s="59">
        <f>VLOOKUP($A17,'Return Data'!$B$7:$R$2292,3,0)</f>
        <v>44988</v>
      </c>
      <c r="C17" s="60">
        <f>VLOOKUP($A17,'Return Data'!$B$7:$R$2292,4,0)</f>
        <v>26.2181</v>
      </c>
      <c r="D17" s="60">
        <f>VLOOKUP($A17,'Return Data'!$B$7:$R$2292,9,0)</f>
        <v>3.8546999999999998</v>
      </c>
      <c r="E17" s="61">
        <f t="shared" si="0"/>
        <v>6</v>
      </c>
      <c r="F17" s="60">
        <f>VLOOKUP($A17,'Return Data'!$B$7:$R$2292,10,0)</f>
        <v>4.0518000000000001</v>
      </c>
      <c r="G17" s="61">
        <f t="shared" si="1"/>
        <v>14</v>
      </c>
      <c r="H17" s="60">
        <f>VLOOKUP($A17,'Return Data'!$B$7:$R$2292,11,0)</f>
        <v>4.6082000000000001</v>
      </c>
      <c r="I17" s="61">
        <f t="shared" si="2"/>
        <v>11</v>
      </c>
      <c r="J17" s="60">
        <f>VLOOKUP($A17,'Return Data'!$B$7:$R$2292,12,0)</f>
        <v>5.8723000000000001</v>
      </c>
      <c r="K17" s="61">
        <f t="shared" si="3"/>
        <v>6</v>
      </c>
      <c r="L17" s="60">
        <f>VLOOKUP($A17,'Return Data'!$B$7:$R$2292,13,0)</f>
        <v>4.7039999999999997</v>
      </c>
      <c r="M17" s="61">
        <f t="shared" si="4"/>
        <v>6</v>
      </c>
      <c r="N17" s="60">
        <f>VLOOKUP($A17,'Return Data'!$B$7:$R$2292,17,0)</f>
        <v>5.7308000000000003</v>
      </c>
      <c r="O17" s="61">
        <f t="shared" si="5"/>
        <v>9</v>
      </c>
      <c r="P17" s="60">
        <f>VLOOKUP($A17,'Return Data'!$B$7:$R$2292,14,0)</f>
        <v>6.4402999999999997</v>
      </c>
      <c r="Q17" s="61">
        <f t="shared" si="7"/>
        <v>6</v>
      </c>
      <c r="R17" s="60">
        <f>VLOOKUP($A17,'Return Data'!$B$7:$R$2292,16,0)</f>
        <v>8.1828000000000003</v>
      </c>
      <c r="S17" s="62">
        <f t="shared" si="6"/>
        <v>2</v>
      </c>
    </row>
    <row r="18" spans="1:19" x14ac:dyDescent="0.3">
      <c r="A18" s="77" t="s">
        <v>646</v>
      </c>
      <c r="B18" s="59">
        <f>VLOOKUP($A18,'Return Data'!$B$7:$R$2292,3,0)</f>
        <v>44988</v>
      </c>
      <c r="C18" s="60">
        <f>VLOOKUP($A18,'Return Data'!$B$7:$R$2292,4,0)</f>
        <v>15.7896</v>
      </c>
      <c r="D18" s="60">
        <f>VLOOKUP($A18,'Return Data'!$B$7:$R$2292,9,0)</f>
        <v>-3.3000000000000002E-2</v>
      </c>
      <c r="E18" s="61">
        <f t="shared" si="0"/>
        <v>18</v>
      </c>
      <c r="F18" s="60">
        <f>VLOOKUP($A18,'Return Data'!$B$7:$R$2292,10,0)</f>
        <v>4.3628999999999998</v>
      </c>
      <c r="G18" s="61">
        <f t="shared" si="1"/>
        <v>10</v>
      </c>
      <c r="H18" s="60">
        <f>VLOOKUP($A18,'Return Data'!$B$7:$R$2292,11,0)</f>
        <v>4.8562000000000003</v>
      </c>
      <c r="I18" s="61">
        <f t="shared" si="2"/>
        <v>9</v>
      </c>
      <c r="J18" s="60">
        <f>VLOOKUP($A18,'Return Data'!$B$7:$R$2292,12,0)</f>
        <v>5.7272999999999996</v>
      </c>
      <c r="K18" s="61">
        <f t="shared" si="3"/>
        <v>9</v>
      </c>
      <c r="L18" s="60">
        <f>VLOOKUP($A18,'Return Data'!$B$7:$R$2292,13,0)</f>
        <v>3.3715999999999999</v>
      </c>
      <c r="M18" s="61">
        <f t="shared" si="4"/>
        <v>14</v>
      </c>
      <c r="N18" s="60">
        <f>VLOOKUP($A18,'Return Data'!$B$7:$R$2292,17,0)</f>
        <v>9.5295000000000005</v>
      </c>
      <c r="O18" s="61">
        <f t="shared" si="5"/>
        <v>5</v>
      </c>
      <c r="P18" s="60">
        <f>VLOOKUP($A18,'Return Data'!$B$7:$R$2292,14,0)</f>
        <v>4.6481000000000003</v>
      </c>
      <c r="Q18" s="61">
        <f t="shared" si="7"/>
        <v>10</v>
      </c>
      <c r="R18" s="60">
        <f>VLOOKUP($A18,'Return Data'!$B$7:$R$2292,16,0)</f>
        <v>5.2028999999999996</v>
      </c>
      <c r="S18" s="62">
        <f t="shared" si="6"/>
        <v>13</v>
      </c>
    </row>
    <row r="19" spans="1:19" x14ac:dyDescent="0.3">
      <c r="A19" s="77" t="s">
        <v>649</v>
      </c>
      <c r="B19" s="59">
        <f>VLOOKUP($A19,'Return Data'!$B$7:$R$2292,3,0)</f>
        <v>44988</v>
      </c>
      <c r="C19" s="60">
        <f>VLOOKUP($A19,'Return Data'!$B$7:$R$2292,4,0)</f>
        <v>14.0055</v>
      </c>
      <c r="D19" s="60">
        <f>VLOOKUP($A19,'Return Data'!$B$7:$R$2292,9,0)</f>
        <v>0.99670000000000003</v>
      </c>
      <c r="E19" s="61">
        <f t="shared" si="0"/>
        <v>15</v>
      </c>
      <c r="F19" s="60">
        <f>VLOOKUP($A19,'Return Data'!$B$7:$R$2292,10,0)</f>
        <v>3.7988</v>
      </c>
      <c r="G19" s="61">
        <f t="shared" si="1"/>
        <v>15</v>
      </c>
      <c r="H19" s="60">
        <f>VLOOKUP($A19,'Return Data'!$B$7:$R$2292,11,0)</f>
        <v>4.5514999999999999</v>
      </c>
      <c r="I19" s="61">
        <f t="shared" si="2"/>
        <v>12</v>
      </c>
      <c r="J19" s="60">
        <f>VLOOKUP($A19,'Return Data'!$B$7:$R$2292,12,0)</f>
        <v>5.3028000000000004</v>
      </c>
      <c r="K19" s="61">
        <f t="shared" si="3"/>
        <v>12</v>
      </c>
      <c r="L19" s="60">
        <f>VLOOKUP($A19,'Return Data'!$B$7:$R$2292,13,0)</f>
        <v>3.3868</v>
      </c>
      <c r="M19" s="61">
        <f t="shared" si="4"/>
        <v>13</v>
      </c>
      <c r="N19" s="60">
        <f>VLOOKUP($A19,'Return Data'!$B$7:$R$2292,17,0)</f>
        <v>3.9725999999999999</v>
      </c>
      <c r="O19" s="61">
        <f t="shared" si="5"/>
        <v>14</v>
      </c>
      <c r="P19" s="60">
        <f>VLOOKUP($A19,'Return Data'!$B$7:$R$2292,14,0)</f>
        <v>4.3140999999999998</v>
      </c>
      <c r="Q19" s="61">
        <f t="shared" si="7"/>
        <v>11</v>
      </c>
      <c r="R19" s="60">
        <f>VLOOKUP($A19,'Return Data'!$B$7:$R$2292,16,0)</f>
        <v>5.7723000000000004</v>
      </c>
      <c r="S19" s="62">
        <f t="shared" si="6"/>
        <v>12</v>
      </c>
    </row>
    <row r="20" spans="1:19" x14ac:dyDescent="0.3">
      <c r="A20" s="77" t="s">
        <v>650</v>
      </c>
      <c r="B20" s="59">
        <f>VLOOKUP($A20,'Return Data'!$B$7:$R$2292,3,0)</f>
        <v>44988</v>
      </c>
      <c r="C20" s="60">
        <f>VLOOKUP($A20,'Return Data'!$B$7:$R$2292,4,0)</f>
        <v>1527.7488000000001</v>
      </c>
      <c r="D20" s="60">
        <f>VLOOKUP($A20,'Return Data'!$B$7:$R$2292,9,0)</f>
        <v>1.746</v>
      </c>
      <c r="E20" s="61">
        <f t="shared" si="0"/>
        <v>12</v>
      </c>
      <c r="F20" s="60">
        <f>VLOOKUP($A20,'Return Data'!$B$7:$R$2292,10,0)</f>
        <v>4.1581999999999999</v>
      </c>
      <c r="G20" s="61">
        <f t="shared" si="1"/>
        <v>12</v>
      </c>
      <c r="H20" s="60">
        <f>VLOOKUP($A20,'Return Data'!$B$7:$R$2292,11,0)</f>
        <v>4.1871999999999998</v>
      </c>
      <c r="I20" s="61">
        <f t="shared" si="2"/>
        <v>13</v>
      </c>
      <c r="J20" s="60">
        <f>VLOOKUP($A20,'Return Data'!$B$7:$R$2292,12,0)</f>
        <v>4.6266999999999996</v>
      </c>
      <c r="K20" s="61">
        <f t="shared" si="3"/>
        <v>15</v>
      </c>
      <c r="L20" s="60">
        <f>VLOOKUP($A20,'Return Data'!$B$7:$R$2292,13,0)</f>
        <v>2.7564000000000002</v>
      </c>
      <c r="M20" s="61">
        <f t="shared" si="4"/>
        <v>15</v>
      </c>
      <c r="N20" s="60">
        <f>VLOOKUP($A20,'Return Data'!$B$7:$R$2292,17,0)</f>
        <v>3.2534000000000001</v>
      </c>
      <c r="O20" s="61">
        <f t="shared" si="5"/>
        <v>15</v>
      </c>
      <c r="P20" s="60">
        <f>VLOOKUP($A20,'Return Data'!$B$7:$R$2292,14,0)</f>
        <v>4.1066000000000003</v>
      </c>
      <c r="Q20" s="61">
        <f t="shared" si="7"/>
        <v>14</v>
      </c>
      <c r="R20" s="60">
        <f>VLOOKUP($A20,'Return Data'!$B$7:$R$2292,16,0)</f>
        <v>5.1131000000000002</v>
      </c>
      <c r="S20" s="62">
        <f t="shared" si="6"/>
        <v>14</v>
      </c>
    </row>
    <row r="21" spans="1:19" x14ac:dyDescent="0.3">
      <c r="A21" s="109" t="s">
        <v>652</v>
      </c>
      <c r="B21" s="59">
        <f>VLOOKUP($A21,'Return Data'!$B$7:$R$2292,3,0)</f>
        <v>44988</v>
      </c>
      <c r="C21" s="60">
        <f>VLOOKUP($A21,'Return Data'!$B$7:$R$2292,4,0)</f>
        <v>24.671900000000001</v>
      </c>
      <c r="D21" s="60">
        <f>VLOOKUP($A21,'Return Data'!$B$7:$R$2292,9,0)</f>
        <v>2.4508999999999999</v>
      </c>
      <c r="E21" s="61">
        <f t="shared" si="0"/>
        <v>10</v>
      </c>
      <c r="F21" s="60">
        <f>VLOOKUP($A21,'Return Data'!$B$7:$R$2292,10,0)</f>
        <v>2.3795000000000002</v>
      </c>
      <c r="G21" s="61">
        <f t="shared" si="1"/>
        <v>16</v>
      </c>
      <c r="H21" s="60">
        <f>VLOOKUP($A21,'Return Data'!$B$7:$R$2292,11,0)</f>
        <v>2.5310999999999999</v>
      </c>
      <c r="I21" s="61">
        <f t="shared" si="2"/>
        <v>16</v>
      </c>
      <c r="J21" s="60">
        <f>VLOOKUP($A21,'Return Data'!$B$7:$R$2292,12,0)</f>
        <v>3.7075</v>
      </c>
      <c r="K21" s="61">
        <f t="shared" si="3"/>
        <v>16</v>
      </c>
      <c r="L21" s="60">
        <f>VLOOKUP($A21,'Return Data'!$B$7:$R$2292,13,0)</f>
        <v>0.43930000000000002</v>
      </c>
      <c r="M21" s="61">
        <f t="shared" si="4"/>
        <v>16</v>
      </c>
      <c r="N21" s="60">
        <f>VLOOKUP($A21,'Return Data'!$B$7:$R$2292,17,0)</f>
        <v>3.1577000000000002</v>
      </c>
      <c r="O21" s="61">
        <f t="shared" si="5"/>
        <v>16</v>
      </c>
      <c r="P21" s="60">
        <f>VLOOKUP($A21,'Return Data'!$B$7:$R$2292,14,0)</f>
        <v>3.6217000000000001</v>
      </c>
      <c r="Q21" s="61">
        <f t="shared" si="7"/>
        <v>16</v>
      </c>
      <c r="R21" s="60">
        <f>VLOOKUP($A21,'Return Data'!$B$7:$R$2292,16,0)</f>
        <v>7.2988</v>
      </c>
      <c r="S21" s="62">
        <f t="shared" si="6"/>
        <v>6</v>
      </c>
    </row>
    <row r="22" spans="1:19" x14ac:dyDescent="0.3">
      <c r="A22" s="77" t="s">
        <v>654</v>
      </c>
      <c r="B22" s="59">
        <f>VLOOKUP($A22,'Return Data'!$B$7:$R$2292,3,0)</f>
        <v>44988</v>
      </c>
      <c r="C22" s="60">
        <f>VLOOKUP($A22,'Return Data'!$B$7:$R$2292,4,0)</f>
        <v>28.7852</v>
      </c>
      <c r="D22" s="60">
        <f>VLOOKUP($A22,'Return Data'!$B$7:$R$2292,9,0)</f>
        <v>2.3454999999999999</v>
      </c>
      <c r="E22" s="61">
        <f t="shared" si="0"/>
        <v>11</v>
      </c>
      <c r="F22" s="60">
        <f>VLOOKUP($A22,'Return Data'!$B$7:$R$2292,10,0)</f>
        <v>4.9484000000000004</v>
      </c>
      <c r="G22" s="61">
        <f t="shared" si="1"/>
        <v>6</v>
      </c>
      <c r="H22" s="60">
        <f>VLOOKUP($A22,'Return Data'!$B$7:$R$2292,11,0)</f>
        <v>5.2506000000000004</v>
      </c>
      <c r="I22" s="61">
        <f t="shared" si="2"/>
        <v>6</v>
      </c>
      <c r="J22" s="60">
        <f>VLOOKUP($A22,'Return Data'!$B$7:$R$2292,12,0)</f>
        <v>5.9867999999999997</v>
      </c>
      <c r="K22" s="61">
        <f t="shared" si="3"/>
        <v>4</v>
      </c>
      <c r="L22" s="60">
        <f>VLOOKUP($A22,'Return Data'!$B$7:$R$2292,13,0)</f>
        <v>4.0255000000000001</v>
      </c>
      <c r="M22" s="61">
        <f t="shared" si="4"/>
        <v>10</v>
      </c>
      <c r="N22" s="60">
        <f>VLOOKUP($A22,'Return Data'!$B$7:$R$2292,17,0)</f>
        <v>8.4655000000000005</v>
      </c>
      <c r="O22" s="61">
        <f t="shared" si="5"/>
        <v>6</v>
      </c>
      <c r="P22" s="60">
        <f>VLOOKUP($A22,'Return Data'!$B$7:$R$2292,14,0)</f>
        <v>3.6775000000000002</v>
      </c>
      <c r="Q22" s="61">
        <f t="shared" si="7"/>
        <v>15</v>
      </c>
      <c r="R22" s="60">
        <f>VLOOKUP($A22,'Return Data'!$B$7:$R$2292,16,0)</f>
        <v>6.1242000000000001</v>
      </c>
      <c r="S22" s="62">
        <f t="shared" si="6"/>
        <v>11</v>
      </c>
    </row>
    <row r="23" spans="1:19" x14ac:dyDescent="0.3">
      <c r="A23" s="77" t="s">
        <v>665</v>
      </c>
      <c r="B23" s="59">
        <f>VLOOKUP($A23,'Return Data'!$B$7:$R$2292,3,0)</f>
        <v>44988</v>
      </c>
      <c r="C23" s="60">
        <f>VLOOKUP($A23,'Return Data'!$B$7:$R$2292,4,0)</f>
        <v>37.599899999999998</v>
      </c>
      <c r="D23" s="60">
        <f>VLOOKUP($A23,'Return Data'!$B$7:$R$2292,9,0)</f>
        <v>3.9782999999999999</v>
      </c>
      <c r="E23" s="61">
        <f t="shared" si="0"/>
        <v>5</v>
      </c>
      <c r="F23" s="60">
        <f>VLOOKUP($A23,'Return Data'!$B$7:$R$2292,10,0)</f>
        <v>5.0564</v>
      </c>
      <c r="G23" s="61">
        <f t="shared" si="1"/>
        <v>5</v>
      </c>
      <c r="H23" s="60">
        <f>VLOOKUP($A23,'Return Data'!$B$7:$R$2292,11,0)</f>
        <v>5.2956000000000003</v>
      </c>
      <c r="I23" s="61">
        <f t="shared" si="2"/>
        <v>5</v>
      </c>
      <c r="J23" s="60">
        <f>VLOOKUP($A23,'Return Data'!$B$7:$R$2292,12,0)</f>
        <v>5.7740999999999998</v>
      </c>
      <c r="K23" s="61">
        <f t="shared" si="3"/>
        <v>8</v>
      </c>
      <c r="L23" s="60">
        <f>VLOOKUP($A23,'Return Data'!$B$7:$R$2292,13,0)</f>
        <v>4.4294000000000002</v>
      </c>
      <c r="M23" s="61">
        <f t="shared" si="4"/>
        <v>7</v>
      </c>
      <c r="N23" s="60">
        <f>VLOOKUP($A23,'Return Data'!$B$7:$R$2292,17,0)</f>
        <v>5.0355999999999996</v>
      </c>
      <c r="O23" s="61">
        <f t="shared" si="5"/>
        <v>12</v>
      </c>
      <c r="P23" s="60">
        <f>VLOOKUP($A23,'Return Data'!$B$7:$R$2292,14,0)</f>
        <v>5.8311999999999999</v>
      </c>
      <c r="Q23" s="61">
        <f t="shared" si="7"/>
        <v>7</v>
      </c>
      <c r="R23" s="60">
        <f>VLOOKUP($A23,'Return Data'!$B$7:$R$2292,16,0)</f>
        <v>7.3611000000000004</v>
      </c>
      <c r="S23" s="62">
        <f t="shared" si="6"/>
        <v>5</v>
      </c>
    </row>
    <row r="24" spans="1:19" x14ac:dyDescent="0.3">
      <c r="A24" s="77" t="s">
        <v>673</v>
      </c>
      <c r="B24" s="59">
        <f>VLOOKUP($A24,'Return Data'!$B$7:$R$2292,3,0)</f>
        <v>0</v>
      </c>
      <c r="C24" s="60">
        <f>VLOOKUP($A24,'Return Data'!$B$7:$R$2292,4,0)</f>
        <v>0</v>
      </c>
      <c r="D24" s="60">
        <f>VLOOKUP($A24,'Return Data'!$B$7:$R$2292,9,0)</f>
        <v>0</v>
      </c>
      <c r="E24" s="61">
        <f t="shared" si="0"/>
        <v>16</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675</v>
      </c>
      <c r="B25" s="59">
        <f>VLOOKUP($A25,'Return Data'!$B$7:$R$2292,3,0)</f>
        <v>44988</v>
      </c>
      <c r="C25" s="60">
        <f>VLOOKUP($A25,'Return Data'!$B$7:$R$2292,4,0)</f>
        <v>14.376200000000001</v>
      </c>
      <c r="D25" s="60">
        <f>VLOOKUP($A25,'Return Data'!$B$7:$R$2292,9,0)</f>
        <v>1.7342</v>
      </c>
      <c r="E25" s="61">
        <f t="shared" si="0"/>
        <v>13</v>
      </c>
      <c r="F25" s="60">
        <f>VLOOKUP($A25,'Return Data'!$B$7:$R$2292,10,0)</f>
        <v>4.9226999999999999</v>
      </c>
      <c r="G25" s="61">
        <f t="shared" si="1"/>
        <v>7</v>
      </c>
      <c r="H25" s="60">
        <f>VLOOKUP($A25,'Return Data'!$B$7:$R$2292,11,0)</f>
        <v>5.3978999999999999</v>
      </c>
      <c r="I25" s="61">
        <f t="shared" si="2"/>
        <v>4</v>
      </c>
      <c r="J25" s="60">
        <f>VLOOKUP($A25,'Return Data'!$B$7:$R$2292,12,0)</f>
        <v>5.4111000000000002</v>
      </c>
      <c r="K25" s="61">
        <f t="shared" si="3"/>
        <v>11</v>
      </c>
      <c r="L25" s="60">
        <f>VLOOKUP($A25,'Return Data'!$B$7:$R$2292,13,0)</f>
        <v>4.1497000000000002</v>
      </c>
      <c r="M25" s="61">
        <f t="shared" si="4"/>
        <v>9</v>
      </c>
      <c r="N25" s="60">
        <f>VLOOKUP($A25,'Return Data'!$B$7:$R$2292,17,0)</f>
        <v>12.665100000000001</v>
      </c>
      <c r="O25" s="61">
        <f>RANK(N25,N$8:N$25,0)</f>
        <v>2</v>
      </c>
      <c r="P25" s="60">
        <f>VLOOKUP($A25,'Return Data'!$B$7:$R$2292,14,0)</f>
        <v>4.2023000000000001</v>
      </c>
      <c r="Q25" s="61">
        <f>RANK(P25,P$8:P$25,0)</f>
        <v>13</v>
      </c>
      <c r="R25" s="60">
        <f>VLOOKUP($A25,'Return Data'!$B$7:$R$2292,16,0)</f>
        <v>3.5903999999999998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2.7938111111111108</v>
      </c>
      <c r="E27" s="83"/>
      <c r="F27" s="84">
        <f>AVERAGE(F8:F25)</f>
        <v>4.3137111111111119</v>
      </c>
      <c r="G27" s="83"/>
      <c r="H27" s="84">
        <f>AVERAGE(H8:H25)</f>
        <v>4.4088555555555553</v>
      </c>
      <c r="I27" s="83"/>
      <c r="J27" s="84">
        <f>AVERAGE(J8:J25)</f>
        <v>5.0719722222222225</v>
      </c>
      <c r="K27" s="83"/>
      <c r="L27" s="84">
        <f>AVERAGE(L8:L25)</f>
        <v>11.174900000000001</v>
      </c>
      <c r="M27" s="83"/>
      <c r="N27" s="84">
        <f>AVERAGE(N8:N25)</f>
        <v>9.6846941176470569</v>
      </c>
      <c r="O27" s="83"/>
      <c r="P27" s="84">
        <f>AVERAGE(P8:P25)</f>
        <v>5.9063187499999987</v>
      </c>
      <c r="Q27" s="83"/>
      <c r="R27" s="84">
        <f>AVERAGE(R8:R25)</f>
        <v>5.6190055555555567</v>
      </c>
      <c r="S27" s="85"/>
    </row>
    <row r="28" spans="1:19" x14ac:dyDescent="0.3">
      <c r="A28" s="82" t="s">
        <v>28</v>
      </c>
      <c r="B28" s="83"/>
      <c r="C28" s="83"/>
      <c r="D28" s="84">
        <f>MIN(D8:D25)</f>
        <v>-3.3000000000000002E-2</v>
      </c>
      <c r="E28" s="83"/>
      <c r="F28" s="84">
        <f>MIN(F8:F25)</f>
        <v>0</v>
      </c>
      <c r="G28" s="83"/>
      <c r="H28" s="84">
        <f>MIN(H8:H25)</f>
        <v>0</v>
      </c>
      <c r="I28" s="83"/>
      <c r="J28" s="84">
        <f>MIN(J8:J25)</f>
        <v>0</v>
      </c>
      <c r="K28" s="83"/>
      <c r="L28" s="84">
        <f>MIN(L8:L25)</f>
        <v>0</v>
      </c>
      <c r="M28" s="83"/>
      <c r="N28" s="84">
        <f>MIN(N8:N25)</f>
        <v>0</v>
      </c>
      <c r="O28" s="83"/>
      <c r="P28" s="84">
        <f>MIN(P8:P25)</f>
        <v>3.6217000000000001</v>
      </c>
      <c r="Q28" s="83"/>
      <c r="R28" s="84">
        <f>MIN(R8:R25)</f>
        <v>0</v>
      </c>
      <c r="S28" s="85"/>
    </row>
    <row r="29" spans="1:19" ht="15" thickBot="1" x14ac:dyDescent="0.35">
      <c r="A29" s="86" t="s">
        <v>29</v>
      </c>
      <c r="B29" s="87"/>
      <c r="C29" s="87"/>
      <c r="D29" s="88">
        <f>MAX(D8:D25)</f>
        <v>7.6157000000000004</v>
      </c>
      <c r="E29" s="87"/>
      <c r="F29" s="88">
        <f>MAX(F8:F25)</f>
        <v>8.9763000000000002</v>
      </c>
      <c r="G29" s="87"/>
      <c r="H29" s="88">
        <f>MAX(H8:H25)</f>
        <v>7.9832999999999998</v>
      </c>
      <c r="I29" s="87"/>
      <c r="J29" s="88">
        <f>MAX(J8:J25)</f>
        <v>9.5033999999999992</v>
      </c>
      <c r="K29" s="87"/>
      <c r="L29" s="88">
        <f>MAX(L8:L25)</f>
        <v>130.28120000000001</v>
      </c>
      <c r="M29" s="87"/>
      <c r="N29" s="88">
        <f>MAX(N8:N25)</f>
        <v>63.050600000000003</v>
      </c>
      <c r="O29" s="87"/>
      <c r="P29" s="88">
        <f>MAX(P8:P25)</f>
        <v>12.077999999999999</v>
      </c>
      <c r="Q29" s="87"/>
      <c r="R29" s="88">
        <f>MAX(R8:R25)</f>
        <v>8.3497000000000003</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592</v>
      </c>
      <c r="B8" s="59">
        <f>VLOOKUP($A8,'Return Data'!$B$7:$R$2292,3,0)</f>
        <v>44988</v>
      </c>
      <c r="C8" s="60">
        <f>VLOOKUP($A8,'Return Data'!$B$7:$R$2292,4,0)</f>
        <v>94.850300000000004</v>
      </c>
      <c r="D8" s="60">
        <f>VLOOKUP($A8,'Return Data'!$B$7:$R$2292,9,0)</f>
        <v>4.2731000000000003</v>
      </c>
      <c r="E8" s="61">
        <f t="shared" ref="E8:E25" si="0">RANK(D8,D$8:D$25,0)</f>
        <v>3</v>
      </c>
      <c r="F8" s="60">
        <f>VLOOKUP($A8,'Return Data'!$B$7:$R$2292,10,0)</f>
        <v>5.5029000000000003</v>
      </c>
      <c r="G8" s="61">
        <f t="shared" ref="G8:G25" si="1">RANK(F8,F$8:F$25,0)</f>
        <v>3</v>
      </c>
      <c r="H8" s="60">
        <f>VLOOKUP($A8,'Return Data'!$B$7:$R$2292,11,0)</f>
        <v>5.4901999999999997</v>
      </c>
      <c r="I8" s="61">
        <f t="shared" ref="I8:I25" si="2">RANK(H8,H$8:H$25,0)</f>
        <v>3</v>
      </c>
      <c r="J8" s="60">
        <f>VLOOKUP($A8,'Return Data'!$B$7:$R$2292,12,0)</f>
        <v>6.5</v>
      </c>
      <c r="K8" s="61">
        <f t="shared" ref="K8:K25" si="3">RANK(J8,J$8:J$25,0)</f>
        <v>4</v>
      </c>
      <c r="L8" s="60">
        <f>VLOOKUP($A8,'Return Data'!$B$7:$R$2292,13,0)</f>
        <v>4.7378999999999998</v>
      </c>
      <c r="M8" s="61">
        <f t="shared" ref="M8:M25" si="4">RANK(L8,L$8:L$25,0)</f>
        <v>3</v>
      </c>
      <c r="N8" s="60">
        <f>VLOOKUP($A8,'Return Data'!$B$7:$R$2292,17,0)</f>
        <v>4.9896000000000003</v>
      </c>
      <c r="O8" s="61">
        <f t="shared" ref="O8:O25" si="5">RANK(N8,N$8:N$25,0)</f>
        <v>3</v>
      </c>
      <c r="P8" s="60">
        <f>VLOOKUP($A8,'Return Data'!$B$7:$R$2292,14,0)</f>
        <v>6.4409000000000001</v>
      </c>
      <c r="Q8" s="61">
        <f t="shared" ref="Q8:Q25" si="6">RANK(P8,P$8:P$25,0)</f>
        <v>2</v>
      </c>
      <c r="R8" s="60">
        <f>VLOOKUP($A8,'Return Data'!$B$7:$R$2292,16,0)</f>
        <v>8.2065999999999999</v>
      </c>
      <c r="S8" s="62">
        <f t="shared" ref="S8:S25" si="7">RANK(R8,R$8:R$25,0)</f>
        <v>2</v>
      </c>
    </row>
    <row r="9" spans="1:19" x14ac:dyDescent="0.3">
      <c r="A9" s="77" t="s">
        <v>593</v>
      </c>
      <c r="B9" s="59">
        <f>VLOOKUP($A9,'Return Data'!$B$7:$R$2292,3,0)</f>
        <v>44988</v>
      </c>
      <c r="C9" s="60">
        <f>VLOOKUP($A9,'Return Data'!$B$7:$R$2292,4,0)</f>
        <v>14.839399999999999</v>
      </c>
      <c r="D9" s="60">
        <f>VLOOKUP($A9,'Return Data'!$B$7:$R$2292,9,0)</f>
        <v>2.4289999999999998</v>
      </c>
      <c r="E9" s="61">
        <f t="shared" si="0"/>
        <v>10</v>
      </c>
      <c r="F9" s="60">
        <f>VLOOKUP($A9,'Return Data'!$B$7:$R$2292,10,0)</f>
        <v>4.9721000000000002</v>
      </c>
      <c r="G9" s="61">
        <f t="shared" si="1"/>
        <v>8</v>
      </c>
      <c r="H9" s="60">
        <f>VLOOKUP($A9,'Return Data'!$B$7:$R$2292,11,0)</f>
        <v>5.2050999999999998</v>
      </c>
      <c r="I9" s="61">
        <f t="shared" si="2"/>
        <v>5</v>
      </c>
      <c r="J9" s="60">
        <f>VLOOKUP($A9,'Return Data'!$B$7:$R$2292,12,0)</f>
        <v>6.1818</v>
      </c>
      <c r="K9" s="61">
        <f t="shared" si="3"/>
        <v>7</v>
      </c>
      <c r="L9" s="60">
        <f>VLOOKUP($A9,'Return Data'!$B$7:$R$2292,13,0)</f>
        <v>4.6672000000000002</v>
      </c>
      <c r="M9" s="61">
        <f t="shared" si="4"/>
        <v>4</v>
      </c>
      <c r="N9" s="60">
        <f>VLOOKUP($A9,'Return Data'!$B$7:$R$2292,17,0)</f>
        <v>4.8909000000000002</v>
      </c>
      <c r="O9" s="61">
        <f t="shared" si="5"/>
        <v>4</v>
      </c>
      <c r="P9" s="60">
        <f>VLOOKUP($A9,'Return Data'!$B$7:$R$2292,14,0)</f>
        <v>6.4779999999999998</v>
      </c>
      <c r="Q9" s="61">
        <f t="shared" si="6"/>
        <v>1</v>
      </c>
      <c r="R9" s="60">
        <f>VLOOKUP($A9,'Return Data'!$B$7:$R$2292,16,0)</f>
        <v>7.2474999999999996</v>
      </c>
      <c r="S9" s="62">
        <f t="shared" si="7"/>
        <v>14</v>
      </c>
    </row>
    <row r="10" spans="1:19" x14ac:dyDescent="0.3">
      <c r="A10" s="77" t="s">
        <v>1887</v>
      </c>
      <c r="B10" s="59">
        <f>VLOOKUP($A10,'Return Data'!$B$7:$R$2292,3,0)</f>
        <v>44988</v>
      </c>
      <c r="C10" s="60">
        <f>VLOOKUP($A10,'Return Data'!$B$7:$R$2292,4,0)</f>
        <v>23.988800000000001</v>
      </c>
      <c r="D10" s="60">
        <f>VLOOKUP($A10,'Return Data'!$B$7:$R$2292,9,0)</f>
        <v>2.3681000000000001</v>
      </c>
      <c r="E10" s="61">
        <f t="shared" si="0"/>
        <v>11</v>
      </c>
      <c r="F10" s="60">
        <f>VLOOKUP($A10,'Return Data'!$B$7:$R$2292,10,0)</f>
        <v>5.1208</v>
      </c>
      <c r="G10" s="61">
        <f t="shared" si="1"/>
        <v>6</v>
      </c>
      <c r="H10" s="60">
        <f>VLOOKUP($A10,'Return Data'!$B$7:$R$2292,11,0)</f>
        <v>4.9076000000000004</v>
      </c>
      <c r="I10" s="61">
        <f t="shared" si="2"/>
        <v>10</v>
      </c>
      <c r="J10" s="60">
        <f>VLOOKUP($A10,'Return Data'!$B$7:$R$2292,12,0)</f>
        <v>5.3308</v>
      </c>
      <c r="K10" s="61">
        <f t="shared" si="3"/>
        <v>16</v>
      </c>
      <c r="L10" s="60">
        <f>VLOOKUP($A10,'Return Data'!$B$7:$R$2292,13,0)</f>
        <v>2.3635999999999999</v>
      </c>
      <c r="M10" s="61">
        <f t="shared" si="4"/>
        <v>17</v>
      </c>
      <c r="N10" s="60">
        <f>VLOOKUP($A10,'Return Data'!$B$7:$R$2292,17,0)</f>
        <v>3.2564000000000002</v>
      </c>
      <c r="O10" s="61">
        <f t="shared" si="5"/>
        <v>17</v>
      </c>
      <c r="P10" s="60">
        <f>VLOOKUP($A10,'Return Data'!$B$7:$R$2292,14,0)</f>
        <v>4.5903</v>
      </c>
      <c r="Q10" s="61">
        <f t="shared" si="6"/>
        <v>18</v>
      </c>
      <c r="R10" s="60">
        <f>VLOOKUP($A10,'Return Data'!$B$7:$R$2292,16,0)</f>
        <v>6.6847000000000003</v>
      </c>
      <c r="S10" s="62">
        <f t="shared" si="7"/>
        <v>17</v>
      </c>
    </row>
    <row r="11" spans="1:19" x14ac:dyDescent="0.3">
      <c r="A11" s="77" t="s">
        <v>595</v>
      </c>
      <c r="B11" s="59">
        <f>VLOOKUP($A11,'Return Data'!$B$7:$R$2292,3,0)</f>
        <v>44988</v>
      </c>
      <c r="C11" s="60">
        <f>VLOOKUP($A11,'Return Data'!$B$7:$R$2292,4,0)</f>
        <v>19.509399999999999</v>
      </c>
      <c r="D11" s="60">
        <f>VLOOKUP($A11,'Return Data'!$B$7:$R$2292,9,0)</f>
        <v>2.3561999999999999</v>
      </c>
      <c r="E11" s="61">
        <f t="shared" si="0"/>
        <v>12</v>
      </c>
      <c r="F11" s="60">
        <f>VLOOKUP($A11,'Return Data'!$B$7:$R$2292,10,0)</f>
        <v>4.7850000000000001</v>
      </c>
      <c r="G11" s="61">
        <f t="shared" si="1"/>
        <v>12</v>
      </c>
      <c r="H11" s="60">
        <f>VLOOKUP($A11,'Return Data'!$B$7:$R$2292,11,0)</f>
        <v>4.8136999999999999</v>
      </c>
      <c r="I11" s="61">
        <f t="shared" si="2"/>
        <v>14</v>
      </c>
      <c r="J11" s="60">
        <f>VLOOKUP($A11,'Return Data'!$B$7:$R$2292,12,0)</f>
        <v>5.4009</v>
      </c>
      <c r="K11" s="61">
        <f t="shared" si="3"/>
        <v>15</v>
      </c>
      <c r="L11" s="60">
        <f>VLOOKUP($A11,'Return Data'!$B$7:$R$2292,13,0)</f>
        <v>3.8258999999999999</v>
      </c>
      <c r="M11" s="61">
        <f t="shared" si="4"/>
        <v>12</v>
      </c>
      <c r="N11" s="60">
        <f>VLOOKUP($A11,'Return Data'!$B$7:$R$2292,17,0)</f>
        <v>4.2767999999999997</v>
      </c>
      <c r="O11" s="61">
        <f t="shared" si="5"/>
        <v>14</v>
      </c>
      <c r="P11" s="60">
        <f>VLOOKUP($A11,'Return Data'!$B$7:$R$2292,14,0)</f>
        <v>5.3638000000000003</v>
      </c>
      <c r="Q11" s="61">
        <f t="shared" si="6"/>
        <v>14</v>
      </c>
      <c r="R11" s="60">
        <f>VLOOKUP($A11,'Return Data'!$B$7:$R$2292,16,0)</f>
        <v>7.6456</v>
      </c>
      <c r="S11" s="62">
        <f t="shared" si="7"/>
        <v>7</v>
      </c>
    </row>
    <row r="12" spans="1:19" x14ac:dyDescent="0.3">
      <c r="A12" s="77" t="s">
        <v>597</v>
      </c>
      <c r="B12" s="59">
        <f>VLOOKUP($A12,'Return Data'!$B$7:$R$2292,3,0)</f>
        <v>44988</v>
      </c>
      <c r="C12" s="60">
        <f>VLOOKUP($A12,'Return Data'!$B$7:$R$2292,4,0)</f>
        <v>13.539300000000001</v>
      </c>
      <c r="D12" s="60">
        <f>VLOOKUP($A12,'Return Data'!$B$7:$R$2292,9,0)</f>
        <v>-1.9300000000000001E-2</v>
      </c>
      <c r="E12" s="61">
        <f t="shared" si="0"/>
        <v>17</v>
      </c>
      <c r="F12" s="60">
        <f>VLOOKUP($A12,'Return Data'!$B$7:$R$2292,10,0)</f>
        <v>3.0356000000000001</v>
      </c>
      <c r="G12" s="61">
        <f t="shared" si="1"/>
        <v>17</v>
      </c>
      <c r="H12" s="60">
        <f>VLOOKUP($A12,'Return Data'!$B$7:$R$2292,11,0)</f>
        <v>3.7359</v>
      </c>
      <c r="I12" s="61">
        <f t="shared" si="2"/>
        <v>17</v>
      </c>
      <c r="J12" s="60">
        <f>VLOOKUP($A12,'Return Data'!$B$7:$R$2292,12,0)</f>
        <v>6.1974999999999998</v>
      </c>
      <c r="K12" s="61">
        <f t="shared" si="3"/>
        <v>6</v>
      </c>
      <c r="L12" s="60">
        <f>VLOOKUP($A12,'Return Data'!$B$7:$R$2292,13,0)</f>
        <v>2.2288999999999999</v>
      </c>
      <c r="M12" s="61">
        <f t="shared" si="4"/>
        <v>18</v>
      </c>
      <c r="N12" s="60">
        <f>VLOOKUP($A12,'Return Data'!$B$7:$R$2292,17,0)</f>
        <v>3.0794999999999999</v>
      </c>
      <c r="O12" s="61">
        <f t="shared" si="5"/>
        <v>18</v>
      </c>
      <c r="P12" s="60">
        <f>VLOOKUP($A12,'Return Data'!$B$7:$R$2292,14,0)</f>
        <v>4.7233000000000001</v>
      </c>
      <c r="Q12" s="61">
        <f t="shared" si="6"/>
        <v>17</v>
      </c>
      <c r="R12" s="60">
        <f>VLOOKUP($A12,'Return Data'!$B$7:$R$2292,16,0)</f>
        <v>6.9984999999999999</v>
      </c>
      <c r="S12" s="62">
        <f t="shared" si="7"/>
        <v>16</v>
      </c>
    </row>
    <row r="13" spans="1:19" x14ac:dyDescent="0.3">
      <c r="A13" s="77" t="s">
        <v>602</v>
      </c>
      <c r="B13" s="59">
        <f>VLOOKUP($A13,'Return Data'!$B$7:$R$2292,3,0)</f>
        <v>44988</v>
      </c>
      <c r="C13" s="60">
        <f>VLOOKUP($A13,'Return Data'!$B$7:$R$2292,4,0)</f>
        <v>88.613500000000002</v>
      </c>
      <c r="D13" s="60">
        <f>VLOOKUP($A13,'Return Data'!$B$7:$R$2292,9,0)</f>
        <v>3.0863</v>
      </c>
      <c r="E13" s="61">
        <f t="shared" si="0"/>
        <v>7</v>
      </c>
      <c r="F13" s="60">
        <f>VLOOKUP($A13,'Return Data'!$B$7:$R$2292,10,0)</f>
        <v>5.0861999999999998</v>
      </c>
      <c r="G13" s="61">
        <f t="shared" si="1"/>
        <v>7</v>
      </c>
      <c r="H13" s="60">
        <f>VLOOKUP($A13,'Return Data'!$B$7:$R$2292,11,0)</f>
        <v>5.0563000000000002</v>
      </c>
      <c r="I13" s="61">
        <f t="shared" si="2"/>
        <v>7</v>
      </c>
      <c r="J13" s="60">
        <f>VLOOKUP($A13,'Return Data'!$B$7:$R$2292,12,0)</f>
        <v>5.6032000000000002</v>
      </c>
      <c r="K13" s="61">
        <f t="shared" si="3"/>
        <v>10</v>
      </c>
      <c r="L13" s="60">
        <f>VLOOKUP($A13,'Return Data'!$B$7:$R$2292,13,0)</f>
        <v>4.0707000000000004</v>
      </c>
      <c r="M13" s="61">
        <f t="shared" si="4"/>
        <v>9</v>
      </c>
      <c r="N13" s="60">
        <f>VLOOKUP($A13,'Return Data'!$B$7:$R$2292,17,0)</f>
        <v>4.5712999999999999</v>
      </c>
      <c r="O13" s="61">
        <f t="shared" si="5"/>
        <v>10</v>
      </c>
      <c r="P13" s="60">
        <f>VLOOKUP($A13,'Return Data'!$B$7:$R$2292,14,0)</f>
        <v>5.1342999999999996</v>
      </c>
      <c r="Q13" s="61">
        <f t="shared" si="6"/>
        <v>15</v>
      </c>
      <c r="R13" s="60">
        <f>VLOOKUP($A13,'Return Data'!$B$7:$R$2292,16,0)</f>
        <v>8.4253999999999998</v>
      </c>
      <c r="S13" s="62">
        <f t="shared" si="7"/>
        <v>1</v>
      </c>
    </row>
    <row r="14" spans="1:19" x14ac:dyDescent="0.3">
      <c r="A14" s="77" t="s">
        <v>605</v>
      </c>
      <c r="B14" s="59">
        <f>VLOOKUP($A14,'Return Data'!$B$7:$R$2292,3,0)</f>
        <v>44988</v>
      </c>
      <c r="C14" s="60">
        <f>VLOOKUP($A14,'Return Data'!$B$7:$R$2292,4,0)</f>
        <v>27.4055</v>
      </c>
      <c r="D14" s="60">
        <f>VLOOKUP($A14,'Return Data'!$B$7:$R$2292,9,0)</f>
        <v>3.7829000000000002</v>
      </c>
      <c r="E14" s="61">
        <f t="shared" si="0"/>
        <v>5</v>
      </c>
      <c r="F14" s="60">
        <f>VLOOKUP($A14,'Return Data'!$B$7:$R$2292,10,0)</f>
        <v>4.9351000000000003</v>
      </c>
      <c r="G14" s="61">
        <f t="shared" si="1"/>
        <v>9</v>
      </c>
      <c r="H14" s="60">
        <f>VLOOKUP($A14,'Return Data'!$B$7:$R$2292,11,0)</f>
        <v>5.0057999999999998</v>
      </c>
      <c r="I14" s="61">
        <f t="shared" si="2"/>
        <v>9</v>
      </c>
      <c r="J14" s="60">
        <f>VLOOKUP($A14,'Return Data'!$B$7:$R$2292,12,0)</f>
        <v>6.5016999999999996</v>
      </c>
      <c r="K14" s="61">
        <f t="shared" si="3"/>
        <v>3</v>
      </c>
      <c r="L14" s="60">
        <f>VLOOKUP($A14,'Return Data'!$B$7:$R$2292,13,0)</f>
        <v>4.0464000000000002</v>
      </c>
      <c r="M14" s="61">
        <f t="shared" si="4"/>
        <v>10</v>
      </c>
      <c r="N14" s="60">
        <f>VLOOKUP($A14,'Return Data'!$B$7:$R$2292,17,0)</f>
        <v>4.7374000000000001</v>
      </c>
      <c r="O14" s="61">
        <f t="shared" si="5"/>
        <v>6</v>
      </c>
      <c r="P14" s="60">
        <f>VLOOKUP($A14,'Return Data'!$B$7:$R$2292,14,0)</f>
        <v>6.0815999999999999</v>
      </c>
      <c r="Q14" s="61">
        <f t="shared" si="6"/>
        <v>5</v>
      </c>
      <c r="R14" s="60">
        <f>VLOOKUP($A14,'Return Data'!$B$7:$R$2292,16,0)</f>
        <v>8.0647000000000002</v>
      </c>
      <c r="S14" s="62">
        <f t="shared" si="7"/>
        <v>4</v>
      </c>
    </row>
    <row r="15" spans="1:19" x14ac:dyDescent="0.3">
      <c r="A15" s="102" t="s">
        <v>1660</v>
      </c>
      <c r="B15" s="59">
        <f>VLOOKUP($A15,'Return Data'!$B$7:$R$2292,3,0)</f>
        <v>44988</v>
      </c>
      <c r="C15" s="60">
        <f>VLOOKUP($A15,'Return Data'!$B$7:$R$2292,4,0)</f>
        <v>64.338800000000006</v>
      </c>
      <c r="D15" s="60">
        <f>VLOOKUP($A15,'Return Data'!$B$7:$R$2292,9,0)</f>
        <v>-2.8948999999999998</v>
      </c>
      <c r="E15" s="61">
        <f t="shared" si="0"/>
        <v>18</v>
      </c>
      <c r="F15" s="60">
        <f>VLOOKUP($A15,'Return Data'!$B$7:$R$2292,10,0)</f>
        <v>2.8092999999999999</v>
      </c>
      <c r="G15" s="61">
        <f t="shared" si="1"/>
        <v>18</v>
      </c>
      <c r="H15" s="60">
        <f>VLOOKUP($A15,'Return Data'!$B$7:$R$2292,11,0)</f>
        <v>3.6692999999999998</v>
      </c>
      <c r="I15" s="61">
        <f t="shared" si="2"/>
        <v>18</v>
      </c>
      <c r="J15" s="60">
        <f>VLOOKUP($A15,'Return Data'!$B$7:$R$2292,12,0)</f>
        <v>6.5298999999999996</v>
      </c>
      <c r="K15" s="61">
        <f t="shared" si="3"/>
        <v>2</v>
      </c>
      <c r="L15" s="60">
        <f>VLOOKUP($A15,'Return Data'!$B$7:$R$2292,13,0)</f>
        <v>2.8965999999999998</v>
      </c>
      <c r="M15" s="61">
        <f t="shared" si="4"/>
        <v>16</v>
      </c>
      <c r="N15" s="60">
        <f>VLOOKUP($A15,'Return Data'!$B$7:$R$2292,17,0)</f>
        <v>4.6154000000000002</v>
      </c>
      <c r="O15" s="61">
        <f t="shared" si="5"/>
        <v>9</v>
      </c>
      <c r="P15" s="60">
        <f>VLOOKUP($A15,'Return Data'!$B$7:$R$2292,14,0)</f>
        <v>5.4192999999999998</v>
      </c>
      <c r="Q15" s="61">
        <f t="shared" si="6"/>
        <v>12</v>
      </c>
      <c r="R15" s="60">
        <f>VLOOKUP($A15,'Return Data'!$B$7:$R$2292,16,0)</f>
        <v>7.5537000000000001</v>
      </c>
      <c r="S15" s="62">
        <f t="shared" si="7"/>
        <v>9</v>
      </c>
    </row>
    <row r="16" spans="1:19" x14ac:dyDescent="0.3">
      <c r="A16" s="77" t="s">
        <v>607</v>
      </c>
      <c r="B16" s="59">
        <f>VLOOKUP($A16,'Return Data'!$B$7:$R$2292,3,0)</f>
        <v>44988</v>
      </c>
      <c r="C16" s="60">
        <f>VLOOKUP($A16,'Return Data'!$B$7:$R$2292,4,0)</f>
        <v>25.850300000000001</v>
      </c>
      <c r="D16" s="60">
        <f>VLOOKUP($A16,'Return Data'!$B$7:$R$2292,9,0)</f>
        <v>6.7110000000000003</v>
      </c>
      <c r="E16" s="61">
        <f t="shared" si="0"/>
        <v>1</v>
      </c>
      <c r="F16" s="60">
        <f>VLOOKUP($A16,'Return Data'!$B$7:$R$2292,10,0)</f>
        <v>5.8611000000000004</v>
      </c>
      <c r="G16" s="61">
        <f t="shared" si="1"/>
        <v>2</v>
      </c>
      <c r="H16" s="60">
        <f>VLOOKUP($A16,'Return Data'!$B$7:$R$2292,11,0)</f>
        <v>6.3361000000000001</v>
      </c>
      <c r="I16" s="61">
        <f t="shared" si="2"/>
        <v>1</v>
      </c>
      <c r="J16" s="60">
        <f>VLOOKUP($A16,'Return Data'!$B$7:$R$2292,12,0)</f>
        <v>6.8929999999999998</v>
      </c>
      <c r="K16" s="61">
        <f t="shared" si="3"/>
        <v>1</v>
      </c>
      <c r="L16" s="60">
        <f>VLOOKUP($A16,'Return Data'!$B$7:$R$2292,13,0)</f>
        <v>5.7146999999999997</v>
      </c>
      <c r="M16" s="61">
        <f t="shared" si="4"/>
        <v>1</v>
      </c>
      <c r="N16" s="60">
        <f>VLOOKUP($A16,'Return Data'!$B$7:$R$2292,17,0)</f>
        <v>5.1966999999999999</v>
      </c>
      <c r="O16" s="61">
        <f t="shared" si="5"/>
        <v>2</v>
      </c>
      <c r="P16" s="60">
        <f>VLOOKUP($A16,'Return Data'!$B$7:$R$2292,14,0)</f>
        <v>6.4004000000000003</v>
      </c>
      <c r="Q16" s="61">
        <f t="shared" si="6"/>
        <v>3</v>
      </c>
      <c r="R16" s="60">
        <f>VLOOKUP($A16,'Return Data'!$B$7:$R$2292,16,0)</f>
        <v>8.1937999999999995</v>
      </c>
      <c r="S16" s="62">
        <f t="shared" si="7"/>
        <v>3</v>
      </c>
    </row>
    <row r="17" spans="1:19" x14ac:dyDescent="0.3">
      <c r="A17" s="125" t="s">
        <v>608</v>
      </c>
      <c r="B17" s="59">
        <f>VLOOKUP($A17,'Return Data'!$B$7:$R$2292,3,0)</f>
        <v>44988</v>
      </c>
      <c r="C17" s="60">
        <f>VLOOKUP($A17,'Return Data'!$B$7:$R$2292,4,0)</f>
        <v>16.484400000000001</v>
      </c>
      <c r="D17" s="60">
        <f>VLOOKUP($A17,'Return Data'!$B$7:$R$2292,9,0)</f>
        <v>4.1807999999999996</v>
      </c>
      <c r="E17" s="61">
        <f t="shared" si="0"/>
        <v>4</v>
      </c>
      <c r="F17" s="60">
        <f>VLOOKUP($A17,'Return Data'!$B$7:$R$2292,10,0)</f>
        <v>5.3855000000000004</v>
      </c>
      <c r="G17" s="61">
        <f t="shared" si="1"/>
        <v>5</v>
      </c>
      <c r="H17" s="60">
        <f>VLOOKUP($A17,'Return Data'!$B$7:$R$2292,11,0)</f>
        <v>4.8418999999999999</v>
      </c>
      <c r="I17" s="61">
        <f t="shared" si="2"/>
        <v>12</v>
      </c>
      <c r="J17" s="60">
        <f>VLOOKUP($A17,'Return Data'!$B$7:$R$2292,12,0)</f>
        <v>5.5023999999999997</v>
      </c>
      <c r="K17" s="61">
        <f t="shared" si="3"/>
        <v>11</v>
      </c>
      <c r="L17" s="60">
        <f>VLOOKUP($A17,'Return Data'!$B$7:$R$2292,13,0)</f>
        <v>3.2747000000000002</v>
      </c>
      <c r="M17" s="61">
        <f t="shared" si="4"/>
        <v>14</v>
      </c>
      <c r="N17" s="60">
        <f>VLOOKUP($A17,'Return Data'!$B$7:$R$2292,17,0)</f>
        <v>4.3251999999999997</v>
      </c>
      <c r="O17" s="61">
        <f t="shared" si="5"/>
        <v>12</v>
      </c>
      <c r="P17" s="60">
        <f>VLOOKUP($A17,'Return Data'!$B$7:$R$2292,14,0)</f>
        <v>5.8670999999999998</v>
      </c>
      <c r="Q17" s="61">
        <f t="shared" si="6"/>
        <v>6</v>
      </c>
      <c r="R17" s="60">
        <f>VLOOKUP($A17,'Return Data'!$B$7:$R$2292,16,0)</f>
        <v>7.2487000000000004</v>
      </c>
      <c r="S17" s="62">
        <f t="shared" si="7"/>
        <v>13</v>
      </c>
    </row>
    <row r="18" spans="1:19" x14ac:dyDescent="0.3">
      <c r="A18" s="120" t="s">
        <v>611</v>
      </c>
      <c r="B18" s="124">
        <f>VLOOKUP($A18,'Return Data'!$B$7:$R$2292,3,0)</f>
        <v>44988</v>
      </c>
      <c r="C18" s="60">
        <f>VLOOKUP($A18,'Return Data'!$B$7:$R$2292,4,0)</f>
        <v>2817.7006000000001</v>
      </c>
      <c r="D18" s="60">
        <f>VLOOKUP($A18,'Return Data'!$B$7:$R$2292,9,0)</f>
        <v>1.8721000000000001</v>
      </c>
      <c r="E18" s="61">
        <f t="shared" si="0"/>
        <v>13</v>
      </c>
      <c r="F18" s="60">
        <f>VLOOKUP($A18,'Return Data'!$B$7:$R$2292,10,0)</f>
        <v>4.6822999999999997</v>
      </c>
      <c r="G18" s="61">
        <f t="shared" si="1"/>
        <v>13</v>
      </c>
      <c r="H18" s="60">
        <f>VLOOKUP($A18,'Return Data'!$B$7:$R$2292,11,0)</f>
        <v>4.8151000000000002</v>
      </c>
      <c r="I18" s="61">
        <f t="shared" si="2"/>
        <v>13</v>
      </c>
      <c r="J18" s="60">
        <f>VLOOKUP($A18,'Return Data'!$B$7:$R$2292,12,0)</f>
        <v>5.4833999999999996</v>
      </c>
      <c r="K18" s="61">
        <f t="shared" si="3"/>
        <v>13</v>
      </c>
      <c r="L18" s="60">
        <f>VLOOKUP($A18,'Return Data'!$B$7:$R$2292,13,0)</f>
        <v>3.5346000000000002</v>
      </c>
      <c r="M18" s="61">
        <f t="shared" si="4"/>
        <v>13</v>
      </c>
      <c r="N18" s="60">
        <f>VLOOKUP($A18,'Return Data'!$B$7:$R$2292,17,0)</f>
        <v>4.1776</v>
      </c>
      <c r="O18" s="61">
        <f t="shared" si="5"/>
        <v>15</v>
      </c>
      <c r="P18" s="60">
        <f>VLOOKUP($A18,'Return Data'!$B$7:$R$2292,14,0)</f>
        <v>5.4074999999999998</v>
      </c>
      <c r="Q18" s="61">
        <f t="shared" si="6"/>
        <v>13</v>
      </c>
      <c r="R18" s="60">
        <f>VLOOKUP($A18,'Return Data'!$B$7:$R$2292,16,0)</f>
        <v>7.2881</v>
      </c>
      <c r="S18" s="62">
        <f t="shared" si="7"/>
        <v>12</v>
      </c>
    </row>
    <row r="19" spans="1:19" x14ac:dyDescent="0.3">
      <c r="A19" s="120" t="s">
        <v>613</v>
      </c>
      <c r="B19" s="124">
        <f>VLOOKUP($A19,'Return Data'!$B$7:$R$2292,3,0)</f>
        <v>44988</v>
      </c>
      <c r="C19" s="60">
        <f>VLOOKUP($A19,'Return Data'!$B$7:$R$2292,4,0)</f>
        <v>3250.1410999999998</v>
      </c>
      <c r="D19" s="60">
        <f>VLOOKUP($A19,'Return Data'!$B$7:$R$2292,9,0)</f>
        <v>2.8746999999999998</v>
      </c>
      <c r="E19" s="61">
        <f t="shared" si="0"/>
        <v>9</v>
      </c>
      <c r="F19" s="60">
        <f>VLOOKUP($A19,'Return Data'!$B$7:$R$2292,10,0)</f>
        <v>4.3899999999999997</v>
      </c>
      <c r="G19" s="61">
        <f t="shared" si="1"/>
        <v>15</v>
      </c>
      <c r="H19" s="60">
        <f>VLOOKUP($A19,'Return Data'!$B$7:$R$2292,11,0)</f>
        <v>5.0315000000000003</v>
      </c>
      <c r="I19" s="61">
        <f t="shared" si="2"/>
        <v>8</v>
      </c>
      <c r="J19" s="60">
        <f>VLOOKUP($A19,'Return Data'!$B$7:$R$2292,12,0)</f>
        <v>5.6763000000000003</v>
      </c>
      <c r="K19" s="61">
        <f t="shared" si="3"/>
        <v>9</v>
      </c>
      <c r="L19" s="60">
        <f>VLOOKUP($A19,'Return Data'!$B$7:$R$2292,13,0)</f>
        <v>4.2808000000000002</v>
      </c>
      <c r="M19" s="61">
        <f t="shared" si="4"/>
        <v>6</v>
      </c>
      <c r="N19" s="60">
        <f>VLOOKUP($A19,'Return Data'!$B$7:$R$2292,17,0)</f>
        <v>4.7131999999999996</v>
      </c>
      <c r="O19" s="61">
        <f t="shared" si="5"/>
        <v>7</v>
      </c>
      <c r="P19" s="60">
        <f>VLOOKUP($A19,'Return Data'!$B$7:$R$2292,14,0)</f>
        <v>5.7076000000000002</v>
      </c>
      <c r="Q19" s="61">
        <f t="shared" si="6"/>
        <v>9</v>
      </c>
      <c r="R19" s="60">
        <f>VLOOKUP($A19,'Return Data'!$B$7:$R$2292,16,0)</f>
        <v>7.9637000000000002</v>
      </c>
      <c r="S19" s="62">
        <f t="shared" si="7"/>
        <v>5</v>
      </c>
    </row>
    <row r="20" spans="1:19" x14ac:dyDescent="0.3">
      <c r="A20" s="94" t="s">
        <v>1582</v>
      </c>
      <c r="B20" s="124">
        <f>VLOOKUP($A20,'Return Data'!$B$7:$R$2292,3,0)</f>
        <v>44988</v>
      </c>
      <c r="C20" s="60">
        <f>VLOOKUP($A20,'Return Data'!$B$7:$R$2292,4,0)</f>
        <v>51.657499999999999</v>
      </c>
      <c r="D20" s="60">
        <f>VLOOKUP($A20,'Return Data'!$B$7:$R$2292,9,0)</f>
        <v>0.41149999999999998</v>
      </c>
      <c r="E20" s="61">
        <f t="shared" si="0"/>
        <v>16</v>
      </c>
      <c r="F20" s="60">
        <f>VLOOKUP($A20,'Return Data'!$B$7:$R$2292,10,0)</f>
        <v>4.8979999999999997</v>
      </c>
      <c r="G20" s="61">
        <f t="shared" si="1"/>
        <v>10</v>
      </c>
      <c r="H20" s="60">
        <f>VLOOKUP($A20,'Return Data'!$B$7:$R$2292,11,0)</f>
        <v>5.4722</v>
      </c>
      <c r="I20" s="61">
        <f t="shared" si="2"/>
        <v>4</v>
      </c>
      <c r="J20" s="60">
        <f>VLOOKUP($A20,'Return Data'!$B$7:$R$2292,12,0)</f>
        <v>6.4203999999999999</v>
      </c>
      <c r="K20" s="61">
        <f t="shared" si="3"/>
        <v>5</v>
      </c>
      <c r="L20" s="60">
        <f>VLOOKUP($A20,'Return Data'!$B$7:$R$2292,13,0)</f>
        <v>4.7728000000000002</v>
      </c>
      <c r="M20" s="61">
        <f t="shared" si="4"/>
        <v>2</v>
      </c>
      <c r="N20" s="60">
        <f>VLOOKUP($A20,'Return Data'!$B$7:$R$2292,17,0)</f>
        <v>5.2827000000000002</v>
      </c>
      <c r="O20" s="61">
        <f t="shared" si="5"/>
        <v>1</v>
      </c>
      <c r="P20" s="60">
        <f>VLOOKUP($A20,'Return Data'!$B$7:$R$2292,14,0)</f>
        <v>6.1132</v>
      </c>
      <c r="Q20" s="61">
        <f t="shared" si="6"/>
        <v>4</v>
      </c>
      <c r="R20" s="60">
        <f>VLOOKUP($A20,'Return Data'!$B$7:$R$2292,16,0)</f>
        <v>7.883</v>
      </c>
      <c r="S20" s="62">
        <f t="shared" si="7"/>
        <v>6</v>
      </c>
    </row>
    <row r="21" spans="1:19" x14ac:dyDescent="0.3">
      <c r="A21" s="120" t="s">
        <v>1864</v>
      </c>
      <c r="B21" s="124">
        <f>VLOOKUP($A21,'Return Data'!$B$7:$R$2292,3,0)</f>
        <v>44988</v>
      </c>
      <c r="C21" s="60">
        <f>VLOOKUP($A21,'Return Data'!$B$7:$R$2292,4,0)</f>
        <v>39.812600000000003</v>
      </c>
      <c r="D21" s="60">
        <f>VLOOKUP($A21,'Return Data'!$B$7:$R$2292,9,0)</f>
        <v>3.2924000000000002</v>
      </c>
      <c r="E21" s="61">
        <f t="shared" si="0"/>
        <v>6</v>
      </c>
      <c r="F21" s="60">
        <f>VLOOKUP($A21,'Return Data'!$B$7:$R$2292,10,0)</f>
        <v>5.4291999999999998</v>
      </c>
      <c r="G21" s="61">
        <f t="shared" si="1"/>
        <v>4</v>
      </c>
      <c r="H21" s="60">
        <f>VLOOKUP($A21,'Return Data'!$B$7:$R$2292,11,0)</f>
        <v>4.6764000000000001</v>
      </c>
      <c r="I21" s="61">
        <f t="shared" si="2"/>
        <v>15</v>
      </c>
      <c r="J21" s="60">
        <f>VLOOKUP($A21,'Return Data'!$B$7:$R$2292,12,0)</f>
        <v>5.2948000000000004</v>
      </c>
      <c r="K21" s="61">
        <f t="shared" si="3"/>
        <v>17</v>
      </c>
      <c r="L21" s="60">
        <f>VLOOKUP($A21,'Return Data'!$B$7:$R$2292,13,0)</f>
        <v>4.2244999999999999</v>
      </c>
      <c r="M21" s="61">
        <f t="shared" si="4"/>
        <v>7</v>
      </c>
      <c r="N21" s="60">
        <f>VLOOKUP($A21,'Return Data'!$B$7:$R$2292,17,0)</f>
        <v>4.7679999999999998</v>
      </c>
      <c r="O21" s="61">
        <f t="shared" si="5"/>
        <v>5</v>
      </c>
      <c r="P21" s="60">
        <f>VLOOKUP($A21,'Return Data'!$B$7:$R$2292,14,0)</f>
        <v>5.8558000000000003</v>
      </c>
      <c r="Q21" s="61">
        <f t="shared" si="6"/>
        <v>7</v>
      </c>
      <c r="R21" s="60">
        <f>VLOOKUP($A21,'Return Data'!$B$7:$R$2292,16,0)</f>
        <v>7.4755000000000003</v>
      </c>
      <c r="S21" s="62">
        <f t="shared" si="7"/>
        <v>10</v>
      </c>
    </row>
    <row r="22" spans="1:19" x14ac:dyDescent="0.3">
      <c r="A22" s="120" t="s">
        <v>614</v>
      </c>
      <c r="B22" s="124">
        <f>VLOOKUP($A22,'Return Data'!$B$7:$R$2292,3,0)</f>
        <v>44988</v>
      </c>
      <c r="C22" s="60">
        <f>VLOOKUP($A22,'Return Data'!$B$7:$R$2292,4,0)</f>
        <v>13.212</v>
      </c>
      <c r="D22" s="60">
        <f>VLOOKUP($A22,'Return Data'!$B$7:$R$2292,9,0)</f>
        <v>0.84909999999999997</v>
      </c>
      <c r="E22" s="61">
        <f t="shared" si="0"/>
        <v>15</v>
      </c>
      <c r="F22" s="60">
        <f>VLOOKUP($A22,'Return Data'!$B$7:$R$2292,10,0)</f>
        <v>4.3826000000000001</v>
      </c>
      <c r="G22" s="61">
        <f t="shared" si="1"/>
        <v>16</v>
      </c>
      <c r="H22" s="60">
        <f>VLOOKUP($A22,'Return Data'!$B$7:$R$2292,11,0)</f>
        <v>5.0895999999999999</v>
      </c>
      <c r="I22" s="61">
        <f t="shared" si="2"/>
        <v>6</v>
      </c>
      <c r="J22" s="60">
        <f>VLOOKUP($A22,'Return Data'!$B$7:$R$2292,12,0)</f>
        <v>5.4679000000000002</v>
      </c>
      <c r="K22" s="61">
        <f t="shared" si="3"/>
        <v>14</v>
      </c>
      <c r="L22" s="60">
        <f>VLOOKUP($A22,'Return Data'!$B$7:$R$2292,13,0)</f>
        <v>3.8843000000000001</v>
      </c>
      <c r="M22" s="61">
        <f t="shared" si="4"/>
        <v>11</v>
      </c>
      <c r="N22" s="60">
        <f>VLOOKUP($A22,'Return Data'!$B$7:$R$2292,17,0)</f>
        <v>4.3085000000000004</v>
      </c>
      <c r="O22" s="61">
        <f t="shared" si="5"/>
        <v>13</v>
      </c>
      <c r="P22" s="60">
        <f>VLOOKUP($A22,'Return Data'!$B$7:$R$2292,14,0)</f>
        <v>5.5134999999999996</v>
      </c>
      <c r="Q22" s="61">
        <f t="shared" si="6"/>
        <v>11</v>
      </c>
      <c r="R22" s="60">
        <f>VLOOKUP($A22,'Return Data'!$B$7:$R$2292,16,0)</f>
        <v>7.0566000000000004</v>
      </c>
      <c r="S22" s="62">
        <f t="shared" si="7"/>
        <v>15</v>
      </c>
    </row>
    <row r="23" spans="1:19" x14ac:dyDescent="0.3">
      <c r="A23" s="126" t="s">
        <v>617</v>
      </c>
      <c r="B23" s="59">
        <f>VLOOKUP($A23,'Return Data'!$B$7:$R$2292,3,0)</f>
        <v>44988</v>
      </c>
      <c r="C23" s="60">
        <f>VLOOKUP($A23,'Return Data'!$B$7:$R$2292,4,0)</f>
        <v>34.7789</v>
      </c>
      <c r="D23" s="60">
        <f>VLOOKUP($A23,'Return Data'!$B$7:$R$2292,9,0)</f>
        <v>6.0133999999999999</v>
      </c>
      <c r="E23" s="61">
        <f t="shared" si="0"/>
        <v>2</v>
      </c>
      <c r="F23" s="60">
        <f>VLOOKUP($A23,'Return Data'!$B$7:$R$2292,10,0)</f>
        <v>6.4116</v>
      </c>
      <c r="G23" s="61">
        <f t="shared" si="1"/>
        <v>1</v>
      </c>
      <c r="H23" s="60">
        <f>VLOOKUP($A23,'Return Data'!$B$7:$R$2292,11,0)</f>
        <v>5.7111999999999998</v>
      </c>
      <c r="I23" s="61">
        <f t="shared" si="2"/>
        <v>2</v>
      </c>
      <c r="J23" s="60">
        <f>VLOOKUP($A23,'Return Data'!$B$7:$R$2292,12,0)</f>
        <v>5.6879</v>
      </c>
      <c r="K23" s="61">
        <f t="shared" si="3"/>
        <v>8</v>
      </c>
      <c r="L23" s="60">
        <f>VLOOKUP($A23,'Return Data'!$B$7:$R$2292,13,0)</f>
        <v>4.3741000000000003</v>
      </c>
      <c r="M23" s="61">
        <f t="shared" si="4"/>
        <v>5</v>
      </c>
      <c r="N23" s="60">
        <f>VLOOKUP($A23,'Return Data'!$B$7:$R$2292,17,0)</f>
        <v>4.6455000000000002</v>
      </c>
      <c r="O23" s="61">
        <f t="shared" si="5"/>
        <v>8</v>
      </c>
      <c r="P23" s="60">
        <f>VLOOKUP($A23,'Return Data'!$B$7:$R$2292,14,0)</f>
        <v>5.8390000000000004</v>
      </c>
      <c r="Q23" s="61">
        <f t="shared" si="6"/>
        <v>8</v>
      </c>
      <c r="R23" s="60">
        <f>VLOOKUP($A23,'Return Data'!$B$7:$R$2292,16,0)</f>
        <v>7.5625999999999998</v>
      </c>
      <c r="S23" s="62">
        <f t="shared" si="7"/>
        <v>8</v>
      </c>
    </row>
    <row r="24" spans="1:19" x14ac:dyDescent="0.3">
      <c r="A24" s="77" t="s">
        <v>620</v>
      </c>
      <c r="B24" s="59">
        <f>VLOOKUP($A24,'Return Data'!$B$7:$R$2292,3,0)</f>
        <v>44988</v>
      </c>
      <c r="C24" s="60">
        <f>VLOOKUP($A24,'Return Data'!$B$7:$R$2292,4,0)</f>
        <v>12.9878</v>
      </c>
      <c r="D24" s="60">
        <f>VLOOKUP($A24,'Return Data'!$B$7:$R$2292,9,0)</f>
        <v>1.6883999999999999</v>
      </c>
      <c r="E24" s="61">
        <f t="shared" si="0"/>
        <v>14</v>
      </c>
      <c r="F24" s="60">
        <f>VLOOKUP($A24,'Return Data'!$B$7:$R$2292,10,0)</f>
        <v>4.6771000000000003</v>
      </c>
      <c r="G24" s="61">
        <f t="shared" si="1"/>
        <v>14</v>
      </c>
      <c r="H24" s="60">
        <f>VLOOKUP($A24,'Return Data'!$B$7:$R$2292,11,0)</f>
        <v>4.3592000000000004</v>
      </c>
      <c r="I24" s="61">
        <f t="shared" si="2"/>
        <v>16</v>
      </c>
      <c r="J24" s="60">
        <f>VLOOKUP($A24,'Return Data'!$B$7:$R$2292,12,0)</f>
        <v>5.01</v>
      </c>
      <c r="K24" s="61">
        <f t="shared" si="3"/>
        <v>18</v>
      </c>
      <c r="L24" s="60">
        <f>VLOOKUP($A24,'Return Data'!$B$7:$R$2292,13,0)</f>
        <v>3.0009000000000001</v>
      </c>
      <c r="M24" s="61">
        <f t="shared" si="4"/>
        <v>15</v>
      </c>
      <c r="N24" s="60">
        <f>VLOOKUP($A24,'Return Data'!$B$7:$R$2292,17,0)</f>
        <v>3.9201999999999999</v>
      </c>
      <c r="O24" s="61">
        <f t="shared" si="5"/>
        <v>16</v>
      </c>
      <c r="P24" s="60">
        <f>VLOOKUP($A24,'Return Data'!$B$7:$R$2292,14,0)</f>
        <v>5.0526</v>
      </c>
      <c r="Q24" s="61">
        <f t="shared" si="6"/>
        <v>16</v>
      </c>
      <c r="R24" s="60">
        <f>VLOOKUP($A24,'Return Data'!$B$7:$R$2292,16,0)</f>
        <v>5.6271000000000004</v>
      </c>
      <c r="S24" s="62">
        <f t="shared" si="7"/>
        <v>18</v>
      </c>
    </row>
    <row r="25" spans="1:19" x14ac:dyDescent="0.3">
      <c r="A25" s="77" t="s">
        <v>622</v>
      </c>
      <c r="B25" s="59">
        <f>VLOOKUP($A25,'Return Data'!$B$7:$R$2292,3,0)</f>
        <v>44988</v>
      </c>
      <c r="C25" s="60">
        <f>VLOOKUP($A25,'Return Data'!$B$7:$R$2292,4,0)</f>
        <v>13.8812</v>
      </c>
      <c r="D25" s="60">
        <f>VLOOKUP($A25,'Return Data'!$B$7:$R$2292,9,0)</f>
        <v>3.0402999999999998</v>
      </c>
      <c r="E25" s="61">
        <f t="shared" si="0"/>
        <v>8</v>
      </c>
      <c r="F25" s="60">
        <f>VLOOKUP($A25,'Return Data'!$B$7:$R$2292,10,0)</f>
        <v>4.8369</v>
      </c>
      <c r="G25" s="61">
        <f t="shared" si="1"/>
        <v>11</v>
      </c>
      <c r="H25" s="60">
        <f>VLOOKUP($A25,'Return Data'!$B$7:$R$2292,11,0)</f>
        <v>4.8959000000000001</v>
      </c>
      <c r="I25" s="61">
        <f t="shared" si="2"/>
        <v>11</v>
      </c>
      <c r="J25" s="60">
        <f>VLOOKUP($A25,'Return Data'!$B$7:$R$2292,12,0)</f>
        <v>5.4941000000000004</v>
      </c>
      <c r="K25" s="61">
        <f t="shared" si="3"/>
        <v>12</v>
      </c>
      <c r="L25" s="60">
        <f>VLOOKUP($A25,'Return Data'!$B$7:$R$2292,13,0)</f>
        <v>4.0734000000000004</v>
      </c>
      <c r="M25" s="61">
        <f t="shared" si="4"/>
        <v>8</v>
      </c>
      <c r="N25" s="60">
        <f>VLOOKUP($A25,'Return Data'!$B$7:$R$2292,17,0)</f>
        <v>4.4866000000000001</v>
      </c>
      <c r="O25" s="61">
        <f t="shared" si="5"/>
        <v>11</v>
      </c>
      <c r="P25" s="60">
        <f>VLOOKUP($A25,'Return Data'!$B$7:$R$2292,14,0)</f>
        <v>5.6435000000000004</v>
      </c>
      <c r="Q25" s="61">
        <f t="shared" si="6"/>
        <v>10</v>
      </c>
      <c r="R25" s="60">
        <f>VLOOKUP($A25,'Return Data'!$B$7:$R$2292,16,0)</f>
        <v>7.4401000000000002</v>
      </c>
      <c r="S25" s="62">
        <f t="shared" si="7"/>
        <v>11</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2.5730611111111106</v>
      </c>
      <c r="E27" s="83"/>
      <c r="F27" s="84">
        <f>AVERAGE(F8:F25)</f>
        <v>4.8445166666666664</v>
      </c>
      <c r="G27" s="83"/>
      <c r="H27" s="84">
        <f>AVERAGE(H8:H25)</f>
        <v>4.9507222222222227</v>
      </c>
      <c r="I27" s="83"/>
      <c r="J27" s="84">
        <f>AVERAGE(J8:J25)</f>
        <v>5.8431111111111109</v>
      </c>
      <c r="K27" s="83"/>
      <c r="L27" s="84">
        <f>AVERAGE(L8:L25)</f>
        <v>3.8873333333333338</v>
      </c>
      <c r="M27" s="83"/>
      <c r="N27" s="84">
        <f>AVERAGE(N8:N25)</f>
        <v>4.4578611111111108</v>
      </c>
      <c r="O27" s="83"/>
      <c r="P27" s="84">
        <f>AVERAGE(P8:P25)</f>
        <v>5.6462055555555555</v>
      </c>
      <c r="Q27" s="83"/>
      <c r="R27" s="84">
        <f>AVERAGE(R8:R25)</f>
        <v>7.475883333333333</v>
      </c>
      <c r="S27" s="85"/>
    </row>
    <row r="28" spans="1:19" x14ac:dyDescent="0.3">
      <c r="A28" s="82" t="s">
        <v>28</v>
      </c>
      <c r="B28" s="83"/>
      <c r="C28" s="83"/>
      <c r="D28" s="84">
        <f>MIN(D8:D25)</f>
        <v>-2.8948999999999998</v>
      </c>
      <c r="E28" s="83"/>
      <c r="F28" s="84">
        <f>MIN(F8:F25)</f>
        <v>2.8092999999999999</v>
      </c>
      <c r="G28" s="83"/>
      <c r="H28" s="84">
        <f>MIN(H8:H25)</f>
        <v>3.6692999999999998</v>
      </c>
      <c r="I28" s="83"/>
      <c r="J28" s="84">
        <f>MIN(J8:J25)</f>
        <v>5.01</v>
      </c>
      <c r="K28" s="83"/>
      <c r="L28" s="84">
        <f>MIN(L8:L25)</f>
        <v>2.2288999999999999</v>
      </c>
      <c r="M28" s="83"/>
      <c r="N28" s="84">
        <f>MIN(N8:N25)</f>
        <v>3.0794999999999999</v>
      </c>
      <c r="O28" s="83"/>
      <c r="P28" s="84">
        <f>MIN(P8:P25)</f>
        <v>4.5903</v>
      </c>
      <c r="Q28" s="83"/>
      <c r="R28" s="84">
        <f>MIN(R8:R25)</f>
        <v>5.6271000000000004</v>
      </c>
      <c r="S28" s="85"/>
    </row>
    <row r="29" spans="1:19" ht="15" thickBot="1" x14ac:dyDescent="0.35">
      <c r="A29" s="86" t="s">
        <v>29</v>
      </c>
      <c r="B29" s="87"/>
      <c r="C29" s="87"/>
      <c r="D29" s="88">
        <f>MAX(D8:D25)</f>
        <v>6.7110000000000003</v>
      </c>
      <c r="E29" s="87"/>
      <c r="F29" s="88">
        <f>MAX(F8:F25)</f>
        <v>6.4116</v>
      </c>
      <c r="G29" s="87"/>
      <c r="H29" s="88">
        <f>MAX(H8:H25)</f>
        <v>6.3361000000000001</v>
      </c>
      <c r="I29" s="87"/>
      <c r="J29" s="88">
        <f>MAX(J8:J25)</f>
        <v>6.8929999999999998</v>
      </c>
      <c r="K29" s="87"/>
      <c r="L29" s="88">
        <f>MAX(L8:L25)</f>
        <v>5.7146999999999997</v>
      </c>
      <c r="M29" s="87"/>
      <c r="N29" s="88">
        <f>MAX(N8:N25)</f>
        <v>5.2827000000000002</v>
      </c>
      <c r="O29" s="87"/>
      <c r="P29" s="88">
        <f>MAX(P8:P25)</f>
        <v>6.4779999999999998</v>
      </c>
      <c r="Q29" s="87"/>
      <c r="R29" s="88">
        <f>MAX(R8:R25)</f>
        <v>8.4253999999999998</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591</v>
      </c>
      <c r="B8" s="121">
        <f>VLOOKUP($A8,'Return Data'!$B$7:$R$2292,3,0)</f>
        <v>44988</v>
      </c>
      <c r="C8" s="122">
        <f>VLOOKUP($A8,'Return Data'!$B$7:$R$2292,4,0)</f>
        <v>93.655299999999997</v>
      </c>
      <c r="D8" s="122">
        <f>VLOOKUP($A8,'Return Data'!$B$7:$R$2292,9,0)</f>
        <v>4.1120000000000001</v>
      </c>
      <c r="E8" s="123">
        <f t="shared" ref="E8:E25" si="0">RANK(D8,D$8:D$25,0)</f>
        <v>3</v>
      </c>
      <c r="F8" s="122">
        <f>VLOOKUP($A8,'Return Data'!$B$7:$R$2292,10,0)</f>
        <v>5.3404999999999996</v>
      </c>
      <c r="G8" s="123">
        <f t="shared" ref="G8:G25" si="1">RANK(F8,F$8:F$25,0)</f>
        <v>3</v>
      </c>
      <c r="H8" s="122">
        <f>VLOOKUP($A8,'Return Data'!$B$7:$R$2292,11,0)</f>
        <v>5.3258999999999999</v>
      </c>
      <c r="I8" s="123">
        <f t="shared" ref="I8:I25" si="2">RANK(H8,H$8:H$25,0)</f>
        <v>3</v>
      </c>
      <c r="J8" s="122">
        <f>VLOOKUP($A8,'Return Data'!$B$7:$R$2292,12,0)</f>
        <v>6.3323</v>
      </c>
      <c r="K8" s="123">
        <f t="shared" ref="K8:K25" si="3">RANK(J8,J$8:J$25,0)</f>
        <v>2</v>
      </c>
      <c r="L8" s="122">
        <f>VLOOKUP($A8,'Return Data'!$B$7:$R$2292,13,0)</f>
        <v>4.5701000000000001</v>
      </c>
      <c r="M8" s="123">
        <f t="shared" ref="M8:M25" si="4">RANK(L8,L$8:L$25,0)</f>
        <v>2</v>
      </c>
      <c r="N8" s="122">
        <f>VLOOKUP($A8,'Return Data'!$B$7:$R$2292,17,0)</f>
        <v>4.8213999999999997</v>
      </c>
      <c r="O8" s="123">
        <f t="shared" ref="O8:O25" si="5">RANK(N8,N$8:N$25,0)</f>
        <v>3</v>
      </c>
      <c r="P8" s="122">
        <f>VLOOKUP($A8,'Return Data'!$B$7:$R$2292,14,0)</f>
        <v>6.2713999999999999</v>
      </c>
      <c r="Q8" s="123">
        <f t="shared" ref="Q8:Q25" si="6">RANK(P8,P$8:P$25,0)</f>
        <v>1</v>
      </c>
      <c r="R8" s="122">
        <f>VLOOKUP($A8,'Return Data'!$B$7:$R$2292,16,0)</f>
        <v>8.9791000000000007</v>
      </c>
      <c r="S8" s="123">
        <f t="shared" ref="S8:S25" si="7">RANK(R8,R$8:R$25,0)</f>
        <v>1</v>
      </c>
    </row>
    <row r="9" spans="1:19" x14ac:dyDescent="0.3">
      <c r="A9" s="120" t="s">
        <v>594</v>
      </c>
      <c r="B9" s="121">
        <f>VLOOKUP($A9,'Return Data'!$B$7:$R$2292,3,0)</f>
        <v>44988</v>
      </c>
      <c r="C9" s="122">
        <f>VLOOKUP($A9,'Return Data'!$B$7:$R$2292,4,0)</f>
        <v>14.2239</v>
      </c>
      <c r="D9" s="122">
        <f>VLOOKUP($A9,'Return Data'!$B$7:$R$2292,9,0)</f>
        <v>1.7252000000000001</v>
      </c>
      <c r="E9" s="123">
        <f t="shared" si="0"/>
        <v>11</v>
      </c>
      <c r="F9" s="122">
        <f>VLOOKUP($A9,'Return Data'!$B$7:$R$2292,10,0)</f>
        <v>4.2548000000000004</v>
      </c>
      <c r="G9" s="123">
        <f t="shared" si="1"/>
        <v>13</v>
      </c>
      <c r="H9" s="122">
        <f>VLOOKUP($A9,'Return Data'!$B$7:$R$2292,11,0)</f>
        <v>4.4843999999999999</v>
      </c>
      <c r="I9" s="123">
        <f t="shared" si="2"/>
        <v>12</v>
      </c>
      <c r="J9" s="122">
        <f>VLOOKUP($A9,'Return Data'!$B$7:$R$2292,12,0)</f>
        <v>5.4531000000000001</v>
      </c>
      <c r="K9" s="123">
        <f t="shared" si="3"/>
        <v>7</v>
      </c>
      <c r="L9" s="122">
        <f>VLOOKUP($A9,'Return Data'!$B$7:$R$2292,13,0)</f>
        <v>3.944</v>
      </c>
      <c r="M9" s="123">
        <f t="shared" si="4"/>
        <v>5</v>
      </c>
      <c r="N9" s="122">
        <f>VLOOKUP($A9,'Return Data'!$B$7:$R$2292,17,0)</f>
        <v>4.1776</v>
      </c>
      <c r="O9" s="123">
        <f t="shared" si="5"/>
        <v>8</v>
      </c>
      <c r="P9" s="122">
        <f>VLOOKUP($A9,'Return Data'!$B$7:$R$2292,14,0)</f>
        <v>5.7484000000000002</v>
      </c>
      <c r="Q9" s="123">
        <f t="shared" si="6"/>
        <v>4</v>
      </c>
      <c r="R9" s="122">
        <f>VLOOKUP($A9,'Return Data'!$B$7:$R$2292,16,0)</f>
        <v>6.4451000000000001</v>
      </c>
      <c r="S9" s="123">
        <f t="shared" si="7"/>
        <v>16</v>
      </c>
    </row>
    <row r="10" spans="1:19" x14ac:dyDescent="0.3">
      <c r="A10" s="120" t="s">
        <v>1886</v>
      </c>
      <c r="B10" s="121">
        <f>VLOOKUP($A10,'Return Data'!$B$7:$R$2292,3,0)</f>
        <v>44988</v>
      </c>
      <c r="C10" s="122">
        <f>VLOOKUP($A10,'Return Data'!$B$7:$R$2292,4,0)</f>
        <v>22.754200000000001</v>
      </c>
      <c r="D10" s="122">
        <f>VLOOKUP($A10,'Return Data'!$B$7:$R$2292,9,0)</f>
        <v>2.0541999999999998</v>
      </c>
      <c r="E10" s="123">
        <f t="shared" si="0"/>
        <v>10</v>
      </c>
      <c r="F10" s="122">
        <f>VLOOKUP($A10,'Return Data'!$B$7:$R$2292,10,0)</f>
        <v>4.7984999999999998</v>
      </c>
      <c r="G10" s="123">
        <f t="shared" si="1"/>
        <v>5</v>
      </c>
      <c r="H10" s="122">
        <f>VLOOKUP($A10,'Return Data'!$B$7:$R$2292,11,0)</f>
        <v>4.5815000000000001</v>
      </c>
      <c r="I10" s="123">
        <f t="shared" si="2"/>
        <v>8</v>
      </c>
      <c r="J10" s="122">
        <f>VLOOKUP($A10,'Return Data'!$B$7:$R$2292,12,0)</f>
        <v>4.9988999999999999</v>
      </c>
      <c r="K10" s="123">
        <f t="shared" si="3"/>
        <v>15</v>
      </c>
      <c r="L10" s="122">
        <f>VLOOKUP($A10,'Return Data'!$B$7:$R$2292,13,0)</f>
        <v>2.0171000000000001</v>
      </c>
      <c r="M10" s="123">
        <f t="shared" si="4"/>
        <v>17</v>
      </c>
      <c r="N10" s="122">
        <f>VLOOKUP($A10,'Return Data'!$B$7:$R$2292,17,0)</f>
        <v>2.7481</v>
      </c>
      <c r="O10" s="123">
        <f t="shared" si="5"/>
        <v>18</v>
      </c>
      <c r="P10" s="122">
        <f>VLOOKUP($A10,'Return Data'!$B$7:$R$2292,14,0)</f>
        <v>4.0769000000000002</v>
      </c>
      <c r="Q10" s="123">
        <f t="shared" si="6"/>
        <v>18</v>
      </c>
      <c r="R10" s="122">
        <f>VLOOKUP($A10,'Return Data'!$B$7:$R$2292,16,0)</f>
        <v>5.9080000000000004</v>
      </c>
      <c r="S10" s="123">
        <f t="shared" si="7"/>
        <v>17</v>
      </c>
    </row>
    <row r="11" spans="1:19" x14ac:dyDescent="0.3">
      <c r="A11" s="120" t="s">
        <v>596</v>
      </c>
      <c r="B11" s="121">
        <f>VLOOKUP($A11,'Return Data'!$B$7:$R$2292,3,0)</f>
        <v>44988</v>
      </c>
      <c r="C11" s="122">
        <f>VLOOKUP($A11,'Return Data'!$B$7:$R$2292,4,0)</f>
        <v>18.480899999999998</v>
      </c>
      <c r="D11" s="122">
        <f>VLOOKUP($A11,'Return Data'!$B$7:$R$2292,9,0)</f>
        <v>1.7234</v>
      </c>
      <c r="E11" s="123">
        <f t="shared" si="0"/>
        <v>12</v>
      </c>
      <c r="F11" s="122">
        <f>VLOOKUP($A11,'Return Data'!$B$7:$R$2292,10,0)</f>
        <v>4.0999999999999996</v>
      </c>
      <c r="G11" s="123">
        <f t="shared" si="1"/>
        <v>14</v>
      </c>
      <c r="H11" s="122">
        <f>VLOOKUP($A11,'Return Data'!$B$7:$R$2292,11,0)</f>
        <v>4.1140999999999996</v>
      </c>
      <c r="I11" s="123">
        <f t="shared" si="2"/>
        <v>14</v>
      </c>
      <c r="J11" s="122">
        <f>VLOOKUP($A11,'Return Data'!$B$7:$R$2292,12,0)</f>
        <v>4.7107999999999999</v>
      </c>
      <c r="K11" s="123">
        <f t="shared" si="3"/>
        <v>17</v>
      </c>
      <c r="L11" s="122">
        <f>VLOOKUP($A11,'Return Data'!$B$7:$R$2292,13,0)</f>
        <v>3.1541999999999999</v>
      </c>
      <c r="M11" s="123">
        <f t="shared" si="4"/>
        <v>12</v>
      </c>
      <c r="N11" s="122">
        <f>VLOOKUP($A11,'Return Data'!$B$7:$R$2292,17,0)</f>
        <v>3.6139000000000001</v>
      </c>
      <c r="O11" s="123">
        <f t="shared" si="5"/>
        <v>15</v>
      </c>
      <c r="P11" s="122">
        <f>VLOOKUP($A11,'Return Data'!$B$7:$R$2292,14,0)</f>
        <v>4.6870000000000003</v>
      </c>
      <c r="Q11" s="123">
        <f t="shared" si="6"/>
        <v>15</v>
      </c>
      <c r="R11" s="122">
        <f>VLOOKUP($A11,'Return Data'!$B$7:$R$2292,16,0)</f>
        <v>7.0048000000000004</v>
      </c>
      <c r="S11" s="123">
        <f t="shared" si="7"/>
        <v>8</v>
      </c>
    </row>
    <row r="12" spans="1:19" x14ac:dyDescent="0.3">
      <c r="A12" s="120" t="s">
        <v>598</v>
      </c>
      <c r="B12" s="121">
        <f>VLOOKUP($A12,'Return Data'!$B$7:$R$2292,3,0)</f>
        <v>44988</v>
      </c>
      <c r="C12" s="122">
        <f>VLOOKUP($A12,'Return Data'!$B$7:$R$2292,4,0)</f>
        <v>13.3871</v>
      </c>
      <c r="D12" s="122">
        <f>VLOOKUP($A12,'Return Data'!$B$7:$R$2292,9,0)</f>
        <v>-0.27260000000000001</v>
      </c>
      <c r="E12" s="123">
        <f t="shared" si="0"/>
        <v>17</v>
      </c>
      <c r="F12" s="122">
        <f>VLOOKUP($A12,'Return Data'!$B$7:$R$2292,10,0)</f>
        <v>2.7847</v>
      </c>
      <c r="G12" s="123">
        <f t="shared" si="1"/>
        <v>17</v>
      </c>
      <c r="H12" s="122">
        <f>VLOOKUP($A12,'Return Data'!$B$7:$R$2292,11,0)</f>
        <v>3.4809999999999999</v>
      </c>
      <c r="I12" s="123">
        <f t="shared" si="2"/>
        <v>17</v>
      </c>
      <c r="J12" s="122">
        <f>VLOOKUP($A12,'Return Data'!$B$7:$R$2292,12,0)</f>
        <v>5.9328000000000003</v>
      </c>
      <c r="K12" s="123">
        <f t="shared" si="3"/>
        <v>6</v>
      </c>
      <c r="L12" s="122">
        <f>VLOOKUP($A12,'Return Data'!$B$7:$R$2292,13,0)</f>
        <v>1.9729000000000001</v>
      </c>
      <c r="M12" s="123">
        <f t="shared" si="4"/>
        <v>18</v>
      </c>
      <c r="N12" s="122">
        <f>VLOOKUP($A12,'Return Data'!$B$7:$R$2292,17,0)</f>
        <v>2.8201999999999998</v>
      </c>
      <c r="O12" s="123">
        <f t="shared" si="5"/>
        <v>17</v>
      </c>
      <c r="P12" s="122">
        <f>VLOOKUP($A12,'Return Data'!$B$7:$R$2292,14,0)</f>
        <v>4.4596</v>
      </c>
      <c r="Q12" s="123">
        <f t="shared" si="6"/>
        <v>17</v>
      </c>
      <c r="R12" s="122">
        <f>VLOOKUP($A12,'Return Data'!$B$7:$R$2292,16,0)</f>
        <v>6.7287999999999997</v>
      </c>
      <c r="S12" s="123">
        <f t="shared" si="7"/>
        <v>12</v>
      </c>
    </row>
    <row r="13" spans="1:19" x14ac:dyDescent="0.3">
      <c r="A13" s="120" t="s">
        <v>601</v>
      </c>
      <c r="B13" s="121">
        <f>VLOOKUP($A13,'Return Data'!$B$7:$R$2292,3,0)</f>
        <v>44988</v>
      </c>
      <c r="C13" s="122">
        <f>VLOOKUP($A13,'Return Data'!$B$7:$R$2292,4,0)</f>
        <v>82.877700000000004</v>
      </c>
      <c r="D13" s="122">
        <f>VLOOKUP($A13,'Return Data'!$B$7:$R$2292,9,0)</f>
        <v>2.5310000000000001</v>
      </c>
      <c r="E13" s="123">
        <f t="shared" si="0"/>
        <v>8</v>
      </c>
      <c r="F13" s="122">
        <f>VLOOKUP($A13,'Return Data'!$B$7:$R$2292,10,0)</f>
        <v>4.5217999999999998</v>
      </c>
      <c r="G13" s="123">
        <f t="shared" si="1"/>
        <v>9</v>
      </c>
      <c r="H13" s="122">
        <f>VLOOKUP($A13,'Return Data'!$B$7:$R$2292,11,0)</f>
        <v>4.5002000000000004</v>
      </c>
      <c r="I13" s="123">
        <f t="shared" si="2"/>
        <v>11</v>
      </c>
      <c r="J13" s="122">
        <f>VLOOKUP($A13,'Return Data'!$B$7:$R$2292,12,0)</f>
        <v>5.0434999999999999</v>
      </c>
      <c r="K13" s="123">
        <f t="shared" si="3"/>
        <v>13</v>
      </c>
      <c r="L13" s="122">
        <f>VLOOKUP($A13,'Return Data'!$B$7:$R$2292,13,0)</f>
        <v>3.5034999999999998</v>
      </c>
      <c r="M13" s="123">
        <f t="shared" si="4"/>
        <v>9</v>
      </c>
      <c r="N13" s="122">
        <f>VLOOKUP($A13,'Return Data'!$B$7:$R$2292,17,0)</f>
        <v>4.0079000000000002</v>
      </c>
      <c r="O13" s="123">
        <f t="shared" si="5"/>
        <v>11</v>
      </c>
      <c r="P13" s="122">
        <f>VLOOKUP($A13,'Return Data'!$B$7:$R$2292,14,0)</f>
        <v>4.5566000000000004</v>
      </c>
      <c r="Q13" s="123">
        <f t="shared" si="6"/>
        <v>16</v>
      </c>
      <c r="R13" s="122">
        <f>VLOOKUP($A13,'Return Data'!$B$7:$R$2292,16,0)</f>
        <v>8.5733999999999995</v>
      </c>
      <c r="S13" s="123">
        <f t="shared" si="7"/>
        <v>2</v>
      </c>
    </row>
    <row r="14" spans="1:19" x14ac:dyDescent="0.3">
      <c r="A14" s="120" t="s">
        <v>604</v>
      </c>
      <c r="B14" s="121">
        <f>VLOOKUP($A14,'Return Data'!$B$7:$R$2292,3,0)</f>
        <v>44988</v>
      </c>
      <c r="C14" s="122">
        <f>VLOOKUP($A14,'Return Data'!$B$7:$R$2292,4,0)</f>
        <v>26.9754</v>
      </c>
      <c r="D14" s="122">
        <f>VLOOKUP($A14,'Return Data'!$B$7:$R$2292,9,0)</f>
        <v>3.5032000000000001</v>
      </c>
      <c r="E14" s="123">
        <f t="shared" si="0"/>
        <v>5</v>
      </c>
      <c r="F14" s="122">
        <f>VLOOKUP($A14,'Return Data'!$B$7:$R$2292,10,0)</f>
        <v>4.6539000000000001</v>
      </c>
      <c r="G14" s="123">
        <f t="shared" si="1"/>
        <v>7</v>
      </c>
      <c r="H14" s="122">
        <f>VLOOKUP($A14,'Return Data'!$B$7:$R$2292,11,0)</f>
        <v>4.7171000000000003</v>
      </c>
      <c r="I14" s="123">
        <f t="shared" si="2"/>
        <v>5</v>
      </c>
      <c r="J14" s="122">
        <f>VLOOKUP($A14,'Return Data'!$B$7:$R$2292,12,0)</f>
        <v>6.2061000000000002</v>
      </c>
      <c r="K14" s="123">
        <f t="shared" si="3"/>
        <v>3</v>
      </c>
      <c r="L14" s="122">
        <f>VLOOKUP($A14,'Return Data'!$B$7:$R$2292,13,0)</f>
        <v>3.7547000000000001</v>
      </c>
      <c r="M14" s="123">
        <f t="shared" si="4"/>
        <v>7</v>
      </c>
      <c r="N14" s="122">
        <f>VLOOKUP($A14,'Return Data'!$B$7:$R$2292,17,0)</f>
        <v>4.4317000000000002</v>
      </c>
      <c r="O14" s="123">
        <f t="shared" si="5"/>
        <v>4</v>
      </c>
      <c r="P14" s="122">
        <f>VLOOKUP($A14,'Return Data'!$B$7:$R$2292,14,0)</f>
        <v>5.7789999999999999</v>
      </c>
      <c r="Q14" s="123">
        <f t="shared" si="6"/>
        <v>3</v>
      </c>
      <c r="R14" s="122">
        <f>VLOOKUP($A14,'Return Data'!$B$7:$R$2292,16,0)</f>
        <v>8.1371000000000002</v>
      </c>
      <c r="S14" s="123">
        <f t="shared" si="7"/>
        <v>3</v>
      </c>
    </row>
    <row r="15" spans="1:19" x14ac:dyDescent="0.3">
      <c r="A15" s="94" t="s">
        <v>1661</v>
      </c>
      <c r="B15" s="121">
        <f>VLOOKUP($A15,'Return Data'!$B$7:$R$2292,3,0)</f>
        <v>44988</v>
      </c>
      <c r="C15" s="122">
        <f>VLOOKUP($A15,'Return Data'!$B$7:$R$2292,4,0)</f>
        <v>60.878799999999998</v>
      </c>
      <c r="D15" s="122">
        <f>VLOOKUP($A15,'Return Data'!$B$7:$R$2292,9,0)</f>
        <v>-3.2338</v>
      </c>
      <c r="E15" s="123">
        <f t="shared" si="0"/>
        <v>18</v>
      </c>
      <c r="F15" s="122">
        <f>VLOOKUP($A15,'Return Data'!$B$7:$R$2292,10,0)</f>
        <v>2.4672999999999998</v>
      </c>
      <c r="G15" s="123">
        <f t="shared" si="1"/>
        <v>18</v>
      </c>
      <c r="H15" s="122">
        <f>VLOOKUP($A15,'Return Data'!$B$7:$R$2292,11,0)</f>
        <v>3.3233999999999999</v>
      </c>
      <c r="I15" s="123">
        <f t="shared" si="2"/>
        <v>18</v>
      </c>
      <c r="J15" s="122">
        <f>VLOOKUP($A15,'Return Data'!$B$7:$R$2292,12,0)</f>
        <v>6.1738</v>
      </c>
      <c r="K15" s="123">
        <f t="shared" si="3"/>
        <v>4</v>
      </c>
      <c r="L15" s="122">
        <f>VLOOKUP($A15,'Return Data'!$B$7:$R$2292,13,0)</f>
        <v>2.5474000000000001</v>
      </c>
      <c r="M15" s="123">
        <f t="shared" si="4"/>
        <v>16</v>
      </c>
      <c r="N15" s="122">
        <f>VLOOKUP($A15,'Return Data'!$B$7:$R$2292,17,0)</f>
        <v>4.2594000000000003</v>
      </c>
      <c r="O15" s="123">
        <f t="shared" si="5"/>
        <v>7</v>
      </c>
      <c r="P15" s="122">
        <f>VLOOKUP($A15,'Return Data'!$B$7:$R$2292,14,0)</f>
        <v>5.0628000000000002</v>
      </c>
      <c r="Q15" s="123">
        <f t="shared" si="6"/>
        <v>11</v>
      </c>
      <c r="R15" s="122">
        <f>VLOOKUP($A15,'Return Data'!$B$7:$R$2292,16,0)</f>
        <v>7.2115999999999998</v>
      </c>
      <c r="S15" s="123">
        <f t="shared" si="7"/>
        <v>6</v>
      </c>
    </row>
    <row r="16" spans="1:19" x14ac:dyDescent="0.3">
      <c r="A16" s="120" t="s">
        <v>606</v>
      </c>
      <c r="B16" s="121">
        <f>VLOOKUP($A16,'Return Data'!$B$7:$R$2292,3,0)</f>
        <v>44988</v>
      </c>
      <c r="C16" s="122">
        <f>VLOOKUP($A16,'Return Data'!$B$7:$R$2292,4,0)</f>
        <v>24.806000000000001</v>
      </c>
      <c r="D16" s="122">
        <f>VLOOKUP($A16,'Return Data'!$B$7:$R$2292,9,0)</f>
        <v>6.48</v>
      </c>
      <c r="E16" s="123">
        <f t="shared" si="0"/>
        <v>1</v>
      </c>
      <c r="F16" s="122">
        <f>VLOOKUP($A16,'Return Data'!$B$7:$R$2292,10,0)</f>
        <v>5.6222000000000003</v>
      </c>
      <c r="G16" s="123">
        <f t="shared" si="1"/>
        <v>2</v>
      </c>
      <c r="H16" s="122">
        <f>VLOOKUP($A16,'Return Data'!$B$7:$R$2292,11,0)</f>
        <v>6.0602</v>
      </c>
      <c r="I16" s="123">
        <f t="shared" si="2"/>
        <v>1</v>
      </c>
      <c r="J16" s="122">
        <f>VLOOKUP($A16,'Return Data'!$B$7:$R$2292,12,0)</f>
        <v>6.5968999999999998</v>
      </c>
      <c r="K16" s="123">
        <f t="shared" si="3"/>
        <v>1</v>
      </c>
      <c r="L16" s="122">
        <f>VLOOKUP($A16,'Return Data'!$B$7:$R$2292,13,0)</f>
        <v>5.4089999999999998</v>
      </c>
      <c r="M16" s="123">
        <f t="shared" si="4"/>
        <v>1</v>
      </c>
      <c r="N16" s="122">
        <f>VLOOKUP($A16,'Return Data'!$B$7:$R$2292,17,0)</f>
        <v>4.8802000000000003</v>
      </c>
      <c r="O16" s="123">
        <f t="shared" si="5"/>
        <v>2</v>
      </c>
      <c r="P16" s="122">
        <f>VLOOKUP($A16,'Return Data'!$B$7:$R$2292,14,0)</f>
        <v>6.0762999999999998</v>
      </c>
      <c r="Q16" s="123">
        <f t="shared" si="6"/>
        <v>2</v>
      </c>
      <c r="R16" s="122">
        <f>VLOOKUP($A16,'Return Data'!$B$7:$R$2292,16,0)</f>
        <v>6.9256000000000002</v>
      </c>
      <c r="S16" s="123">
        <f t="shared" si="7"/>
        <v>10</v>
      </c>
    </row>
    <row r="17" spans="1:19" x14ac:dyDescent="0.3">
      <c r="A17" s="120" t="s">
        <v>609</v>
      </c>
      <c r="B17" s="121">
        <f>VLOOKUP($A17,'Return Data'!$B$7:$R$2292,3,0)</f>
        <v>44988</v>
      </c>
      <c r="C17" s="122">
        <f>VLOOKUP($A17,'Return Data'!$B$7:$R$2292,4,0)</f>
        <v>16.125399999999999</v>
      </c>
      <c r="D17" s="122">
        <f>VLOOKUP($A17,'Return Data'!$B$7:$R$2292,9,0)</f>
        <v>3.8755999999999999</v>
      </c>
      <c r="E17" s="123">
        <f t="shared" si="0"/>
        <v>4</v>
      </c>
      <c r="F17" s="122">
        <f>VLOOKUP($A17,'Return Data'!$B$7:$R$2292,10,0)</f>
        <v>5.0780000000000003</v>
      </c>
      <c r="G17" s="123">
        <f t="shared" si="1"/>
        <v>4</v>
      </c>
      <c r="H17" s="122">
        <f>VLOOKUP($A17,'Return Data'!$B$7:$R$2292,11,0)</f>
        <v>4.5327000000000002</v>
      </c>
      <c r="I17" s="123">
        <f t="shared" si="2"/>
        <v>10</v>
      </c>
      <c r="J17" s="122">
        <f>VLOOKUP($A17,'Return Data'!$B$7:$R$2292,12,0)</f>
        <v>5.1894</v>
      </c>
      <c r="K17" s="123">
        <f t="shared" si="3"/>
        <v>10</v>
      </c>
      <c r="L17" s="122">
        <f>VLOOKUP($A17,'Return Data'!$B$7:$R$2292,13,0)</f>
        <v>2.9613999999999998</v>
      </c>
      <c r="M17" s="123">
        <f t="shared" si="4"/>
        <v>14</v>
      </c>
      <c r="N17" s="122">
        <f>VLOOKUP($A17,'Return Data'!$B$7:$R$2292,17,0)</f>
        <v>4.0077999999999996</v>
      </c>
      <c r="O17" s="123">
        <f t="shared" si="5"/>
        <v>12</v>
      </c>
      <c r="P17" s="122">
        <f>VLOOKUP($A17,'Return Data'!$B$7:$R$2292,14,0)</f>
        <v>5.5438999999999998</v>
      </c>
      <c r="Q17" s="123">
        <f t="shared" si="6"/>
        <v>7</v>
      </c>
      <c r="R17" s="122">
        <f>VLOOKUP($A17,'Return Data'!$B$7:$R$2292,16,0)</f>
        <v>6.9185999999999996</v>
      </c>
      <c r="S17" s="123">
        <f t="shared" si="7"/>
        <v>11</v>
      </c>
    </row>
    <row r="18" spans="1:19" x14ac:dyDescent="0.3">
      <c r="A18" s="120" t="s">
        <v>610</v>
      </c>
      <c r="B18" s="121">
        <f>VLOOKUP($A18,'Return Data'!$B$7:$R$2292,3,0)</f>
        <v>44988</v>
      </c>
      <c r="C18" s="122">
        <f>VLOOKUP($A18,'Return Data'!$B$7:$R$2292,4,0)</f>
        <v>2652.6644999999999</v>
      </c>
      <c r="D18" s="122">
        <f>VLOOKUP($A18,'Return Data'!$B$7:$R$2292,9,0)</f>
        <v>1.4914000000000001</v>
      </c>
      <c r="E18" s="123">
        <f t="shared" si="0"/>
        <v>13</v>
      </c>
      <c r="F18" s="122">
        <f>VLOOKUP($A18,'Return Data'!$B$7:$R$2292,10,0)</f>
        <v>4.298</v>
      </c>
      <c r="G18" s="123">
        <f t="shared" si="1"/>
        <v>12</v>
      </c>
      <c r="H18" s="122">
        <f>VLOOKUP($A18,'Return Data'!$B$7:$R$2292,11,0)</f>
        <v>4.4272</v>
      </c>
      <c r="I18" s="123">
        <f t="shared" si="2"/>
        <v>13</v>
      </c>
      <c r="J18" s="122">
        <f>VLOOKUP($A18,'Return Data'!$B$7:$R$2292,12,0)</f>
        <v>5.0888999999999998</v>
      </c>
      <c r="K18" s="123">
        <f t="shared" si="3"/>
        <v>12</v>
      </c>
      <c r="L18" s="122">
        <f>VLOOKUP($A18,'Return Data'!$B$7:$R$2292,13,0)</f>
        <v>3.1423000000000001</v>
      </c>
      <c r="M18" s="123">
        <f t="shared" si="4"/>
        <v>13</v>
      </c>
      <c r="N18" s="122">
        <f>VLOOKUP($A18,'Return Data'!$B$7:$R$2292,17,0)</f>
        <v>3.7728000000000002</v>
      </c>
      <c r="O18" s="123">
        <f t="shared" si="5"/>
        <v>14</v>
      </c>
      <c r="P18" s="122">
        <f>VLOOKUP($A18,'Return Data'!$B$7:$R$2292,14,0)</f>
        <v>4.9942000000000002</v>
      </c>
      <c r="Q18" s="123">
        <f t="shared" si="6"/>
        <v>13</v>
      </c>
      <c r="R18" s="122">
        <f>VLOOKUP($A18,'Return Data'!$B$7:$R$2292,16,0)</f>
        <v>6.4555999999999996</v>
      </c>
      <c r="S18" s="123">
        <f t="shared" si="7"/>
        <v>15</v>
      </c>
    </row>
    <row r="19" spans="1:19" x14ac:dyDescent="0.3">
      <c r="A19" s="120" t="s">
        <v>612</v>
      </c>
      <c r="B19" s="121">
        <f>VLOOKUP($A19,'Return Data'!$B$7:$R$2292,3,0)</f>
        <v>44988</v>
      </c>
      <c r="C19" s="122">
        <f>VLOOKUP($A19,'Return Data'!$B$7:$R$2292,4,0)</f>
        <v>3137.0363000000002</v>
      </c>
      <c r="D19" s="122">
        <f>VLOOKUP($A19,'Return Data'!$B$7:$R$2292,9,0)</f>
        <v>2.5278999999999998</v>
      </c>
      <c r="E19" s="123">
        <f t="shared" si="0"/>
        <v>9</v>
      </c>
      <c r="F19" s="122">
        <f>VLOOKUP($A19,'Return Data'!$B$7:$R$2292,10,0)</f>
        <v>4.0350999999999999</v>
      </c>
      <c r="G19" s="123">
        <f t="shared" si="1"/>
        <v>15</v>
      </c>
      <c r="H19" s="122">
        <f>VLOOKUP($A19,'Return Data'!$B$7:$R$2292,11,0)</f>
        <v>4.6692</v>
      </c>
      <c r="I19" s="123">
        <f t="shared" si="2"/>
        <v>6</v>
      </c>
      <c r="J19" s="122">
        <f>VLOOKUP($A19,'Return Data'!$B$7:$R$2292,12,0)</f>
        <v>5.3072999999999997</v>
      </c>
      <c r="K19" s="123">
        <f t="shared" si="3"/>
        <v>9</v>
      </c>
      <c r="L19" s="122">
        <f>VLOOKUP($A19,'Return Data'!$B$7:$R$2292,13,0)</f>
        <v>3.9089</v>
      </c>
      <c r="M19" s="123">
        <f t="shared" si="4"/>
        <v>6</v>
      </c>
      <c r="N19" s="122">
        <f>VLOOKUP($A19,'Return Data'!$B$7:$R$2292,17,0)</f>
        <v>4.3384</v>
      </c>
      <c r="O19" s="123">
        <f t="shared" si="5"/>
        <v>6</v>
      </c>
      <c r="P19" s="122">
        <f>VLOOKUP($A19,'Return Data'!$B$7:$R$2292,14,0)</f>
        <v>5.3484999999999996</v>
      </c>
      <c r="Q19" s="123">
        <f t="shared" si="6"/>
        <v>8</v>
      </c>
      <c r="R19" s="122">
        <f>VLOOKUP($A19,'Return Data'!$B$7:$R$2292,16,0)</f>
        <v>7.6765999999999996</v>
      </c>
      <c r="S19" s="123">
        <f t="shared" si="7"/>
        <v>4</v>
      </c>
    </row>
    <row r="20" spans="1:19" x14ac:dyDescent="0.3">
      <c r="A20" s="94" t="s">
        <v>1581</v>
      </c>
      <c r="B20" s="121">
        <f>VLOOKUP($A20,'Return Data'!$B$7:$R$2292,3,0)</f>
        <v>44988</v>
      </c>
      <c r="C20" s="122">
        <f>VLOOKUP($A20,'Return Data'!$B$7:$R$2292,4,0)</f>
        <v>49.6372</v>
      </c>
      <c r="D20" s="122">
        <f>VLOOKUP($A20,'Return Data'!$B$7:$R$2292,9,0)</f>
        <v>5.2499999999999998E-2</v>
      </c>
      <c r="E20" s="123">
        <f t="shared" si="0"/>
        <v>16</v>
      </c>
      <c r="F20" s="122">
        <f>VLOOKUP($A20,'Return Data'!$B$7:$R$2292,10,0)</f>
        <v>4.5338000000000003</v>
      </c>
      <c r="G20" s="123">
        <f t="shared" si="1"/>
        <v>8</v>
      </c>
      <c r="H20" s="122">
        <f>VLOOKUP($A20,'Return Data'!$B$7:$R$2292,11,0)</f>
        <v>5.1031000000000004</v>
      </c>
      <c r="I20" s="123">
        <f t="shared" si="2"/>
        <v>4</v>
      </c>
      <c r="J20" s="122">
        <f>VLOOKUP($A20,'Return Data'!$B$7:$R$2292,12,0)</f>
        <v>6.0438999999999998</v>
      </c>
      <c r="K20" s="123">
        <f t="shared" si="3"/>
        <v>5</v>
      </c>
      <c r="L20" s="122">
        <f>VLOOKUP($A20,'Return Data'!$B$7:$R$2292,13,0)</f>
        <v>4.3964999999999996</v>
      </c>
      <c r="M20" s="123">
        <f t="shared" si="4"/>
        <v>3</v>
      </c>
      <c r="N20" s="122">
        <f>VLOOKUP($A20,'Return Data'!$B$7:$R$2292,17,0)</f>
        <v>4.8879000000000001</v>
      </c>
      <c r="O20" s="123">
        <f t="shared" si="5"/>
        <v>1</v>
      </c>
      <c r="P20" s="122">
        <f>VLOOKUP($A20,'Return Data'!$B$7:$R$2292,14,0)</f>
        <v>5.7070999999999996</v>
      </c>
      <c r="Q20" s="123">
        <f t="shared" si="6"/>
        <v>5</v>
      </c>
      <c r="R20" s="122">
        <f>VLOOKUP($A20,'Return Data'!$B$7:$R$2292,16,0)</f>
        <v>7.3872999999999998</v>
      </c>
      <c r="S20" s="123">
        <f t="shared" si="7"/>
        <v>5</v>
      </c>
    </row>
    <row r="21" spans="1:19" x14ac:dyDescent="0.3">
      <c r="A21" s="120" t="s">
        <v>1863</v>
      </c>
      <c r="B21" s="121">
        <f>VLOOKUP($A21,'Return Data'!$B$7:$R$2292,3,0)</f>
        <v>44988</v>
      </c>
      <c r="C21" s="122">
        <f>VLOOKUP($A21,'Return Data'!$B$7:$R$2292,4,0)</f>
        <v>36.343800000000002</v>
      </c>
      <c r="D21" s="122">
        <f>VLOOKUP($A21,'Return Data'!$B$7:$R$2292,9,0)</f>
        <v>2.5804</v>
      </c>
      <c r="E21" s="123">
        <f t="shared" si="0"/>
        <v>7</v>
      </c>
      <c r="F21" s="122">
        <f>VLOOKUP($A21,'Return Data'!$B$7:$R$2292,10,0)</f>
        <v>4.7278000000000002</v>
      </c>
      <c r="G21" s="123">
        <f t="shared" si="1"/>
        <v>6</v>
      </c>
      <c r="H21" s="122">
        <f>VLOOKUP($A21,'Return Data'!$B$7:$R$2292,11,0)</f>
        <v>3.9426000000000001</v>
      </c>
      <c r="I21" s="123">
        <f t="shared" si="2"/>
        <v>16</v>
      </c>
      <c r="J21" s="122">
        <f>VLOOKUP($A21,'Return Data'!$B$7:$R$2292,12,0)</f>
        <v>4.5471000000000004</v>
      </c>
      <c r="K21" s="123">
        <f t="shared" si="3"/>
        <v>18</v>
      </c>
      <c r="L21" s="122">
        <f>VLOOKUP($A21,'Return Data'!$B$7:$R$2292,13,0)</f>
        <v>3.4849000000000001</v>
      </c>
      <c r="M21" s="123">
        <f t="shared" si="4"/>
        <v>10</v>
      </c>
      <c r="N21" s="122">
        <f>VLOOKUP($A21,'Return Data'!$B$7:$R$2292,17,0)</f>
        <v>4.0709</v>
      </c>
      <c r="O21" s="123">
        <f t="shared" si="5"/>
        <v>10</v>
      </c>
      <c r="P21" s="122">
        <f>VLOOKUP($A21,'Return Data'!$B$7:$R$2292,14,0)</f>
        <v>5.0987</v>
      </c>
      <c r="Q21" s="123">
        <f t="shared" si="6"/>
        <v>10</v>
      </c>
      <c r="R21" s="122">
        <f>VLOOKUP($A21,'Return Data'!$B$7:$R$2292,16,0)</f>
        <v>6.6302000000000003</v>
      </c>
      <c r="S21" s="123">
        <f t="shared" si="7"/>
        <v>13</v>
      </c>
    </row>
    <row r="22" spans="1:19" x14ac:dyDescent="0.3">
      <c r="A22" s="120" t="s">
        <v>615</v>
      </c>
      <c r="B22" s="121">
        <f>VLOOKUP($A22,'Return Data'!$B$7:$R$2292,3,0)</f>
        <v>44988</v>
      </c>
      <c r="C22" s="122">
        <f>VLOOKUP($A22,'Return Data'!$B$7:$R$2292,4,0)</f>
        <v>12.9566</v>
      </c>
      <c r="D22" s="122">
        <f>VLOOKUP($A22,'Return Data'!$B$7:$R$2292,9,0)</f>
        <v>0.40260000000000001</v>
      </c>
      <c r="E22" s="123">
        <f t="shared" si="0"/>
        <v>15</v>
      </c>
      <c r="F22" s="122">
        <f>VLOOKUP($A22,'Return Data'!$B$7:$R$2292,10,0)</f>
        <v>3.9293999999999998</v>
      </c>
      <c r="G22" s="123">
        <f t="shared" si="1"/>
        <v>16</v>
      </c>
      <c r="H22" s="122">
        <f>VLOOKUP($A22,'Return Data'!$B$7:$R$2292,11,0)</f>
        <v>4.6319999999999997</v>
      </c>
      <c r="I22" s="123">
        <f t="shared" si="2"/>
        <v>7</v>
      </c>
      <c r="J22" s="122">
        <f>VLOOKUP($A22,'Return Data'!$B$7:$R$2292,12,0)</f>
        <v>5.0080999999999998</v>
      </c>
      <c r="K22" s="123">
        <f t="shared" si="3"/>
        <v>14</v>
      </c>
      <c r="L22" s="122">
        <f>VLOOKUP($A22,'Return Data'!$B$7:$R$2292,13,0)</f>
        <v>3.4228000000000001</v>
      </c>
      <c r="M22" s="123">
        <f t="shared" si="4"/>
        <v>11</v>
      </c>
      <c r="N22" s="122">
        <f>VLOOKUP($A22,'Return Data'!$B$7:$R$2292,17,0)</f>
        <v>3.8401999999999998</v>
      </c>
      <c r="O22" s="123">
        <f t="shared" si="5"/>
        <v>13</v>
      </c>
      <c r="P22" s="122">
        <f>VLOOKUP($A22,'Return Data'!$B$7:$R$2292,14,0)</f>
        <v>5.0231000000000003</v>
      </c>
      <c r="Q22" s="123">
        <f t="shared" si="6"/>
        <v>12</v>
      </c>
      <c r="R22" s="122">
        <f>VLOOKUP($A22,'Return Data'!$B$7:$R$2292,16,0)</f>
        <v>6.5461999999999998</v>
      </c>
      <c r="S22" s="123">
        <f t="shared" si="7"/>
        <v>14</v>
      </c>
    </row>
    <row r="23" spans="1:19" x14ac:dyDescent="0.3">
      <c r="A23" s="120" t="s">
        <v>616</v>
      </c>
      <c r="B23" s="121">
        <f>VLOOKUP($A23,'Return Data'!$B$7:$R$2292,3,0)</f>
        <v>44988</v>
      </c>
      <c r="C23" s="122">
        <f>VLOOKUP($A23,'Return Data'!$B$7:$R$2292,4,0)</f>
        <v>33.805999999999997</v>
      </c>
      <c r="D23" s="122">
        <f>VLOOKUP($A23,'Return Data'!$B$7:$R$2292,9,0)</f>
        <v>5.7592999999999996</v>
      </c>
      <c r="E23" s="123">
        <f t="shared" si="0"/>
        <v>2</v>
      </c>
      <c r="F23" s="122">
        <f>VLOOKUP($A23,'Return Data'!$B$7:$R$2292,10,0)</f>
        <v>6.1547000000000001</v>
      </c>
      <c r="G23" s="123">
        <f t="shared" si="1"/>
        <v>1</v>
      </c>
      <c r="H23" s="122">
        <f>VLOOKUP($A23,'Return Data'!$B$7:$R$2292,11,0)</f>
        <v>5.4507000000000003</v>
      </c>
      <c r="I23" s="123">
        <f t="shared" si="2"/>
        <v>2</v>
      </c>
      <c r="J23" s="122">
        <f>VLOOKUP($A23,'Return Data'!$B$7:$R$2292,12,0)</f>
        <v>5.4236000000000004</v>
      </c>
      <c r="K23" s="123">
        <f t="shared" si="3"/>
        <v>8</v>
      </c>
      <c r="L23" s="122">
        <f>VLOOKUP($A23,'Return Data'!$B$7:$R$2292,13,0)</f>
        <v>4.1174999999999997</v>
      </c>
      <c r="M23" s="123">
        <f t="shared" si="4"/>
        <v>4</v>
      </c>
      <c r="N23" s="122">
        <f>VLOOKUP($A23,'Return Data'!$B$7:$R$2292,17,0)</f>
        <v>4.383</v>
      </c>
      <c r="O23" s="123">
        <f t="shared" si="5"/>
        <v>5</v>
      </c>
      <c r="P23" s="122">
        <f>VLOOKUP($A23,'Return Data'!$B$7:$R$2292,14,0)</f>
        <v>5.5826000000000002</v>
      </c>
      <c r="Q23" s="123">
        <f t="shared" si="6"/>
        <v>6</v>
      </c>
      <c r="R23" s="122">
        <f>VLOOKUP($A23,'Return Data'!$B$7:$R$2292,16,0)</f>
        <v>6.9280999999999997</v>
      </c>
      <c r="S23" s="123">
        <f t="shared" si="7"/>
        <v>9</v>
      </c>
    </row>
    <row r="24" spans="1:19" x14ac:dyDescent="0.3">
      <c r="A24" s="120" t="s">
        <v>621</v>
      </c>
      <c r="B24" s="121">
        <f>VLOOKUP($A24,'Return Data'!$B$7:$R$2292,3,0)</f>
        <v>44988</v>
      </c>
      <c r="C24" s="122">
        <f>VLOOKUP($A24,'Return Data'!$B$7:$R$2292,4,0)</f>
        <v>12.788399999999999</v>
      </c>
      <c r="D24" s="122">
        <f>VLOOKUP($A24,'Return Data'!$B$7:$R$2292,9,0)</f>
        <v>1.4389000000000001</v>
      </c>
      <c r="E24" s="123">
        <f t="shared" si="0"/>
        <v>14</v>
      </c>
      <c r="F24" s="122">
        <f>VLOOKUP($A24,'Return Data'!$B$7:$R$2292,10,0)</f>
        <v>4.4619999999999997</v>
      </c>
      <c r="G24" s="123">
        <f t="shared" si="1"/>
        <v>11</v>
      </c>
      <c r="H24" s="122">
        <f>VLOOKUP($A24,'Return Data'!$B$7:$R$2292,11,0)</f>
        <v>4.0917000000000003</v>
      </c>
      <c r="I24" s="123">
        <f t="shared" si="2"/>
        <v>15</v>
      </c>
      <c r="J24" s="122">
        <f>VLOOKUP($A24,'Return Data'!$B$7:$R$2292,12,0)</f>
        <v>4.7123999999999997</v>
      </c>
      <c r="K24" s="123">
        <f t="shared" si="3"/>
        <v>16</v>
      </c>
      <c r="L24" s="122">
        <f>VLOOKUP($A24,'Return Data'!$B$7:$R$2292,13,0)</f>
        <v>2.6793</v>
      </c>
      <c r="M24" s="123">
        <f t="shared" si="4"/>
        <v>15</v>
      </c>
      <c r="N24" s="122">
        <f>VLOOKUP($A24,'Return Data'!$B$7:$R$2292,17,0)</f>
        <v>3.5815999999999999</v>
      </c>
      <c r="O24" s="123">
        <f t="shared" si="5"/>
        <v>16</v>
      </c>
      <c r="P24" s="122">
        <f>VLOOKUP($A24,'Return Data'!$B$7:$R$2292,14,0)</f>
        <v>4.7367999999999997</v>
      </c>
      <c r="Q24" s="123">
        <f t="shared" si="6"/>
        <v>14</v>
      </c>
      <c r="R24" s="122">
        <f>VLOOKUP($A24,'Return Data'!$B$7:$R$2292,16,0)</f>
        <v>5.2854000000000001</v>
      </c>
      <c r="S24" s="123">
        <f t="shared" si="7"/>
        <v>18</v>
      </c>
    </row>
    <row r="25" spans="1:19" x14ac:dyDescent="0.3">
      <c r="A25" s="120" t="s">
        <v>623</v>
      </c>
      <c r="B25" s="121">
        <f>VLOOKUP($A25,'Return Data'!$B$7:$R$2292,3,0)</f>
        <v>44988</v>
      </c>
      <c r="C25" s="122">
        <f>VLOOKUP($A25,'Return Data'!$B$7:$R$2292,4,0)</f>
        <v>13.6812</v>
      </c>
      <c r="D25" s="122">
        <f>VLOOKUP($A25,'Return Data'!$B$7:$R$2292,9,0)</f>
        <v>2.6924999999999999</v>
      </c>
      <c r="E25" s="123">
        <f t="shared" si="0"/>
        <v>6</v>
      </c>
      <c r="F25" s="122">
        <f>VLOOKUP($A25,'Return Data'!$B$7:$R$2292,10,0)</f>
        <v>4.4943</v>
      </c>
      <c r="G25" s="123">
        <f t="shared" si="1"/>
        <v>10</v>
      </c>
      <c r="H25" s="122">
        <f>VLOOKUP($A25,'Return Data'!$B$7:$R$2292,11,0)</f>
        <v>4.5682999999999998</v>
      </c>
      <c r="I25" s="123">
        <f t="shared" si="2"/>
        <v>9</v>
      </c>
      <c r="J25" s="122">
        <f>VLOOKUP($A25,'Return Data'!$B$7:$R$2292,12,0)</f>
        <v>5.1654</v>
      </c>
      <c r="K25" s="123">
        <f t="shared" si="3"/>
        <v>11</v>
      </c>
      <c r="L25" s="122">
        <f>VLOOKUP($A25,'Return Data'!$B$7:$R$2292,13,0)</f>
        <v>3.7366000000000001</v>
      </c>
      <c r="M25" s="123">
        <f t="shared" si="4"/>
        <v>8</v>
      </c>
      <c r="N25" s="122">
        <f>VLOOKUP($A25,'Return Data'!$B$7:$R$2292,17,0)</f>
        <v>4.1443000000000003</v>
      </c>
      <c r="O25" s="123">
        <f t="shared" si="5"/>
        <v>9</v>
      </c>
      <c r="P25" s="122">
        <f>VLOOKUP($A25,'Return Data'!$B$7:$R$2292,14,0)</f>
        <v>5.3164999999999996</v>
      </c>
      <c r="Q25" s="123">
        <f t="shared" si="6"/>
        <v>9</v>
      </c>
      <c r="R25" s="122">
        <f>VLOOKUP($A25,'Return Data'!$B$7:$R$2292,16,0)</f>
        <v>7.0994999999999999</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2.1913166666666664</v>
      </c>
      <c r="E27" s="83"/>
      <c r="F27" s="84">
        <f>AVERAGE(F8:F25)</f>
        <v>4.4587111111111115</v>
      </c>
      <c r="G27" s="83"/>
      <c r="H27" s="84">
        <f>AVERAGE(H8:H25)</f>
        <v>4.5558499999999995</v>
      </c>
      <c r="I27" s="83"/>
      <c r="J27" s="84">
        <f>AVERAGE(J8:J25)</f>
        <v>5.4407944444444452</v>
      </c>
      <c r="K27" s="83"/>
      <c r="L27" s="84">
        <f>AVERAGE(L8:L25)</f>
        <v>3.4846166666666667</v>
      </c>
      <c r="M27" s="83"/>
      <c r="N27" s="84">
        <f>AVERAGE(N8:N25)</f>
        <v>4.043738888888889</v>
      </c>
      <c r="O27" s="83"/>
      <c r="P27" s="84">
        <f>AVERAGE(P8:P25)</f>
        <v>5.2260777777777783</v>
      </c>
      <c r="Q27" s="83"/>
      <c r="R27" s="84">
        <f>AVERAGE(R8:R25)</f>
        <v>7.046722222222221</v>
      </c>
      <c r="S27" s="85"/>
    </row>
    <row r="28" spans="1:19" x14ac:dyDescent="0.3">
      <c r="A28" s="82" t="s">
        <v>28</v>
      </c>
      <c r="B28" s="83"/>
      <c r="C28" s="83"/>
      <c r="D28" s="84">
        <f>MIN(D8:D25)</f>
        <v>-3.2338</v>
      </c>
      <c r="E28" s="83"/>
      <c r="F28" s="84">
        <f>MIN(F8:F25)</f>
        <v>2.4672999999999998</v>
      </c>
      <c r="G28" s="83"/>
      <c r="H28" s="84">
        <f>MIN(H8:H25)</f>
        <v>3.3233999999999999</v>
      </c>
      <c r="I28" s="83"/>
      <c r="J28" s="84">
        <f>MIN(J8:J25)</f>
        <v>4.5471000000000004</v>
      </c>
      <c r="K28" s="83"/>
      <c r="L28" s="84">
        <f>MIN(L8:L25)</f>
        <v>1.9729000000000001</v>
      </c>
      <c r="M28" s="83"/>
      <c r="N28" s="84">
        <f>MIN(N8:N25)</f>
        <v>2.7481</v>
      </c>
      <c r="O28" s="83"/>
      <c r="P28" s="84">
        <f>MIN(P8:P25)</f>
        <v>4.0769000000000002</v>
      </c>
      <c r="Q28" s="83"/>
      <c r="R28" s="84">
        <f>MIN(R8:R25)</f>
        <v>5.2854000000000001</v>
      </c>
      <c r="S28" s="85"/>
    </row>
    <row r="29" spans="1:19" ht="15" thickBot="1" x14ac:dyDescent="0.35">
      <c r="A29" s="86" t="s">
        <v>29</v>
      </c>
      <c r="B29" s="87"/>
      <c r="C29" s="87"/>
      <c r="D29" s="88">
        <f>MAX(D8:D25)</f>
        <v>6.48</v>
      </c>
      <c r="E29" s="87"/>
      <c r="F29" s="88">
        <f>MAX(F8:F25)</f>
        <v>6.1547000000000001</v>
      </c>
      <c r="G29" s="87"/>
      <c r="H29" s="88">
        <f>MAX(H8:H25)</f>
        <v>6.0602</v>
      </c>
      <c r="I29" s="87"/>
      <c r="J29" s="88">
        <f>MAX(J8:J25)</f>
        <v>6.5968999999999998</v>
      </c>
      <c r="K29" s="87"/>
      <c r="L29" s="88">
        <f>MAX(L8:L25)</f>
        <v>5.4089999999999998</v>
      </c>
      <c r="M29" s="87"/>
      <c r="N29" s="88">
        <f>MAX(N8:N25)</f>
        <v>4.8879000000000001</v>
      </c>
      <c r="O29" s="87"/>
      <c r="P29" s="88">
        <f>MAX(P8:P25)</f>
        <v>6.2713999999999999</v>
      </c>
      <c r="Q29" s="87"/>
      <c r="R29" s="88">
        <f>MAX(R8:R25)</f>
        <v>8.9791000000000007</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1394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881</v>
      </c>
      <c r="B8" s="59">
        <f>VLOOKUP($A8,'Return Data'!$B$7:$R$2292,3,0)</f>
        <v>44988</v>
      </c>
      <c r="C8" s="60">
        <f>VLOOKUP($A8,'Return Data'!$B$7:$R$2292,4,0)</f>
        <v>342.52</v>
      </c>
      <c r="D8" s="60">
        <f>VLOOKUP($A8,'Return Data'!$B$7:$R$2292,10,0)</f>
        <v>-5.8623000000000003</v>
      </c>
      <c r="E8" s="61">
        <f t="shared" ref="E8:E33" si="0">RANK(D8,D$8:D$33,0)</f>
        <v>15</v>
      </c>
      <c r="F8" s="60">
        <f>VLOOKUP($A8,'Return Data'!$B$7:$R$2292,11,0)</f>
        <v>-0.2969</v>
      </c>
      <c r="G8" s="61">
        <f t="shared" ref="G8:G33" si="1">RANK(F8,F$8:F$33,0)</f>
        <v>13</v>
      </c>
      <c r="H8" s="60">
        <f>VLOOKUP($A8,'Return Data'!$B$7:$R$2292,12,0)</f>
        <v>7.0308000000000002</v>
      </c>
      <c r="I8" s="61">
        <f t="shared" ref="I8:I33" si="2">RANK(H8,H$8:H$33,0)</f>
        <v>12</v>
      </c>
      <c r="J8" s="60">
        <f>VLOOKUP($A8,'Return Data'!$B$7:$R$2292,13,0)</f>
        <v>6.6542000000000003</v>
      </c>
      <c r="K8" s="61">
        <f t="shared" ref="K8:K33" si="3">RANK(J8,J$8:J$33,0)</f>
        <v>13</v>
      </c>
      <c r="L8" s="60">
        <f>VLOOKUP($A8,'Return Data'!$B$7:$R$2292,17,0)</f>
        <v>8.3373000000000008</v>
      </c>
      <c r="M8" s="61">
        <f t="shared" ref="M8:M33" si="4">RANK(L8,L$8:L$33,0)</f>
        <v>6</v>
      </c>
      <c r="N8" s="60">
        <f>VLOOKUP($A8,'Return Data'!$B$7:$R$2292,14,0)</f>
        <v>15.964399999999999</v>
      </c>
      <c r="O8" s="61">
        <f t="shared" ref="O8:O33" si="5">RANK(N8,N$8:N$33,0)</f>
        <v>7</v>
      </c>
      <c r="P8" s="60">
        <f>VLOOKUP($A8,'Return Data'!$B$7:$R$2292,15,0)</f>
        <v>9.7577999999999996</v>
      </c>
      <c r="Q8" s="61">
        <f t="shared" ref="Q8:Q24" si="6">RANK(P8,P$8:P$33,0)</f>
        <v>14</v>
      </c>
      <c r="R8" s="60">
        <f>VLOOKUP($A8,'Return Data'!$B$7:$R$2292,16,0)</f>
        <v>18.792200000000001</v>
      </c>
      <c r="S8" s="62">
        <f t="shared" ref="S8:S33" si="7">RANK(R8,R$8:R$33,0)</f>
        <v>3</v>
      </c>
    </row>
    <row r="9" spans="1:20" x14ac:dyDescent="0.3">
      <c r="A9" s="58" t="s">
        <v>884</v>
      </c>
      <c r="B9" s="59">
        <f>VLOOKUP($A9,'Return Data'!$B$7:$R$2292,3,0)</f>
        <v>44988</v>
      </c>
      <c r="C9" s="60">
        <f>VLOOKUP($A9,'Return Data'!$B$7:$R$2292,4,0)</f>
        <v>42.01</v>
      </c>
      <c r="D9" s="60">
        <f>VLOOKUP($A9,'Return Data'!$B$7:$R$2292,10,0)</f>
        <v>-6.5406000000000004</v>
      </c>
      <c r="E9" s="61">
        <f t="shared" si="0"/>
        <v>21</v>
      </c>
      <c r="F9" s="60">
        <f>VLOOKUP($A9,'Return Data'!$B$7:$R$2292,11,0)</f>
        <v>-5.2976000000000001</v>
      </c>
      <c r="G9" s="61">
        <f t="shared" si="1"/>
        <v>25</v>
      </c>
      <c r="H9" s="60">
        <f>VLOOKUP($A9,'Return Data'!$B$7:$R$2292,12,0)</f>
        <v>2.3885000000000001</v>
      </c>
      <c r="I9" s="61">
        <f t="shared" si="2"/>
        <v>26</v>
      </c>
      <c r="J9" s="60">
        <f>VLOOKUP($A9,'Return Data'!$B$7:$R$2292,13,0)</f>
        <v>-2.0061</v>
      </c>
      <c r="K9" s="61">
        <f t="shared" si="3"/>
        <v>26</v>
      </c>
      <c r="L9" s="60">
        <f>VLOOKUP($A9,'Return Data'!$B$7:$R$2292,17,0)</f>
        <v>2.3411</v>
      </c>
      <c r="M9" s="61">
        <f t="shared" si="4"/>
        <v>26</v>
      </c>
      <c r="N9" s="60">
        <f>VLOOKUP($A9,'Return Data'!$B$7:$R$2292,14,0)</f>
        <v>9.6798000000000002</v>
      </c>
      <c r="O9" s="61">
        <f t="shared" si="5"/>
        <v>26</v>
      </c>
      <c r="P9" s="60">
        <f>VLOOKUP($A9,'Return Data'!$B$7:$R$2292,15,0)</f>
        <v>11.0352</v>
      </c>
      <c r="Q9" s="61">
        <f t="shared" si="6"/>
        <v>6</v>
      </c>
      <c r="R9" s="60">
        <f>VLOOKUP($A9,'Return Data'!$B$7:$R$2292,16,0)</f>
        <v>11.5197</v>
      </c>
      <c r="S9" s="62">
        <f t="shared" si="7"/>
        <v>16</v>
      </c>
    </row>
    <row r="10" spans="1:20" x14ac:dyDescent="0.3">
      <c r="A10" s="58" t="s">
        <v>1919</v>
      </c>
      <c r="B10" s="59">
        <f>VLOOKUP($A10,'Return Data'!$B$7:$R$2292,3,0)</f>
        <v>44988</v>
      </c>
      <c r="C10" s="60">
        <f>VLOOKUP($A10,'Return Data'!$B$7:$R$2292,4,0)</f>
        <v>141.42859999999999</v>
      </c>
      <c r="D10" s="60">
        <f>VLOOKUP($A10,'Return Data'!$B$7:$R$2292,10,0)</f>
        <v>-5.8292999999999999</v>
      </c>
      <c r="E10" s="61">
        <f t="shared" si="0"/>
        <v>12</v>
      </c>
      <c r="F10" s="60">
        <f>VLOOKUP($A10,'Return Data'!$B$7:$R$2292,11,0)</f>
        <v>0.33579999999999999</v>
      </c>
      <c r="G10" s="61">
        <f t="shared" si="1"/>
        <v>10</v>
      </c>
      <c r="H10" s="60">
        <f>VLOOKUP($A10,'Return Data'!$B$7:$R$2292,12,0)</f>
        <v>6.8860000000000001</v>
      </c>
      <c r="I10" s="61">
        <f t="shared" si="2"/>
        <v>13</v>
      </c>
      <c r="J10" s="60">
        <f>VLOOKUP($A10,'Return Data'!$B$7:$R$2292,13,0)</f>
        <v>7.4359000000000002</v>
      </c>
      <c r="K10" s="61">
        <f t="shared" si="3"/>
        <v>11</v>
      </c>
      <c r="L10" s="60">
        <f>VLOOKUP($A10,'Return Data'!$B$7:$R$2292,17,0)</f>
        <v>7.2343000000000002</v>
      </c>
      <c r="M10" s="61">
        <f t="shared" si="4"/>
        <v>12</v>
      </c>
      <c r="N10" s="60">
        <f>VLOOKUP($A10,'Return Data'!$B$7:$R$2292,14,0)</f>
        <v>14.401</v>
      </c>
      <c r="O10" s="61">
        <f t="shared" si="5"/>
        <v>17</v>
      </c>
      <c r="P10" s="60">
        <f>VLOOKUP($A10,'Return Data'!$B$7:$R$2292,15,0)</f>
        <v>11.180300000000001</v>
      </c>
      <c r="Q10" s="61">
        <f t="shared" si="6"/>
        <v>4</v>
      </c>
      <c r="R10" s="60">
        <f>VLOOKUP($A10,'Return Data'!$B$7:$R$2292,16,0)</f>
        <v>15.4391</v>
      </c>
      <c r="S10" s="62">
        <f t="shared" si="7"/>
        <v>9</v>
      </c>
    </row>
    <row r="11" spans="1:20" x14ac:dyDescent="0.3">
      <c r="A11" s="58" t="s">
        <v>888</v>
      </c>
      <c r="B11" s="59">
        <f>VLOOKUP($A11,'Return Data'!$B$7:$R$2292,3,0)</f>
        <v>44988</v>
      </c>
      <c r="C11" s="60">
        <f>VLOOKUP($A11,'Return Data'!$B$7:$R$2292,4,0)</f>
        <v>41.07</v>
      </c>
      <c r="D11" s="60">
        <f>VLOOKUP($A11,'Return Data'!$B$7:$R$2292,10,0)</f>
        <v>-4.9085000000000001</v>
      </c>
      <c r="E11" s="61">
        <f t="shared" si="0"/>
        <v>8</v>
      </c>
      <c r="F11" s="60">
        <f>VLOOKUP($A11,'Return Data'!$B$7:$R$2292,11,0)</f>
        <v>-0.2429</v>
      </c>
      <c r="G11" s="61">
        <f t="shared" si="1"/>
        <v>12</v>
      </c>
      <c r="H11" s="60">
        <f>VLOOKUP($A11,'Return Data'!$B$7:$R$2292,12,0)</f>
        <v>6.3714000000000004</v>
      </c>
      <c r="I11" s="61">
        <f t="shared" si="2"/>
        <v>15</v>
      </c>
      <c r="J11" s="60">
        <f>VLOOKUP($A11,'Return Data'!$B$7:$R$2292,13,0)</f>
        <v>5.4969999999999999</v>
      </c>
      <c r="K11" s="61">
        <f t="shared" si="3"/>
        <v>17</v>
      </c>
      <c r="L11" s="60">
        <f>VLOOKUP($A11,'Return Data'!$B$7:$R$2292,17,0)</f>
        <v>6.4702000000000002</v>
      </c>
      <c r="M11" s="61">
        <f t="shared" si="4"/>
        <v>17</v>
      </c>
      <c r="N11" s="60">
        <f>VLOOKUP($A11,'Return Data'!$B$7:$R$2292,14,0)</f>
        <v>15.0486</v>
      </c>
      <c r="O11" s="61">
        <f t="shared" si="5"/>
        <v>12</v>
      </c>
      <c r="P11" s="60">
        <f>VLOOKUP($A11,'Return Data'!$B$7:$R$2292,15,0)</f>
        <v>12.777200000000001</v>
      </c>
      <c r="Q11" s="61">
        <f t="shared" si="6"/>
        <v>1</v>
      </c>
      <c r="R11" s="60">
        <f>VLOOKUP($A11,'Return Data'!$B$7:$R$2292,16,0)</f>
        <v>11.9221</v>
      </c>
      <c r="S11" s="62">
        <f t="shared" si="7"/>
        <v>15</v>
      </c>
    </row>
    <row r="12" spans="1:20" x14ac:dyDescent="0.3">
      <c r="A12" s="58" t="s">
        <v>890</v>
      </c>
      <c r="B12" s="59">
        <f>VLOOKUP($A12,'Return Data'!$B$7:$R$2292,3,0)</f>
        <v>44988</v>
      </c>
      <c r="C12" s="60">
        <f>VLOOKUP($A12,'Return Data'!$B$7:$R$2292,4,0)</f>
        <v>289.65300000000002</v>
      </c>
      <c r="D12" s="60">
        <f>VLOOKUP($A12,'Return Data'!$B$7:$R$2292,10,0)</f>
        <v>-4.5879000000000003</v>
      </c>
      <c r="E12" s="61">
        <f t="shared" si="0"/>
        <v>7</v>
      </c>
      <c r="F12" s="60">
        <f>VLOOKUP($A12,'Return Data'!$B$7:$R$2292,11,0)</f>
        <v>0.42680000000000001</v>
      </c>
      <c r="G12" s="61">
        <f t="shared" si="1"/>
        <v>9</v>
      </c>
      <c r="H12" s="60">
        <f>VLOOKUP($A12,'Return Data'!$B$7:$R$2292,12,0)</f>
        <v>9.0692000000000004</v>
      </c>
      <c r="I12" s="61">
        <f t="shared" si="2"/>
        <v>5</v>
      </c>
      <c r="J12" s="60">
        <f>VLOOKUP($A12,'Return Data'!$B$7:$R$2292,13,0)</f>
        <v>9.3483999999999998</v>
      </c>
      <c r="K12" s="61">
        <f t="shared" si="3"/>
        <v>4</v>
      </c>
      <c r="L12" s="60">
        <f>VLOOKUP($A12,'Return Data'!$B$7:$R$2292,17,0)</f>
        <v>5.9801000000000002</v>
      </c>
      <c r="M12" s="61">
        <f t="shared" si="4"/>
        <v>18</v>
      </c>
      <c r="N12" s="60">
        <f>VLOOKUP($A12,'Return Data'!$B$7:$R$2292,14,0)</f>
        <v>10.677099999999999</v>
      </c>
      <c r="O12" s="61">
        <f t="shared" si="5"/>
        <v>25</v>
      </c>
      <c r="P12" s="60">
        <f>VLOOKUP($A12,'Return Data'!$B$7:$R$2292,15,0)</f>
        <v>7.8787000000000003</v>
      </c>
      <c r="Q12" s="61">
        <f t="shared" si="6"/>
        <v>23</v>
      </c>
      <c r="R12" s="60">
        <f>VLOOKUP($A12,'Return Data'!$B$7:$R$2292,16,0)</f>
        <v>18.3352</v>
      </c>
      <c r="S12" s="62">
        <f t="shared" si="7"/>
        <v>7</v>
      </c>
    </row>
    <row r="13" spans="1:20" x14ac:dyDescent="0.3">
      <c r="A13" s="58" t="s">
        <v>1953</v>
      </c>
      <c r="B13" s="59">
        <f>VLOOKUP($A13,'Return Data'!$B$7:$R$2292,3,0)</f>
        <v>44988</v>
      </c>
      <c r="C13" s="60">
        <f>VLOOKUP($A13,'Return Data'!$B$7:$R$2292,4,0)</f>
        <v>55.81</v>
      </c>
      <c r="D13" s="60">
        <f>VLOOKUP($A13,'Return Data'!$B$7:$R$2292,10,0)</f>
        <v>-4.0406000000000004</v>
      </c>
      <c r="E13" s="61">
        <f t="shared" si="0"/>
        <v>4</v>
      </c>
      <c r="F13" s="60">
        <f>VLOOKUP($A13,'Return Data'!$B$7:$R$2292,11,0)</f>
        <v>2.3098000000000001</v>
      </c>
      <c r="G13" s="61">
        <f t="shared" si="1"/>
        <v>2</v>
      </c>
      <c r="H13" s="60">
        <f>VLOOKUP($A13,'Return Data'!$B$7:$R$2292,12,0)</f>
        <v>9.3027999999999995</v>
      </c>
      <c r="I13" s="61">
        <f t="shared" si="2"/>
        <v>4</v>
      </c>
      <c r="J13" s="60">
        <f>VLOOKUP($A13,'Return Data'!$B$7:$R$2292,13,0)</f>
        <v>9.0678000000000001</v>
      </c>
      <c r="K13" s="61">
        <f t="shared" si="3"/>
        <v>6</v>
      </c>
      <c r="L13" s="60">
        <f>VLOOKUP($A13,'Return Data'!$B$7:$R$2292,17,0)</f>
        <v>8.2469999999999999</v>
      </c>
      <c r="M13" s="61">
        <f t="shared" si="4"/>
        <v>7</v>
      </c>
      <c r="N13" s="60">
        <f>VLOOKUP($A13,'Return Data'!$B$7:$R$2292,14,0)</f>
        <v>15.1739</v>
      </c>
      <c r="O13" s="61">
        <f t="shared" si="5"/>
        <v>9</v>
      </c>
      <c r="P13" s="60">
        <f>VLOOKUP($A13,'Return Data'!$B$7:$R$2292,15,0)</f>
        <v>11.1561</v>
      </c>
      <c r="Q13" s="61">
        <f t="shared" si="6"/>
        <v>5</v>
      </c>
      <c r="R13" s="60">
        <f>VLOOKUP($A13,'Return Data'!$B$7:$R$2292,16,0)</f>
        <v>13.2742</v>
      </c>
      <c r="S13" s="62">
        <f t="shared" si="7"/>
        <v>13</v>
      </c>
    </row>
    <row r="14" spans="1:20" x14ac:dyDescent="0.3">
      <c r="A14" s="58" t="s">
        <v>892</v>
      </c>
      <c r="B14" s="59">
        <f>VLOOKUP($A14,'Return Data'!$B$7:$R$2292,3,0)</f>
        <v>44988</v>
      </c>
      <c r="C14" s="60">
        <f>VLOOKUP($A14,'Return Data'!$B$7:$R$2292,4,0)</f>
        <v>1630.48670967099</v>
      </c>
      <c r="D14" s="60">
        <f>VLOOKUP($A14,'Return Data'!$B$7:$R$2292,10,0)</f>
        <v>-5.8402000000000003</v>
      </c>
      <c r="E14" s="61">
        <f t="shared" si="0"/>
        <v>13</v>
      </c>
      <c r="F14" s="60">
        <f>VLOOKUP($A14,'Return Data'!$B$7:$R$2292,11,0)</f>
        <v>-1.7946</v>
      </c>
      <c r="G14" s="61">
        <f t="shared" si="1"/>
        <v>20</v>
      </c>
      <c r="H14" s="60">
        <f>VLOOKUP($A14,'Return Data'!$B$7:$R$2292,12,0)</f>
        <v>3.6680999999999999</v>
      </c>
      <c r="I14" s="61">
        <f t="shared" si="2"/>
        <v>25</v>
      </c>
      <c r="J14" s="60">
        <f>VLOOKUP($A14,'Return Data'!$B$7:$R$2292,13,0)</f>
        <v>3.9468000000000001</v>
      </c>
      <c r="K14" s="61">
        <f t="shared" si="3"/>
        <v>20</v>
      </c>
      <c r="L14" s="60">
        <f>VLOOKUP($A14,'Return Data'!$B$7:$R$2292,17,0)</f>
        <v>4.1988000000000003</v>
      </c>
      <c r="M14" s="61">
        <f t="shared" si="4"/>
        <v>25</v>
      </c>
      <c r="N14" s="60">
        <f>VLOOKUP($A14,'Return Data'!$B$7:$R$2292,14,0)</f>
        <v>15.453200000000001</v>
      </c>
      <c r="O14" s="61">
        <f t="shared" si="5"/>
        <v>8</v>
      </c>
      <c r="P14" s="60">
        <f>VLOOKUP($A14,'Return Data'!$B$7:$R$2292,15,0)</f>
        <v>8.5709</v>
      </c>
      <c r="Q14" s="61">
        <f t="shared" si="6"/>
        <v>22</v>
      </c>
      <c r="R14" s="60">
        <f>VLOOKUP($A14,'Return Data'!$B$7:$R$2292,16,0)</f>
        <v>19.009</v>
      </c>
      <c r="S14" s="62">
        <f t="shared" si="7"/>
        <v>1</v>
      </c>
    </row>
    <row r="15" spans="1:20" x14ac:dyDescent="0.3">
      <c r="A15" s="58" t="s">
        <v>894</v>
      </c>
      <c r="B15" s="59">
        <f>VLOOKUP($A15,'Return Data'!$B$7:$R$2292,3,0)</f>
        <v>44988</v>
      </c>
      <c r="C15" s="60">
        <f>VLOOKUP($A15,'Return Data'!$B$7:$R$2292,4,0)</f>
        <v>913.88667235164701</v>
      </c>
      <c r="D15" s="60">
        <f>VLOOKUP($A15,'Return Data'!$B$7:$R$2292,10,0)</f>
        <v>-3.6715</v>
      </c>
      <c r="E15" s="61">
        <f t="shared" si="0"/>
        <v>1</v>
      </c>
      <c r="F15" s="60">
        <f>VLOOKUP($A15,'Return Data'!$B$7:$R$2292,11,0)</f>
        <v>3.1465000000000001</v>
      </c>
      <c r="G15" s="61">
        <f t="shared" si="1"/>
        <v>1</v>
      </c>
      <c r="H15" s="60">
        <f>VLOOKUP($A15,'Return Data'!$B$7:$R$2292,12,0)</f>
        <v>10.104699999999999</v>
      </c>
      <c r="I15" s="61">
        <f t="shared" si="2"/>
        <v>2</v>
      </c>
      <c r="J15" s="60">
        <f>VLOOKUP($A15,'Return Data'!$B$7:$R$2292,13,0)</f>
        <v>12.878399999999999</v>
      </c>
      <c r="K15" s="61">
        <f t="shared" si="3"/>
        <v>2</v>
      </c>
      <c r="L15" s="60">
        <f>VLOOKUP($A15,'Return Data'!$B$7:$R$2292,17,0)</f>
        <v>10.579499999999999</v>
      </c>
      <c r="M15" s="61">
        <f t="shared" si="4"/>
        <v>2</v>
      </c>
      <c r="N15" s="60">
        <f>VLOOKUP($A15,'Return Data'!$B$7:$R$2292,14,0)</f>
        <v>18.173400000000001</v>
      </c>
      <c r="O15" s="61">
        <f t="shared" si="5"/>
        <v>2</v>
      </c>
      <c r="P15" s="60">
        <f>VLOOKUP($A15,'Return Data'!$B$7:$R$2292,15,0)</f>
        <v>10.6968</v>
      </c>
      <c r="Q15" s="61">
        <f t="shared" si="6"/>
        <v>10</v>
      </c>
      <c r="R15" s="60">
        <f>VLOOKUP($A15,'Return Data'!$B$7:$R$2292,16,0)</f>
        <v>18.566400000000002</v>
      </c>
      <c r="S15" s="62">
        <f t="shared" si="7"/>
        <v>5</v>
      </c>
    </row>
    <row r="16" spans="1:20" x14ac:dyDescent="0.3">
      <c r="A16" t="s">
        <v>2009</v>
      </c>
      <c r="B16" s="59">
        <f>VLOOKUP($A16,'Return Data'!$B$7:$R$2292,3,0)</f>
        <v>44988</v>
      </c>
      <c r="C16" s="60">
        <f>VLOOKUP($A16,'Return Data'!$B$7:$R$2292,4,0)</f>
        <v>313.92270000000002</v>
      </c>
      <c r="D16" s="60">
        <f>VLOOKUP($A16,'Return Data'!$B$7:$R$2292,10,0)</f>
        <v>-5.8417000000000003</v>
      </c>
      <c r="E16" s="61">
        <f t="shared" si="0"/>
        <v>14</v>
      </c>
      <c r="F16" s="60">
        <f>VLOOKUP($A16,'Return Data'!$B$7:$R$2292,11,0)</f>
        <v>-1.1472</v>
      </c>
      <c r="G16" s="61">
        <f t="shared" si="1"/>
        <v>16</v>
      </c>
      <c r="H16" s="60">
        <f>VLOOKUP($A16,'Return Data'!$B$7:$R$2292,12,0)</f>
        <v>7.6946000000000003</v>
      </c>
      <c r="I16" s="61">
        <f t="shared" si="2"/>
        <v>9</v>
      </c>
      <c r="J16" s="60">
        <f>VLOOKUP($A16,'Return Data'!$B$7:$R$2292,13,0)</f>
        <v>6.0114999999999998</v>
      </c>
      <c r="K16" s="61">
        <f t="shared" si="3"/>
        <v>15</v>
      </c>
      <c r="L16" s="60">
        <f>VLOOKUP($A16,'Return Data'!$B$7:$R$2292,17,0)</f>
        <v>5.2290999999999999</v>
      </c>
      <c r="M16" s="61">
        <f t="shared" si="4"/>
        <v>23</v>
      </c>
      <c r="N16" s="60">
        <f>VLOOKUP($A16,'Return Data'!$B$7:$R$2292,14,0)</f>
        <v>13.719099999999999</v>
      </c>
      <c r="O16" s="61">
        <f t="shared" si="5"/>
        <v>18</v>
      </c>
      <c r="P16" s="60">
        <f>VLOOKUP($A16,'Return Data'!$B$7:$R$2292,15,0)</f>
        <v>9.4779</v>
      </c>
      <c r="Q16" s="61">
        <f t="shared" si="6"/>
        <v>17</v>
      </c>
      <c r="R16" s="60">
        <f>VLOOKUP($A16,'Return Data'!$B$7:$R$2292,16,0)</f>
        <v>18.563099999999999</v>
      </c>
      <c r="S16" s="62">
        <f t="shared" si="7"/>
        <v>6</v>
      </c>
    </row>
    <row r="17" spans="1:19" x14ac:dyDescent="0.3">
      <c r="A17" s="58" t="s">
        <v>896</v>
      </c>
      <c r="B17" s="59">
        <f>VLOOKUP($A17,'Return Data'!$B$7:$R$2292,3,0)</f>
        <v>44988</v>
      </c>
      <c r="C17" s="60">
        <f>VLOOKUP($A17,'Return Data'!$B$7:$R$2292,4,0)</f>
        <v>68.099999999999994</v>
      </c>
      <c r="D17" s="60">
        <f>VLOOKUP($A17,'Return Data'!$B$7:$R$2292,10,0)</f>
        <v>-5.0342000000000002</v>
      </c>
      <c r="E17" s="61">
        <f t="shared" si="0"/>
        <v>9</v>
      </c>
      <c r="F17" s="60">
        <f>VLOOKUP($A17,'Return Data'!$B$7:$R$2292,11,0)</f>
        <v>2.0225</v>
      </c>
      <c r="G17" s="61">
        <f t="shared" si="1"/>
        <v>4</v>
      </c>
      <c r="H17" s="60">
        <f>VLOOKUP($A17,'Return Data'!$B$7:$R$2292,12,0)</f>
        <v>8.5085999999999995</v>
      </c>
      <c r="I17" s="61">
        <f t="shared" si="2"/>
        <v>7</v>
      </c>
      <c r="J17" s="60">
        <f>VLOOKUP($A17,'Return Data'!$B$7:$R$2292,13,0)</f>
        <v>9.0122999999999998</v>
      </c>
      <c r="K17" s="61">
        <f t="shared" si="3"/>
        <v>7</v>
      </c>
      <c r="L17" s="60">
        <f>VLOOKUP($A17,'Return Data'!$B$7:$R$2292,17,0)</f>
        <v>10.2559</v>
      </c>
      <c r="M17" s="61">
        <f t="shared" si="4"/>
        <v>3</v>
      </c>
      <c r="N17" s="60">
        <f>VLOOKUP($A17,'Return Data'!$B$7:$R$2292,14,0)</f>
        <v>18.007400000000001</v>
      </c>
      <c r="O17" s="61">
        <f t="shared" si="5"/>
        <v>3</v>
      </c>
      <c r="P17" s="60">
        <f>VLOOKUP($A17,'Return Data'!$B$7:$R$2292,15,0)</f>
        <v>11.3767</v>
      </c>
      <c r="Q17" s="61">
        <f t="shared" si="6"/>
        <v>2</v>
      </c>
      <c r="R17" s="60">
        <f>VLOOKUP($A17,'Return Data'!$B$7:$R$2292,16,0)</f>
        <v>13.853400000000001</v>
      </c>
      <c r="S17" s="62">
        <f t="shared" si="7"/>
        <v>11</v>
      </c>
    </row>
    <row r="18" spans="1:19" x14ac:dyDescent="0.3">
      <c r="A18" s="58" t="s">
        <v>898</v>
      </c>
      <c r="B18" s="59">
        <f>VLOOKUP($A18,'Return Data'!$B$7:$R$2292,3,0)</f>
        <v>44988</v>
      </c>
      <c r="C18" s="60">
        <f>VLOOKUP($A18,'Return Data'!$B$7:$R$2292,4,0)</f>
        <v>39.479999999999997</v>
      </c>
      <c r="D18" s="60">
        <f>VLOOKUP($A18,'Return Data'!$B$7:$R$2292,10,0)</f>
        <v>-6.1117999999999997</v>
      </c>
      <c r="E18" s="61">
        <f t="shared" si="0"/>
        <v>20</v>
      </c>
      <c r="F18" s="60">
        <f>VLOOKUP($A18,'Return Data'!$B$7:$R$2292,11,0)</f>
        <v>-1.4723999999999999</v>
      </c>
      <c r="G18" s="61">
        <f t="shared" si="1"/>
        <v>18</v>
      </c>
      <c r="H18" s="60">
        <f>VLOOKUP($A18,'Return Data'!$B$7:$R$2292,12,0)</f>
        <v>6.6162999999999998</v>
      </c>
      <c r="I18" s="61">
        <f t="shared" si="2"/>
        <v>14</v>
      </c>
      <c r="J18" s="60">
        <f>VLOOKUP($A18,'Return Data'!$B$7:$R$2292,13,0)</f>
        <v>5.6180000000000003</v>
      </c>
      <c r="K18" s="61">
        <f t="shared" si="3"/>
        <v>16</v>
      </c>
      <c r="L18" s="60">
        <f>VLOOKUP($A18,'Return Data'!$B$7:$R$2292,17,0)</f>
        <v>9.4946000000000002</v>
      </c>
      <c r="M18" s="61">
        <f t="shared" si="4"/>
        <v>4</v>
      </c>
      <c r="N18" s="60">
        <f>VLOOKUP($A18,'Return Data'!$B$7:$R$2292,14,0)</f>
        <v>16.716799999999999</v>
      </c>
      <c r="O18" s="61">
        <f t="shared" si="5"/>
        <v>5</v>
      </c>
      <c r="P18" s="60">
        <f>VLOOKUP($A18,'Return Data'!$B$7:$R$2292,15,0)</f>
        <v>11.0183</v>
      </c>
      <c r="Q18" s="61">
        <f t="shared" si="6"/>
        <v>7</v>
      </c>
      <c r="R18" s="60">
        <f>VLOOKUP($A18,'Return Data'!$B$7:$R$2292,16,0)</f>
        <v>13.551299999999999</v>
      </c>
      <c r="S18" s="62">
        <f t="shared" si="7"/>
        <v>12</v>
      </c>
    </row>
    <row r="19" spans="1:19" x14ac:dyDescent="0.3">
      <c r="A19" s="58" t="s">
        <v>901</v>
      </c>
      <c r="B19" s="59">
        <f>VLOOKUP($A19,'Return Data'!$B$7:$R$2292,3,0)</f>
        <v>44988</v>
      </c>
      <c r="C19" s="60">
        <f>VLOOKUP($A19,'Return Data'!$B$7:$R$2292,4,0)</f>
        <v>48.113999999999997</v>
      </c>
      <c r="D19" s="60">
        <f>VLOOKUP($A19,'Return Data'!$B$7:$R$2292,10,0)</f>
        <v>-6.0327999999999999</v>
      </c>
      <c r="E19" s="61">
        <f t="shared" si="0"/>
        <v>18</v>
      </c>
      <c r="F19" s="60">
        <f>VLOOKUP($A19,'Return Data'!$B$7:$R$2292,11,0)</f>
        <v>-3.1093000000000002</v>
      </c>
      <c r="G19" s="61">
        <f t="shared" si="1"/>
        <v>24</v>
      </c>
      <c r="H19" s="60">
        <f>VLOOKUP($A19,'Return Data'!$B$7:$R$2292,12,0)</f>
        <v>5.6058000000000003</v>
      </c>
      <c r="I19" s="61">
        <f t="shared" si="2"/>
        <v>17</v>
      </c>
      <c r="J19" s="60">
        <f>VLOOKUP($A19,'Return Data'!$B$7:$R$2292,13,0)</f>
        <v>1.5921000000000001</v>
      </c>
      <c r="K19" s="61">
        <f t="shared" si="3"/>
        <v>24</v>
      </c>
      <c r="L19" s="60">
        <f>VLOOKUP($A19,'Return Data'!$B$7:$R$2292,17,0)</f>
        <v>5.9150999999999998</v>
      </c>
      <c r="M19" s="61">
        <f t="shared" si="4"/>
        <v>19</v>
      </c>
      <c r="N19" s="60">
        <f>VLOOKUP($A19,'Return Data'!$B$7:$R$2292,14,0)</f>
        <v>13.29</v>
      </c>
      <c r="O19" s="61">
        <f t="shared" si="5"/>
        <v>20</v>
      </c>
      <c r="P19" s="60">
        <f>VLOOKUP($A19,'Return Data'!$B$7:$R$2292,15,0)</f>
        <v>9.3462999999999994</v>
      </c>
      <c r="Q19" s="61">
        <f t="shared" si="6"/>
        <v>19</v>
      </c>
      <c r="R19" s="60">
        <f>VLOOKUP($A19,'Return Data'!$B$7:$R$2292,16,0)</f>
        <v>9.8376000000000001</v>
      </c>
      <c r="S19" s="62">
        <f t="shared" si="7"/>
        <v>23</v>
      </c>
    </row>
    <row r="20" spans="1:19" x14ac:dyDescent="0.3">
      <c r="A20" s="58" t="s">
        <v>1816</v>
      </c>
      <c r="B20" s="59">
        <f>VLOOKUP($A20,'Return Data'!$B$7:$R$2292,3,0)</f>
        <v>44988</v>
      </c>
      <c r="C20" s="60">
        <f>VLOOKUP($A20,'Return Data'!$B$7:$R$2292,4,0)</f>
        <v>28.92</v>
      </c>
      <c r="D20" s="60">
        <f>VLOOKUP($A20,'Return Data'!$B$7:$R$2292,10,0)</f>
        <v>-6.6494999999999997</v>
      </c>
      <c r="E20" s="61">
        <f t="shared" si="0"/>
        <v>23</v>
      </c>
      <c r="F20" s="60">
        <f>VLOOKUP($A20,'Return Data'!$B$7:$R$2292,11,0)</f>
        <v>-0.31019999999999998</v>
      </c>
      <c r="G20" s="61">
        <f t="shared" si="1"/>
        <v>14</v>
      </c>
      <c r="H20" s="60">
        <f>VLOOKUP($A20,'Return Data'!$B$7:$R$2292,12,0)</f>
        <v>6.2454000000000001</v>
      </c>
      <c r="I20" s="61">
        <f t="shared" si="2"/>
        <v>16</v>
      </c>
      <c r="J20" s="60">
        <f>VLOOKUP($A20,'Return Data'!$B$7:$R$2292,13,0)</f>
        <v>7.9104000000000001</v>
      </c>
      <c r="K20" s="61">
        <f t="shared" si="3"/>
        <v>10</v>
      </c>
      <c r="L20" s="60">
        <f>VLOOKUP($A20,'Return Data'!$B$7:$R$2292,17,0)</f>
        <v>5.6898</v>
      </c>
      <c r="M20" s="61">
        <f t="shared" si="4"/>
        <v>20</v>
      </c>
      <c r="N20" s="60">
        <f>VLOOKUP($A20,'Return Data'!$B$7:$R$2292,14,0)</f>
        <v>10.8187</v>
      </c>
      <c r="O20" s="61">
        <f t="shared" si="5"/>
        <v>23</v>
      </c>
      <c r="P20" s="60">
        <f>VLOOKUP($A20,'Return Data'!$B$7:$R$2292,15,0)</f>
        <v>7.7279999999999998</v>
      </c>
      <c r="Q20" s="61">
        <f t="shared" si="6"/>
        <v>24</v>
      </c>
      <c r="R20" s="60">
        <f>VLOOKUP($A20,'Return Data'!$B$7:$R$2292,16,0)</f>
        <v>10.0723</v>
      </c>
      <c r="S20" s="62">
        <f t="shared" si="7"/>
        <v>21</v>
      </c>
    </row>
    <row r="21" spans="1:19" x14ac:dyDescent="0.3">
      <c r="A21" s="58" t="s">
        <v>903</v>
      </c>
      <c r="B21" s="59">
        <f>VLOOKUP($A21,'Return Data'!$B$7:$R$2292,3,0)</f>
        <v>44988</v>
      </c>
      <c r="C21" s="60">
        <f>VLOOKUP($A21,'Return Data'!$B$7:$R$2292,4,0)</f>
        <v>42.68</v>
      </c>
      <c r="D21" s="60">
        <f>VLOOKUP($A21,'Return Data'!$B$7:$R$2292,10,0)</f>
        <v>-6.0326000000000004</v>
      </c>
      <c r="E21" s="61">
        <f t="shared" si="0"/>
        <v>17</v>
      </c>
      <c r="F21" s="60">
        <f>VLOOKUP($A21,'Return Data'!$B$7:$R$2292,11,0)</f>
        <v>-2.8233000000000001</v>
      </c>
      <c r="G21" s="61">
        <f t="shared" si="1"/>
        <v>23</v>
      </c>
      <c r="H21" s="60">
        <f>VLOOKUP($A21,'Return Data'!$B$7:$R$2292,12,0)</f>
        <v>4.4031000000000002</v>
      </c>
      <c r="I21" s="61">
        <f t="shared" si="2"/>
        <v>20</v>
      </c>
      <c r="J21" s="60">
        <f>VLOOKUP($A21,'Return Data'!$B$7:$R$2292,13,0)</f>
        <v>2.2031000000000001</v>
      </c>
      <c r="K21" s="61">
        <f t="shared" si="3"/>
        <v>23</v>
      </c>
      <c r="L21" s="60">
        <f>VLOOKUP($A21,'Return Data'!$B$7:$R$2292,17,0)</f>
        <v>7.5034999999999998</v>
      </c>
      <c r="M21" s="61">
        <f t="shared" si="4"/>
        <v>10</v>
      </c>
      <c r="N21" s="60">
        <f>VLOOKUP($A21,'Return Data'!$B$7:$R$2292,14,0)</f>
        <v>13.370900000000001</v>
      </c>
      <c r="O21" s="61">
        <f t="shared" si="5"/>
        <v>19</v>
      </c>
      <c r="P21" s="60">
        <f>VLOOKUP($A21,'Return Data'!$B$7:$R$2292,15,0)</f>
        <v>9.59</v>
      </c>
      <c r="Q21" s="61">
        <f t="shared" si="6"/>
        <v>16</v>
      </c>
      <c r="R21" s="60">
        <f>VLOOKUP($A21,'Return Data'!$B$7:$R$2292,16,0)</f>
        <v>11.3131</v>
      </c>
      <c r="S21" s="62">
        <f t="shared" si="7"/>
        <v>19</v>
      </c>
    </row>
    <row r="22" spans="1:19" x14ac:dyDescent="0.3">
      <c r="A22" s="58" t="s">
        <v>1933</v>
      </c>
      <c r="B22" s="59">
        <f>VLOOKUP($A22,'Return Data'!$B$7:$R$2292,3,0)</f>
        <v>44988</v>
      </c>
      <c r="C22" s="60">
        <f>VLOOKUP($A22,'Return Data'!$B$7:$R$2292,4,0)</f>
        <v>100.8275</v>
      </c>
      <c r="D22" s="60">
        <f>VLOOKUP($A22,'Return Data'!$B$7:$R$2292,10,0)</f>
        <v>-3.9321999999999999</v>
      </c>
      <c r="E22" s="61">
        <f t="shared" si="0"/>
        <v>2</v>
      </c>
      <c r="F22" s="60">
        <f>VLOOKUP($A22,'Return Data'!$B$7:$R$2292,11,0)</f>
        <v>2.1072000000000002</v>
      </c>
      <c r="G22" s="61">
        <f t="shared" si="1"/>
        <v>3</v>
      </c>
      <c r="H22" s="60">
        <f>VLOOKUP($A22,'Return Data'!$B$7:$R$2292,12,0)</f>
        <v>9.5532000000000004</v>
      </c>
      <c r="I22" s="61">
        <f t="shared" si="2"/>
        <v>3</v>
      </c>
      <c r="J22" s="60">
        <f>VLOOKUP($A22,'Return Data'!$B$7:$R$2292,13,0)</f>
        <v>9.1889000000000003</v>
      </c>
      <c r="K22" s="61">
        <f t="shared" si="3"/>
        <v>5</v>
      </c>
      <c r="L22" s="60">
        <f>VLOOKUP($A22,'Return Data'!$B$7:$R$2292,17,0)</f>
        <v>8.8028999999999993</v>
      </c>
      <c r="M22" s="61">
        <f t="shared" si="4"/>
        <v>5</v>
      </c>
      <c r="N22" s="60">
        <f>VLOOKUP($A22,'Return Data'!$B$7:$R$2292,14,0)</f>
        <v>14.9214</v>
      </c>
      <c r="O22" s="61">
        <f t="shared" si="5"/>
        <v>14</v>
      </c>
      <c r="P22" s="60">
        <f>VLOOKUP($A22,'Return Data'!$B$7:$R$2292,15,0)</f>
        <v>9.4741999999999997</v>
      </c>
      <c r="Q22" s="61">
        <f t="shared" si="6"/>
        <v>18</v>
      </c>
      <c r="R22" s="60">
        <f>VLOOKUP($A22,'Return Data'!$B$7:$R$2292,16,0)</f>
        <v>8.6224000000000007</v>
      </c>
      <c r="S22" s="62">
        <f t="shared" si="7"/>
        <v>26</v>
      </c>
    </row>
    <row r="23" spans="1:19" x14ac:dyDescent="0.3">
      <c r="A23" s="58" t="s">
        <v>1702</v>
      </c>
      <c r="B23" s="59">
        <f>VLOOKUP($A23,'Return Data'!$B$7:$R$2292,3,0)</f>
        <v>44988</v>
      </c>
      <c r="C23" s="60">
        <f>VLOOKUP($A23,'Return Data'!$B$7:$R$2292,4,0)</f>
        <v>376.42399999999998</v>
      </c>
      <c r="D23" s="60">
        <f>VLOOKUP($A23,'Return Data'!$B$7:$R$2292,10,0)</f>
        <v>-4.5663</v>
      </c>
      <c r="E23" s="61">
        <f t="shared" si="0"/>
        <v>6</v>
      </c>
      <c r="F23" s="60">
        <f>VLOOKUP($A23,'Return Data'!$B$7:$R$2292,11,0)</f>
        <v>2.3099999999999999E-2</v>
      </c>
      <c r="G23" s="61">
        <f t="shared" si="1"/>
        <v>11</v>
      </c>
      <c r="H23" s="60">
        <f>VLOOKUP($A23,'Return Data'!$B$7:$R$2292,12,0)</f>
        <v>7.1105999999999998</v>
      </c>
      <c r="I23" s="61">
        <f t="shared" si="2"/>
        <v>11</v>
      </c>
      <c r="J23" s="60">
        <f>VLOOKUP($A23,'Return Data'!$B$7:$R$2292,13,0)</f>
        <v>8.0696999999999992</v>
      </c>
      <c r="K23" s="61">
        <f t="shared" si="3"/>
        <v>9</v>
      </c>
      <c r="L23" s="60">
        <f>VLOOKUP($A23,'Return Data'!$B$7:$R$2292,17,0)</f>
        <v>7.9775999999999998</v>
      </c>
      <c r="M23" s="61">
        <f t="shared" si="4"/>
        <v>9</v>
      </c>
      <c r="N23" s="60">
        <f>VLOOKUP($A23,'Return Data'!$B$7:$R$2292,14,0)</f>
        <v>16.2531</v>
      </c>
      <c r="O23" s="61">
        <f t="shared" si="5"/>
        <v>6</v>
      </c>
      <c r="P23" s="60">
        <f>VLOOKUP($A23,'Return Data'!$B$7:$R$2292,15,0)</f>
        <v>11.301299999999999</v>
      </c>
      <c r="Q23" s="61">
        <f t="shared" si="6"/>
        <v>3</v>
      </c>
      <c r="R23" s="60">
        <f>VLOOKUP($A23,'Return Data'!$B$7:$R$2292,16,0)</f>
        <v>18.6968</v>
      </c>
      <c r="S23" s="62">
        <f t="shared" si="7"/>
        <v>4</v>
      </c>
    </row>
    <row r="24" spans="1:19" x14ac:dyDescent="0.3">
      <c r="A24" s="58" t="s">
        <v>1809</v>
      </c>
      <c r="B24" s="59">
        <f>VLOOKUP($A24,'Return Data'!$B$7:$R$2292,3,0)</f>
        <v>44988</v>
      </c>
      <c r="C24" s="60">
        <f>VLOOKUP($A24,'Return Data'!$B$7:$R$2292,4,0)</f>
        <v>43.511390726080101</v>
      </c>
      <c r="D24" s="60">
        <f>VLOOKUP($A24,'Return Data'!$B$7:$R$2292,10,0)</f>
        <v>-6.7637999999999998</v>
      </c>
      <c r="E24" s="61">
        <f t="shared" si="0"/>
        <v>24</v>
      </c>
      <c r="F24" s="60">
        <f>VLOOKUP($A24,'Return Data'!$B$7:$R$2292,11,0)</f>
        <v>-2.6301000000000001</v>
      </c>
      <c r="G24" s="61">
        <f t="shared" si="1"/>
        <v>22</v>
      </c>
      <c r="H24" s="60">
        <f>VLOOKUP($A24,'Return Data'!$B$7:$R$2292,12,0)</f>
        <v>4.2035999999999998</v>
      </c>
      <c r="I24" s="61">
        <f t="shared" si="2"/>
        <v>22</v>
      </c>
      <c r="J24" s="60">
        <f>VLOOKUP($A24,'Return Data'!$B$7:$R$2292,13,0)</f>
        <v>0.57299999999999995</v>
      </c>
      <c r="K24" s="61">
        <f t="shared" si="3"/>
        <v>25</v>
      </c>
      <c r="L24" s="60">
        <f>VLOOKUP($A24,'Return Data'!$B$7:$R$2292,17,0)</f>
        <v>5.5774999999999997</v>
      </c>
      <c r="M24" s="61">
        <f t="shared" si="4"/>
        <v>21</v>
      </c>
      <c r="N24" s="60">
        <f>VLOOKUP($A24,'Return Data'!$B$7:$R$2292,14,0)</f>
        <v>10.7949</v>
      </c>
      <c r="O24" s="61">
        <f t="shared" si="5"/>
        <v>24</v>
      </c>
      <c r="P24" s="60">
        <f>VLOOKUP($A24,'Return Data'!$B$7:$R$2292,15,0)</f>
        <v>9.7131000000000007</v>
      </c>
      <c r="Q24" s="61">
        <f t="shared" si="6"/>
        <v>15</v>
      </c>
      <c r="R24" s="60">
        <f>VLOOKUP($A24,'Return Data'!$B$7:$R$2292,16,0)</f>
        <v>9.8488000000000007</v>
      </c>
      <c r="S24" s="62">
        <f t="shared" si="7"/>
        <v>22</v>
      </c>
    </row>
    <row r="25" spans="1:19" x14ac:dyDescent="0.3">
      <c r="A25" s="58" t="s">
        <v>2061</v>
      </c>
      <c r="B25" s="59">
        <f>VLOOKUP($A25,'Return Data'!$B$7:$R$2292,3,0)</f>
        <v>44988</v>
      </c>
      <c r="C25" s="60">
        <f>VLOOKUP($A25,'Return Data'!$B$7:$R$2292,4,0)</f>
        <v>15.346299999999999</v>
      </c>
      <c r="D25" s="60">
        <f>VLOOKUP($A25,'Return Data'!$B$7:$R$2292,10,0)</f>
        <v>-6.8616999999999999</v>
      </c>
      <c r="E25" s="61">
        <f t="shared" si="0"/>
        <v>25</v>
      </c>
      <c r="F25" s="60">
        <f>VLOOKUP($A25,'Return Data'!$B$7:$R$2292,11,0)</f>
        <v>-1.7019</v>
      </c>
      <c r="G25" s="61">
        <f t="shared" si="1"/>
        <v>19</v>
      </c>
      <c r="H25" s="60">
        <f>VLOOKUP($A25,'Return Data'!$B$7:$R$2292,12,0)</f>
        <v>3.8673999999999999</v>
      </c>
      <c r="I25" s="61">
        <f t="shared" si="2"/>
        <v>23</v>
      </c>
      <c r="J25" s="60">
        <f>VLOOKUP($A25,'Return Data'!$B$7:$R$2292,13,0)</f>
        <v>4.4016000000000002</v>
      </c>
      <c r="K25" s="61">
        <f t="shared" si="3"/>
        <v>19</v>
      </c>
      <c r="L25" s="60">
        <f>VLOOKUP($A25,'Return Data'!$B$7:$R$2292,17,0)</f>
        <v>6.5532000000000004</v>
      </c>
      <c r="M25" s="61">
        <f t="shared" si="4"/>
        <v>16</v>
      </c>
      <c r="N25" s="60">
        <f>VLOOKUP($A25,'Return Data'!$B$7:$R$2292,14,0)</f>
        <v>15.0557</v>
      </c>
      <c r="O25" s="61">
        <f t="shared" si="5"/>
        <v>11</v>
      </c>
      <c r="P25" s="60"/>
      <c r="Q25" s="61"/>
      <c r="R25" s="60">
        <f>VLOOKUP($A25,'Return Data'!$B$7:$R$2292,16,0)</f>
        <v>11.391999999999999</v>
      </c>
      <c r="S25" s="62">
        <f t="shared" si="7"/>
        <v>18</v>
      </c>
    </row>
    <row r="26" spans="1:19" x14ac:dyDescent="0.3">
      <c r="A26" s="58" t="s">
        <v>910</v>
      </c>
      <c r="B26" s="59">
        <f>VLOOKUP($A26,'Return Data'!$B$7:$R$2292,3,0)</f>
        <v>44988</v>
      </c>
      <c r="C26" s="60">
        <f>VLOOKUP($A26,'Return Data'!$B$7:$R$2292,4,0)</f>
        <v>77.950999999999993</v>
      </c>
      <c r="D26" s="60">
        <f>VLOOKUP($A26,'Return Data'!$B$7:$R$2292,10,0)</f>
        <v>-6.0366999999999997</v>
      </c>
      <c r="E26" s="61">
        <f t="shared" si="0"/>
        <v>19</v>
      </c>
      <c r="F26" s="60">
        <f>VLOOKUP($A26,'Return Data'!$B$7:$R$2292,11,0)</f>
        <v>-0.36809999999999998</v>
      </c>
      <c r="G26" s="61">
        <f t="shared" si="1"/>
        <v>15</v>
      </c>
      <c r="H26" s="60">
        <f>VLOOKUP($A26,'Return Data'!$B$7:$R$2292,12,0)</f>
        <v>5.3036000000000003</v>
      </c>
      <c r="I26" s="61">
        <f t="shared" si="2"/>
        <v>19</v>
      </c>
      <c r="J26" s="60">
        <f>VLOOKUP($A26,'Return Data'!$B$7:$R$2292,13,0)</f>
        <v>6.1380999999999997</v>
      </c>
      <c r="K26" s="61">
        <f t="shared" si="3"/>
        <v>14</v>
      </c>
      <c r="L26" s="60">
        <f>VLOOKUP($A26,'Return Data'!$B$7:$R$2292,17,0)</f>
        <v>7.0427999999999997</v>
      </c>
      <c r="M26" s="61">
        <f t="shared" si="4"/>
        <v>13</v>
      </c>
      <c r="N26" s="60">
        <f>VLOOKUP($A26,'Return Data'!$B$7:$R$2292,14,0)</f>
        <v>14.9194</v>
      </c>
      <c r="O26" s="61">
        <f t="shared" si="5"/>
        <v>15</v>
      </c>
      <c r="P26" s="60">
        <f>VLOOKUP($A26,'Return Data'!$B$7:$R$2292,15,0)</f>
        <v>10.7577</v>
      </c>
      <c r="Q26" s="61">
        <f t="shared" ref="Q26:Q33" si="8">RANK(P26,P$8:P$33,0)</f>
        <v>9</v>
      </c>
      <c r="R26" s="60">
        <f>VLOOKUP($A26,'Return Data'!$B$7:$R$2292,16,0)</f>
        <v>14.754899999999999</v>
      </c>
      <c r="S26" s="62">
        <f t="shared" si="7"/>
        <v>10</v>
      </c>
    </row>
    <row r="27" spans="1:19" x14ac:dyDescent="0.3">
      <c r="A27" s="58" t="s">
        <v>911</v>
      </c>
      <c r="B27" s="59">
        <f>VLOOKUP($A27,'Return Data'!$B$7:$R$2292,3,0)</f>
        <v>44988</v>
      </c>
      <c r="C27" s="60">
        <f>VLOOKUP($A27,'Return Data'!$B$7:$R$2292,4,0)</f>
        <v>54.534100000000002</v>
      </c>
      <c r="D27" s="60">
        <f>VLOOKUP($A27,'Return Data'!$B$7:$R$2292,10,0)</f>
        <v>-3.9893999999999998</v>
      </c>
      <c r="E27" s="61">
        <f t="shared" si="0"/>
        <v>3</v>
      </c>
      <c r="F27" s="60">
        <f>VLOOKUP($A27,'Return Data'!$B$7:$R$2292,11,0)</f>
        <v>1.7284999999999999</v>
      </c>
      <c r="G27" s="61">
        <f t="shared" si="1"/>
        <v>5</v>
      </c>
      <c r="H27" s="60">
        <f>VLOOKUP($A27,'Return Data'!$B$7:$R$2292,12,0)</f>
        <v>12.367800000000001</v>
      </c>
      <c r="I27" s="61">
        <f t="shared" si="2"/>
        <v>1</v>
      </c>
      <c r="J27" s="60">
        <f>VLOOKUP($A27,'Return Data'!$B$7:$R$2292,13,0)</f>
        <v>15.2799</v>
      </c>
      <c r="K27" s="61">
        <f t="shared" si="3"/>
        <v>1</v>
      </c>
      <c r="L27" s="60">
        <f>VLOOKUP($A27,'Return Data'!$B$7:$R$2292,17,0)</f>
        <v>12.8695</v>
      </c>
      <c r="M27" s="61">
        <f t="shared" si="4"/>
        <v>1</v>
      </c>
      <c r="N27" s="60">
        <f>VLOOKUP($A27,'Return Data'!$B$7:$R$2292,14,0)</f>
        <v>18.3049</v>
      </c>
      <c r="O27" s="61">
        <f t="shared" si="5"/>
        <v>1</v>
      </c>
      <c r="P27" s="60">
        <f>VLOOKUP($A27,'Return Data'!$B$7:$R$2292,15,0)</f>
        <v>10.928000000000001</v>
      </c>
      <c r="Q27" s="61">
        <f t="shared" si="8"/>
        <v>8</v>
      </c>
      <c r="R27" s="60">
        <f>VLOOKUP($A27,'Return Data'!$B$7:$R$2292,16,0)</f>
        <v>11.5036</v>
      </c>
      <c r="S27" s="62">
        <f t="shared" si="7"/>
        <v>17</v>
      </c>
    </row>
    <row r="28" spans="1:19" x14ac:dyDescent="0.3">
      <c r="A28" s="58" t="s">
        <v>913</v>
      </c>
      <c r="B28" s="59">
        <f>VLOOKUP($A28,'Return Data'!$B$7:$R$2292,3,0)</f>
        <v>44988</v>
      </c>
      <c r="C28" s="60">
        <f>VLOOKUP($A28,'Return Data'!$B$7:$R$2292,4,0)</f>
        <v>243.58</v>
      </c>
      <c r="D28" s="60">
        <f>VLOOKUP($A28,'Return Data'!$B$7:$R$2292,10,0)</f>
        <v>-5.2069999999999999</v>
      </c>
      <c r="E28" s="61">
        <f t="shared" si="0"/>
        <v>10</v>
      </c>
      <c r="F28" s="60">
        <f>VLOOKUP($A28,'Return Data'!$B$7:$R$2292,11,0)</f>
        <v>1.3017000000000001</v>
      </c>
      <c r="G28" s="61">
        <f t="shared" si="1"/>
        <v>6</v>
      </c>
      <c r="H28" s="60">
        <f>VLOOKUP($A28,'Return Data'!$B$7:$R$2292,12,0)</f>
        <v>8.1088000000000005</v>
      </c>
      <c r="I28" s="61">
        <f t="shared" si="2"/>
        <v>8</v>
      </c>
      <c r="J28" s="60">
        <f>VLOOKUP($A28,'Return Data'!$B$7:$R$2292,13,0)</f>
        <v>8.9209999999999994</v>
      </c>
      <c r="K28" s="61">
        <f t="shared" si="3"/>
        <v>8</v>
      </c>
      <c r="L28" s="60">
        <f>VLOOKUP($A28,'Return Data'!$B$7:$R$2292,17,0)</f>
        <v>5.4218000000000002</v>
      </c>
      <c r="M28" s="61">
        <f t="shared" si="4"/>
        <v>22</v>
      </c>
      <c r="N28" s="60">
        <f>VLOOKUP($A28,'Return Data'!$B$7:$R$2292,14,0)</f>
        <v>12.898300000000001</v>
      </c>
      <c r="O28" s="61">
        <f t="shared" si="5"/>
        <v>21</v>
      </c>
      <c r="P28" s="60">
        <f>VLOOKUP($A28,'Return Data'!$B$7:$R$2292,15,0)</f>
        <v>8.8572000000000006</v>
      </c>
      <c r="Q28" s="61">
        <f t="shared" si="8"/>
        <v>21</v>
      </c>
      <c r="R28" s="60">
        <f>VLOOKUP($A28,'Return Data'!$B$7:$R$2292,16,0)</f>
        <v>17.2148</v>
      </c>
      <c r="S28" s="62">
        <f t="shared" si="7"/>
        <v>8</v>
      </c>
    </row>
    <row r="29" spans="1:19" x14ac:dyDescent="0.3">
      <c r="A29" s="58" t="s">
        <v>916</v>
      </c>
      <c r="B29" s="59">
        <f>VLOOKUP($A29,'Return Data'!$B$7:$R$2292,3,0)</f>
        <v>44988</v>
      </c>
      <c r="C29" s="60">
        <f>VLOOKUP($A29,'Return Data'!$B$7:$R$2292,4,0)</f>
        <v>62.546199999999999</v>
      </c>
      <c r="D29" s="60">
        <f>VLOOKUP($A29,'Return Data'!$B$7:$R$2292,10,0)</f>
        <v>-4.4390000000000001</v>
      </c>
      <c r="E29" s="61">
        <f t="shared" si="0"/>
        <v>5</v>
      </c>
      <c r="F29" s="60">
        <f>VLOOKUP($A29,'Return Data'!$B$7:$R$2292,11,0)</f>
        <v>0.45650000000000002</v>
      </c>
      <c r="G29" s="61">
        <f t="shared" si="1"/>
        <v>8</v>
      </c>
      <c r="H29" s="60">
        <f>VLOOKUP($A29,'Return Data'!$B$7:$R$2292,12,0)</f>
        <v>8.8108000000000004</v>
      </c>
      <c r="I29" s="61">
        <f t="shared" si="2"/>
        <v>6</v>
      </c>
      <c r="J29" s="60">
        <f>VLOOKUP($A29,'Return Data'!$B$7:$R$2292,13,0)</f>
        <v>9.5181000000000004</v>
      </c>
      <c r="K29" s="61">
        <f t="shared" si="3"/>
        <v>3</v>
      </c>
      <c r="L29" s="60">
        <f>VLOOKUP($A29,'Return Data'!$B$7:$R$2292,17,0)</f>
        <v>7.4805000000000001</v>
      </c>
      <c r="M29" s="61">
        <f t="shared" si="4"/>
        <v>11</v>
      </c>
      <c r="N29" s="60">
        <f>VLOOKUP($A29,'Return Data'!$B$7:$R$2292,14,0)</f>
        <v>16.907399999999999</v>
      </c>
      <c r="O29" s="61">
        <f t="shared" si="5"/>
        <v>4</v>
      </c>
      <c r="P29" s="60">
        <f>VLOOKUP($A29,'Return Data'!$B$7:$R$2292,15,0)</f>
        <v>10.6107</v>
      </c>
      <c r="Q29" s="61">
        <f t="shared" si="8"/>
        <v>11</v>
      </c>
      <c r="R29" s="60">
        <f>VLOOKUP($A29,'Return Data'!$B$7:$R$2292,16,0)</f>
        <v>11.2989</v>
      </c>
      <c r="S29" s="62">
        <f t="shared" si="7"/>
        <v>20</v>
      </c>
    </row>
    <row r="30" spans="1:19" x14ac:dyDescent="0.3">
      <c r="A30" s="58" t="s">
        <v>2041</v>
      </c>
      <c r="B30" s="59">
        <f>VLOOKUP($A30,'Return Data'!$B$7:$R$2292,3,0)</f>
        <v>44988</v>
      </c>
      <c r="C30" s="60">
        <f>VLOOKUP($A30,'Return Data'!$B$7:$R$2292,4,0)</f>
        <v>732.42389435065297</v>
      </c>
      <c r="D30" s="60">
        <f>VLOOKUP($A30,'Return Data'!$B$7:$R$2292,10,0)</f>
        <v>-5.5102000000000002</v>
      </c>
      <c r="E30" s="61">
        <f t="shared" si="0"/>
        <v>11</v>
      </c>
      <c r="F30" s="60">
        <f>VLOOKUP($A30,'Return Data'!$B$7:$R$2292,11,0)</f>
        <v>0.63060000000000005</v>
      </c>
      <c r="G30" s="61">
        <f t="shared" si="1"/>
        <v>7</v>
      </c>
      <c r="H30" s="60">
        <f>VLOOKUP($A30,'Return Data'!$B$7:$R$2292,12,0)</f>
        <v>7.4321999999999999</v>
      </c>
      <c r="I30" s="61">
        <f t="shared" si="2"/>
        <v>10</v>
      </c>
      <c r="J30" s="60">
        <f>VLOOKUP($A30,'Return Data'!$B$7:$R$2292,13,0)</f>
        <v>6.7451999999999996</v>
      </c>
      <c r="K30" s="61">
        <f t="shared" si="3"/>
        <v>12</v>
      </c>
      <c r="L30" s="60">
        <f>VLOOKUP($A30,'Return Data'!$B$7:$R$2292,17,0)</f>
        <v>8.2289999999999992</v>
      </c>
      <c r="M30" s="61">
        <f t="shared" si="4"/>
        <v>8</v>
      </c>
      <c r="N30" s="60">
        <f>VLOOKUP($A30,'Return Data'!$B$7:$R$2292,14,0)</f>
        <v>15.12</v>
      </c>
      <c r="O30" s="61">
        <f t="shared" si="5"/>
        <v>10</v>
      </c>
      <c r="P30" s="60">
        <f>VLOOKUP($A30,'Return Data'!$B$7:$R$2292,15,0)</f>
        <v>10.050000000000001</v>
      </c>
      <c r="Q30" s="61">
        <f t="shared" si="8"/>
        <v>13</v>
      </c>
      <c r="R30" s="60">
        <f>VLOOKUP($A30,'Return Data'!$B$7:$R$2292,16,0)</f>
        <v>18.870999999999999</v>
      </c>
      <c r="S30" s="62">
        <f t="shared" si="7"/>
        <v>2</v>
      </c>
    </row>
    <row r="31" spans="1:19" x14ac:dyDescent="0.3">
      <c r="A31" s="58" t="s">
        <v>919</v>
      </c>
      <c r="B31" s="59">
        <f>VLOOKUP($A31,'Return Data'!$B$7:$R$2292,3,0)</f>
        <v>44988</v>
      </c>
      <c r="C31" s="60">
        <f>VLOOKUP($A31,'Return Data'!$B$7:$R$2292,4,0)</f>
        <v>133.58666666666701</v>
      </c>
      <c r="D31" s="60">
        <f>VLOOKUP($A31,'Return Data'!$B$7:$R$2292,10,0)</f>
        <v>-10.576599999999999</v>
      </c>
      <c r="E31" s="61">
        <f t="shared" si="0"/>
        <v>26</v>
      </c>
      <c r="F31" s="60">
        <f>VLOOKUP($A31,'Return Data'!$B$7:$R$2292,11,0)</f>
        <v>-9.0504999999999995</v>
      </c>
      <c r="G31" s="61">
        <f t="shared" si="1"/>
        <v>26</v>
      </c>
      <c r="H31" s="60">
        <f>VLOOKUP($A31,'Return Data'!$B$7:$R$2292,12,0)</f>
        <v>3.7271000000000001</v>
      </c>
      <c r="I31" s="61">
        <f t="shared" si="2"/>
        <v>24</v>
      </c>
      <c r="J31" s="60">
        <f>VLOOKUP($A31,'Return Data'!$B$7:$R$2292,13,0)</f>
        <v>3.9315000000000002</v>
      </c>
      <c r="K31" s="61">
        <f t="shared" si="3"/>
        <v>21</v>
      </c>
      <c r="L31" s="60">
        <f>VLOOKUP($A31,'Return Data'!$B$7:$R$2292,17,0)</f>
        <v>5.0609000000000002</v>
      </c>
      <c r="M31" s="61">
        <f t="shared" si="4"/>
        <v>24</v>
      </c>
      <c r="N31" s="60">
        <f>VLOOKUP($A31,'Return Data'!$B$7:$R$2292,14,0)</f>
        <v>11.145899999999999</v>
      </c>
      <c r="O31" s="61">
        <f t="shared" si="5"/>
        <v>22</v>
      </c>
      <c r="P31" s="60">
        <f>VLOOKUP($A31,'Return Data'!$B$7:$R$2292,15,0)</f>
        <v>6.8642000000000003</v>
      </c>
      <c r="Q31" s="61">
        <f t="shared" si="8"/>
        <v>25</v>
      </c>
      <c r="R31" s="60">
        <f>VLOOKUP($A31,'Return Data'!$B$7:$R$2292,16,0)</f>
        <v>9.6898999999999997</v>
      </c>
      <c r="S31" s="62">
        <f t="shared" si="7"/>
        <v>24</v>
      </c>
    </row>
    <row r="32" spans="1:19" x14ac:dyDescent="0.3">
      <c r="A32" s="58" t="s">
        <v>921</v>
      </c>
      <c r="B32" s="59">
        <f>VLOOKUP($A32,'Return Data'!$B$7:$R$2292,3,0)</f>
        <v>44988</v>
      </c>
      <c r="C32" s="60">
        <f>VLOOKUP($A32,'Return Data'!$B$7:$R$2292,4,0)</f>
        <v>16.22</v>
      </c>
      <c r="D32" s="60">
        <f>VLOOKUP($A32,'Return Data'!$B$7:$R$2292,10,0)</f>
        <v>-5.9710000000000001</v>
      </c>
      <c r="E32" s="61">
        <f t="shared" si="0"/>
        <v>16</v>
      </c>
      <c r="F32" s="60">
        <f>VLOOKUP($A32,'Return Data'!$B$7:$R$2292,11,0)</f>
        <v>-1.3982000000000001</v>
      </c>
      <c r="G32" s="61">
        <f t="shared" si="1"/>
        <v>17</v>
      </c>
      <c r="H32" s="60">
        <f>VLOOKUP($A32,'Return Data'!$B$7:$R$2292,12,0)</f>
        <v>5.4615999999999998</v>
      </c>
      <c r="I32" s="61">
        <f t="shared" si="2"/>
        <v>18</v>
      </c>
      <c r="J32" s="60">
        <f>VLOOKUP($A32,'Return Data'!$B$7:$R$2292,13,0)</f>
        <v>4.4429999999999996</v>
      </c>
      <c r="K32" s="61">
        <f t="shared" si="3"/>
        <v>18</v>
      </c>
      <c r="L32" s="60">
        <f>VLOOKUP($A32,'Return Data'!$B$7:$R$2292,17,0)</f>
        <v>6.7634999999999996</v>
      </c>
      <c r="M32" s="61">
        <f t="shared" si="4"/>
        <v>14</v>
      </c>
      <c r="N32" s="60">
        <f>VLOOKUP($A32,'Return Data'!$B$7:$R$2292,14,0)</f>
        <v>14.91</v>
      </c>
      <c r="O32" s="61">
        <f t="shared" si="5"/>
        <v>16</v>
      </c>
      <c r="P32" s="60">
        <f>VLOOKUP($A32,'Return Data'!$B$7:$R$2292,15,0)</f>
        <v>9.1544000000000008</v>
      </c>
      <c r="Q32" s="61">
        <f t="shared" si="8"/>
        <v>20</v>
      </c>
      <c r="R32" s="60">
        <f>VLOOKUP($A32,'Return Data'!$B$7:$R$2292,16,0)</f>
        <v>8.6752000000000002</v>
      </c>
      <c r="S32" s="62">
        <f t="shared" si="7"/>
        <v>25</v>
      </c>
    </row>
    <row r="33" spans="1:19" x14ac:dyDescent="0.3">
      <c r="A33" s="58" t="s">
        <v>1707</v>
      </c>
      <c r="B33" s="59">
        <f>VLOOKUP($A33,'Return Data'!$B$7:$R$2292,3,0)</f>
        <v>44988</v>
      </c>
      <c r="C33" s="60">
        <f>VLOOKUP($A33,'Return Data'!$B$7:$R$2292,4,0)</f>
        <v>188.68899999999999</v>
      </c>
      <c r="D33" s="60">
        <f>VLOOKUP($A33,'Return Data'!$B$7:$R$2292,10,0)</f>
        <v>-6.5909000000000004</v>
      </c>
      <c r="E33" s="61">
        <f t="shared" si="0"/>
        <v>22</v>
      </c>
      <c r="F33" s="60">
        <f>VLOOKUP($A33,'Return Data'!$B$7:$R$2292,11,0)</f>
        <v>-2.3895</v>
      </c>
      <c r="G33" s="61">
        <f t="shared" si="1"/>
        <v>21</v>
      </c>
      <c r="H33" s="60">
        <f>VLOOKUP($A33,'Return Data'!$B$7:$R$2292,12,0)</f>
        <v>4.3528000000000002</v>
      </c>
      <c r="I33" s="61">
        <f t="shared" si="2"/>
        <v>21</v>
      </c>
      <c r="J33" s="60">
        <f>VLOOKUP($A33,'Return Data'!$B$7:$R$2292,13,0)</f>
        <v>3.1898</v>
      </c>
      <c r="K33" s="61">
        <f t="shared" si="3"/>
        <v>22</v>
      </c>
      <c r="L33" s="60">
        <f>VLOOKUP($A33,'Return Data'!$B$7:$R$2292,17,0)</f>
        <v>6.694</v>
      </c>
      <c r="M33" s="61">
        <f t="shared" si="4"/>
        <v>15</v>
      </c>
      <c r="N33" s="60">
        <f>VLOOKUP($A33,'Return Data'!$B$7:$R$2292,14,0)</f>
        <v>15.0291</v>
      </c>
      <c r="O33" s="61">
        <f t="shared" si="5"/>
        <v>13</v>
      </c>
      <c r="P33" s="60">
        <f>VLOOKUP($A33,'Return Data'!$B$7:$R$2292,15,0)</f>
        <v>10.4748</v>
      </c>
      <c r="Q33" s="61">
        <f t="shared" si="8"/>
        <v>12</v>
      </c>
      <c r="R33" s="60">
        <f>VLOOKUP($A33,'Return Data'!$B$7:$R$2292,16,0)</f>
        <v>12.6919</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-5.6703192307692314</v>
      </c>
      <c r="E35" s="69"/>
      <c r="F35" s="70">
        <f>AVERAGE(F8:F33)</f>
        <v>-0.75168076923076899</v>
      </c>
      <c r="G35" s="69"/>
      <c r="H35" s="70">
        <f>AVERAGE(H8:H33)</f>
        <v>6.6998000000000006</v>
      </c>
      <c r="I35" s="69"/>
      <c r="J35" s="70">
        <f>AVERAGE(J8:J33)</f>
        <v>6.3680615384615384</v>
      </c>
      <c r="K35" s="69"/>
      <c r="L35" s="70">
        <f>AVERAGE(L8:L33)</f>
        <v>7.1519038461538438</v>
      </c>
      <c r="M35" s="69"/>
      <c r="N35" s="70">
        <f>AVERAGE(N8:N33)</f>
        <v>14.490553846153848</v>
      </c>
      <c r="O35" s="69"/>
      <c r="P35" s="70">
        <f>AVERAGE(P8:P33)</f>
        <v>9.9910320000000006</v>
      </c>
      <c r="Q35" s="69"/>
      <c r="R35" s="70">
        <f>AVERAGE(R8:R33)</f>
        <v>13.742650000000001</v>
      </c>
      <c r="S35" s="71"/>
    </row>
    <row r="36" spans="1:19" x14ac:dyDescent="0.3">
      <c r="A36" s="68" t="s">
        <v>28</v>
      </c>
      <c r="B36" s="69"/>
      <c r="C36" s="69"/>
      <c r="D36" s="70">
        <f>MIN(D8:D33)</f>
        <v>-10.576599999999999</v>
      </c>
      <c r="E36" s="69"/>
      <c r="F36" s="70">
        <f>MIN(F8:F33)</f>
        <v>-9.0504999999999995</v>
      </c>
      <c r="G36" s="69"/>
      <c r="H36" s="70">
        <f>MIN(H8:H33)</f>
        <v>2.3885000000000001</v>
      </c>
      <c r="I36" s="69"/>
      <c r="J36" s="70">
        <f>MIN(J8:J33)</f>
        <v>-2.0061</v>
      </c>
      <c r="K36" s="69"/>
      <c r="L36" s="70">
        <f>MIN(L8:L33)</f>
        <v>2.3411</v>
      </c>
      <c r="M36" s="69"/>
      <c r="N36" s="70">
        <f>MIN(N8:N33)</f>
        <v>9.6798000000000002</v>
      </c>
      <c r="O36" s="69"/>
      <c r="P36" s="70">
        <f>MIN(P8:P33)</f>
        <v>6.8642000000000003</v>
      </c>
      <c r="Q36" s="69"/>
      <c r="R36" s="70">
        <f>MIN(R8:R33)</f>
        <v>8.6224000000000007</v>
      </c>
      <c r="S36" s="71"/>
    </row>
    <row r="37" spans="1:19" ht="15" thickBot="1" x14ac:dyDescent="0.35">
      <c r="A37" s="72" t="s">
        <v>29</v>
      </c>
      <c r="B37" s="73"/>
      <c r="C37" s="73"/>
      <c r="D37" s="74">
        <f>MAX(D8:D33)</f>
        <v>-3.6715</v>
      </c>
      <c r="E37" s="73"/>
      <c r="F37" s="74">
        <f>MAX(F8:F33)</f>
        <v>3.1465000000000001</v>
      </c>
      <c r="G37" s="73"/>
      <c r="H37" s="74">
        <f>MAX(H8:H33)</f>
        <v>12.367800000000001</v>
      </c>
      <c r="I37" s="73"/>
      <c r="J37" s="74">
        <f>MAX(J8:J33)</f>
        <v>15.2799</v>
      </c>
      <c r="K37" s="73"/>
      <c r="L37" s="74">
        <f>MAX(L8:L33)</f>
        <v>12.8695</v>
      </c>
      <c r="M37" s="73"/>
      <c r="N37" s="74">
        <f>MAX(N8:N33)</f>
        <v>18.3049</v>
      </c>
      <c r="O37" s="73"/>
      <c r="P37" s="74">
        <f>MAX(P8:P33)</f>
        <v>12.777200000000001</v>
      </c>
      <c r="Q37" s="73"/>
      <c r="R37" s="74">
        <f>MAX(R8:R33)</f>
        <v>19.009</v>
      </c>
      <c r="S37" s="75"/>
    </row>
    <row r="38" spans="1:19" x14ac:dyDescent="0.3">
      <c r="A38" s="99" t="s">
        <v>428</v>
      </c>
    </row>
    <row r="39" spans="1:19" x14ac:dyDescent="0.3">
      <c r="A39" s="14" t="s">
        <v>340</v>
      </c>
    </row>
  </sheetData>
  <sheetProtection algorithmName="SHA-512" hashValue="+lrYXHJSYc+y/phJJbXbJ0uqoiFgmyK/4ciycXdptRIgFSnURT/7IJsDlqCwCVlG/352fneevYZAwX3Zyu+4/g==" saltValue="7XbxFfTH+sNwcfdnMnwfC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44988</v>
      </c>
      <c r="C8" s="60">
        <f>VLOOKUP($A8,'Return Data'!$B$7:$R$2292,4,0)</f>
        <v>40.594799999999999</v>
      </c>
      <c r="D8" s="60">
        <f>VLOOKUP($A8,'Return Data'!$B$7:$R$2292,9,0)</f>
        <v>1.8232999999999999</v>
      </c>
      <c r="E8" s="61">
        <f t="shared" ref="E8:E32" si="0">RANK(D8,D$8:D$32,0)</f>
        <v>3</v>
      </c>
      <c r="F8" s="60">
        <f>VLOOKUP($A8,'Return Data'!$B$7:$R$2292,10,0)</f>
        <v>4.7103999999999999</v>
      </c>
      <c r="G8" s="61">
        <f t="shared" ref="G8:G32" si="1">RANK(F8,F$8:F$32,0)</f>
        <v>5</v>
      </c>
      <c r="H8" s="60">
        <f>VLOOKUP($A8,'Return Data'!$B$7:$R$2292,11,0)</f>
        <v>5.2131999999999996</v>
      </c>
      <c r="I8" s="61">
        <f t="shared" ref="I8:I32" si="2">RANK(H8,H$8:H$32,0)</f>
        <v>8</v>
      </c>
      <c r="J8" s="60">
        <f>VLOOKUP($A8,'Return Data'!$B$7:$R$2292,12,0)</f>
        <v>10.3009</v>
      </c>
      <c r="K8" s="61">
        <f t="shared" ref="K8:K32" si="3">RANK(J8,J$8:J$32,0)</f>
        <v>1</v>
      </c>
      <c r="L8" s="60">
        <f>VLOOKUP($A8,'Return Data'!$B$7:$R$2292,13,0)</f>
        <v>7.258</v>
      </c>
      <c r="M8" s="61">
        <f t="shared" ref="M8:M32" si="4">RANK(L8,L$8:L$32,0)</f>
        <v>2</v>
      </c>
      <c r="N8" s="60">
        <f>VLOOKUP($A8,'Return Data'!$B$7:$R$2292,17,0)</f>
        <v>6.6013000000000002</v>
      </c>
      <c r="O8" s="61">
        <f t="shared" ref="O8:O30" si="5">RANK(N8,N$8:N$32,0)</f>
        <v>2</v>
      </c>
      <c r="P8" s="60">
        <f>VLOOKUP($A8,'Return Data'!$B$7:$R$2292,14,0)</f>
        <v>6.9607000000000001</v>
      </c>
      <c r="Q8" s="61">
        <f>RANK(P8,P$8:P$32,0)</f>
        <v>3</v>
      </c>
      <c r="R8" s="60">
        <f>VLOOKUP($A8,'Return Data'!$B$7:$R$2292,16,0)</f>
        <v>7.5107999999999997</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9</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44988</v>
      </c>
      <c r="C10" s="60">
        <f>VLOOKUP($A10,'Return Data'!$B$7:$R$2292,4,0)</f>
        <v>26.7669</v>
      </c>
      <c r="D10" s="60">
        <f>VLOOKUP($A10,'Return Data'!$B$7:$R$2292,9,0)</f>
        <v>-3.0076000000000001</v>
      </c>
      <c r="E10" s="61">
        <f t="shared" si="0"/>
        <v>23</v>
      </c>
      <c r="F10" s="60">
        <f>VLOOKUP($A10,'Return Data'!$B$7:$R$2292,10,0)</f>
        <v>2.8872</v>
      </c>
      <c r="G10" s="61">
        <f t="shared" si="1"/>
        <v>16</v>
      </c>
      <c r="H10" s="60">
        <f>VLOOKUP($A10,'Return Data'!$B$7:$R$2292,11,0)</f>
        <v>4.0542999999999996</v>
      </c>
      <c r="I10" s="61">
        <f t="shared" si="2"/>
        <v>16</v>
      </c>
      <c r="J10" s="60">
        <f>VLOOKUP($A10,'Return Data'!$B$7:$R$2292,12,0)</f>
        <v>7.2572000000000001</v>
      </c>
      <c r="K10" s="61">
        <f t="shared" si="3"/>
        <v>6</v>
      </c>
      <c r="L10" s="60">
        <f>VLOOKUP($A10,'Return Data'!$B$7:$R$2292,13,0)</f>
        <v>3.0891999999999999</v>
      </c>
      <c r="M10" s="61">
        <f t="shared" si="4"/>
        <v>16</v>
      </c>
      <c r="N10" s="60">
        <f>VLOOKUP($A10,'Return Data'!$B$7:$R$2292,17,0)</f>
        <v>4.9555999999999996</v>
      </c>
      <c r="O10" s="61">
        <f t="shared" si="5"/>
        <v>6</v>
      </c>
      <c r="P10" s="60">
        <f>VLOOKUP($A10,'Return Data'!$B$7:$R$2292,14,0)</f>
        <v>5.4604999999999997</v>
      </c>
      <c r="Q10" s="61">
        <f t="shared" ref="Q10:Q30" si="7">RANK(P10,P$8:P$32,0)</f>
        <v>7</v>
      </c>
      <c r="R10" s="60">
        <f>VLOOKUP($A10,'Return Data'!$B$7:$R$2292,16,0)</f>
        <v>8.5174000000000003</v>
      </c>
      <c r="S10" s="62">
        <f t="shared" si="6"/>
        <v>3</v>
      </c>
    </row>
    <row r="11" spans="1:19" x14ac:dyDescent="0.3">
      <c r="A11" s="77" t="s">
        <v>1889</v>
      </c>
      <c r="B11" s="59">
        <f>VLOOKUP($A11,'Return Data'!$B$7:$R$2292,3,0)</f>
        <v>44988</v>
      </c>
      <c r="C11" s="60">
        <f>VLOOKUP($A11,'Return Data'!$B$7:$R$2292,4,0)</f>
        <v>41.646599999999999</v>
      </c>
      <c r="D11" s="60">
        <f>VLOOKUP($A11,'Return Data'!$B$7:$R$2292,9,0)</f>
        <v>-1.1977</v>
      </c>
      <c r="E11" s="61">
        <f t="shared" si="0"/>
        <v>17</v>
      </c>
      <c r="F11" s="60">
        <f>VLOOKUP($A11,'Return Data'!$B$7:$R$2292,10,0)</f>
        <v>3.9958</v>
      </c>
      <c r="G11" s="61">
        <f t="shared" si="1"/>
        <v>8</v>
      </c>
      <c r="H11" s="60">
        <f>VLOOKUP($A11,'Return Data'!$B$7:$R$2292,11,0)</f>
        <v>6.1513999999999998</v>
      </c>
      <c r="I11" s="61">
        <f t="shared" si="2"/>
        <v>3</v>
      </c>
      <c r="J11" s="60">
        <f>VLOOKUP($A11,'Return Data'!$B$7:$R$2292,12,0)</f>
        <v>7.6627000000000001</v>
      </c>
      <c r="K11" s="61">
        <f t="shared" si="3"/>
        <v>3</v>
      </c>
      <c r="L11" s="60">
        <f>VLOOKUP($A11,'Return Data'!$B$7:$R$2292,13,0)</f>
        <v>4.8643999999999998</v>
      </c>
      <c r="M11" s="61">
        <f t="shared" si="4"/>
        <v>5</v>
      </c>
      <c r="N11" s="60">
        <f>VLOOKUP($A11,'Return Data'!$B$7:$R$2292,17,0)</f>
        <v>4.9284999999999997</v>
      </c>
      <c r="O11" s="61">
        <f t="shared" si="5"/>
        <v>7</v>
      </c>
      <c r="P11" s="60">
        <f>VLOOKUP($A11,'Return Data'!$B$7:$R$2292,14,0)</f>
        <v>4.9646999999999997</v>
      </c>
      <c r="Q11" s="61">
        <f t="shared" si="7"/>
        <v>14</v>
      </c>
      <c r="R11" s="60">
        <f>VLOOKUP($A11,'Return Data'!$B$7:$R$2292,16,0)</f>
        <v>7.9156000000000004</v>
      </c>
      <c r="S11" s="62">
        <f t="shared" si="6"/>
        <v>9</v>
      </c>
    </row>
    <row r="12" spans="1:19" x14ac:dyDescent="0.3">
      <c r="A12" s="77" t="s">
        <v>58</v>
      </c>
      <c r="B12" s="59">
        <f>VLOOKUP($A12,'Return Data'!$B$7:$R$2292,3,0)</f>
        <v>44988</v>
      </c>
      <c r="C12" s="60">
        <f>VLOOKUP($A12,'Return Data'!$B$7:$R$2292,4,0)</f>
        <v>26.9816</v>
      </c>
      <c r="D12" s="60">
        <f>VLOOKUP($A12,'Return Data'!$B$7:$R$2292,9,0)</f>
        <v>-0.86419999999999997</v>
      </c>
      <c r="E12" s="61">
        <f t="shared" si="0"/>
        <v>16</v>
      </c>
      <c r="F12" s="60">
        <f>VLOOKUP($A12,'Return Data'!$B$7:$R$2292,10,0)</f>
        <v>3.9571999999999998</v>
      </c>
      <c r="G12" s="61">
        <f t="shared" si="1"/>
        <v>9</v>
      </c>
      <c r="H12" s="60">
        <f>VLOOKUP($A12,'Return Data'!$B$7:$R$2292,11,0)</f>
        <v>5.5227000000000004</v>
      </c>
      <c r="I12" s="61">
        <f t="shared" si="2"/>
        <v>5</v>
      </c>
      <c r="J12" s="60">
        <f>VLOOKUP($A12,'Return Data'!$B$7:$R$2292,12,0)</f>
        <v>6.7333999999999996</v>
      </c>
      <c r="K12" s="61">
        <f t="shared" si="3"/>
        <v>7</v>
      </c>
      <c r="L12" s="60">
        <f>VLOOKUP($A12,'Return Data'!$B$7:$R$2292,13,0)</f>
        <v>4.3419999999999996</v>
      </c>
      <c r="M12" s="61">
        <f t="shared" si="4"/>
        <v>10</v>
      </c>
      <c r="N12" s="60">
        <f>VLOOKUP($A12,'Return Data'!$B$7:$R$2292,17,0)</f>
        <v>3.8014999999999999</v>
      </c>
      <c r="O12" s="61">
        <f t="shared" si="5"/>
        <v>18</v>
      </c>
      <c r="P12" s="60">
        <f>VLOOKUP($A12,'Return Data'!$B$7:$R$2292,14,0)</f>
        <v>4.8533999999999997</v>
      </c>
      <c r="Q12" s="61">
        <f t="shared" si="7"/>
        <v>16</v>
      </c>
      <c r="R12" s="60">
        <f>VLOOKUP($A12,'Return Data'!$B$7:$R$2292,16,0)</f>
        <v>7.8023999999999996</v>
      </c>
      <c r="S12" s="62">
        <f t="shared" si="6"/>
        <v>11</v>
      </c>
    </row>
    <row r="13" spans="1:19" x14ac:dyDescent="0.3">
      <c r="A13" s="77" t="s">
        <v>59</v>
      </c>
      <c r="B13" s="59">
        <f>VLOOKUP($A13,'Return Data'!$B$7:$R$2292,3,0)</f>
        <v>44988</v>
      </c>
      <c r="C13" s="60">
        <f>VLOOKUP($A13,'Return Data'!$B$7:$R$2292,4,0)</f>
        <v>2888.9760000000001</v>
      </c>
      <c r="D13" s="60">
        <f>VLOOKUP($A13,'Return Data'!$B$7:$R$2292,9,0)</f>
        <v>-1.5071000000000001</v>
      </c>
      <c r="E13" s="61">
        <f t="shared" si="0"/>
        <v>20</v>
      </c>
      <c r="F13" s="60">
        <f>VLOOKUP($A13,'Return Data'!$B$7:$R$2292,10,0)</f>
        <v>4.1639999999999997</v>
      </c>
      <c r="G13" s="61">
        <f t="shared" si="1"/>
        <v>7</v>
      </c>
      <c r="H13" s="60">
        <f>VLOOKUP($A13,'Return Data'!$B$7:$R$2292,11,0)</f>
        <v>3.7416999999999998</v>
      </c>
      <c r="I13" s="61">
        <f t="shared" si="2"/>
        <v>17</v>
      </c>
      <c r="J13" s="60">
        <f>VLOOKUP($A13,'Return Data'!$B$7:$R$2292,12,0)</f>
        <v>4.1830999999999996</v>
      </c>
      <c r="K13" s="61">
        <f t="shared" si="3"/>
        <v>20</v>
      </c>
      <c r="L13" s="60">
        <f>VLOOKUP($A13,'Return Data'!$B$7:$R$2292,13,0)</f>
        <v>2.7749000000000001</v>
      </c>
      <c r="M13" s="61">
        <f t="shared" si="4"/>
        <v>17</v>
      </c>
      <c r="N13" s="60">
        <f>VLOOKUP($A13,'Return Data'!$B$7:$R$2292,17,0)</f>
        <v>4.1238999999999999</v>
      </c>
      <c r="O13" s="61">
        <f t="shared" si="5"/>
        <v>15</v>
      </c>
      <c r="P13" s="60">
        <f>VLOOKUP($A13,'Return Data'!$B$7:$R$2292,14,0)</f>
        <v>5.0560999999999998</v>
      </c>
      <c r="Q13" s="61">
        <f t="shared" si="7"/>
        <v>12</v>
      </c>
      <c r="R13" s="60">
        <f>VLOOKUP($A13,'Return Data'!$B$7:$R$2292,16,0)</f>
        <v>7.8906000000000001</v>
      </c>
      <c r="S13" s="62">
        <f t="shared" si="6"/>
        <v>10</v>
      </c>
    </row>
    <row r="14" spans="1:19" x14ac:dyDescent="0.3">
      <c r="A14" s="77" t="s">
        <v>61</v>
      </c>
      <c r="B14" s="59">
        <f>VLOOKUP($A14,'Return Data'!$B$7:$R$2292,3,0)</f>
        <v>0</v>
      </c>
      <c r="C14" s="60">
        <f>VLOOKUP($A14,'Return Data'!$B$7:$R$2292,4,0)</f>
        <v>0</v>
      </c>
      <c r="D14" s="60">
        <f>VLOOKUP($A14,'Return Data'!$B$7:$R$2292,9,0)</f>
        <v>0</v>
      </c>
      <c r="E14" s="61">
        <f t="shared" si="0"/>
        <v>9</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44988</v>
      </c>
      <c r="C15" s="60">
        <f>VLOOKUP($A15,'Return Data'!$B$7:$R$2292,4,0)</f>
        <v>81.255700000000004</v>
      </c>
      <c r="D15" s="60">
        <f>VLOOKUP($A15,'Return Data'!$B$7:$R$2292,9,0)</f>
        <v>2.8296999999999999</v>
      </c>
      <c r="E15" s="61">
        <f t="shared" si="0"/>
        <v>2</v>
      </c>
      <c r="F15" s="60">
        <f>VLOOKUP($A15,'Return Data'!$B$7:$R$2292,10,0)</f>
        <v>4.7686999999999999</v>
      </c>
      <c r="G15" s="61">
        <f t="shared" si="1"/>
        <v>3</v>
      </c>
      <c r="H15" s="60">
        <f>VLOOKUP($A15,'Return Data'!$B$7:$R$2292,11,0)</f>
        <v>5.4779999999999998</v>
      </c>
      <c r="I15" s="61">
        <f t="shared" si="2"/>
        <v>6</v>
      </c>
      <c r="J15" s="60">
        <f>VLOOKUP($A15,'Return Data'!$B$7:$R$2292,12,0)</f>
        <v>6.7115999999999998</v>
      </c>
      <c r="K15" s="61">
        <f t="shared" si="3"/>
        <v>8</v>
      </c>
      <c r="L15" s="60">
        <f>VLOOKUP($A15,'Return Data'!$B$7:$R$2292,13,0)</f>
        <v>4.3621999999999996</v>
      </c>
      <c r="M15" s="61">
        <f t="shared" si="4"/>
        <v>9</v>
      </c>
      <c r="N15" s="60">
        <f>VLOOKUP($A15,'Return Data'!$B$7:$R$2292,17,0)</f>
        <v>6.3803000000000001</v>
      </c>
      <c r="O15" s="61">
        <f t="shared" si="5"/>
        <v>3</v>
      </c>
      <c r="P15" s="60">
        <f>VLOOKUP($A15,'Return Data'!$B$7:$R$2292,14,0)</f>
        <v>6.4702999999999999</v>
      </c>
      <c r="Q15" s="61">
        <f t="shared" si="7"/>
        <v>4</v>
      </c>
      <c r="R15" s="60">
        <f>VLOOKUP($A15,'Return Data'!$B$7:$R$2292,16,0)</f>
        <v>7.6268000000000002</v>
      </c>
      <c r="S15" s="62">
        <f t="shared" si="6"/>
        <v>14</v>
      </c>
    </row>
    <row r="16" spans="1:19" x14ac:dyDescent="0.3">
      <c r="A16" s="102" t="s">
        <v>1999</v>
      </c>
      <c r="B16" s="59">
        <f>VLOOKUP($A16,'Return Data'!$B$7:$R$2292,3,0)</f>
        <v>44988</v>
      </c>
      <c r="C16" s="60">
        <f>VLOOKUP($A16,'Return Data'!$B$7:$R$2292,4,0)</f>
        <v>26.372399999999999</v>
      </c>
      <c r="D16" s="60">
        <f>VLOOKUP($A16,'Return Data'!$B$7:$R$2292,9,0)</f>
        <v>-0.51390000000000002</v>
      </c>
      <c r="E16" s="61">
        <f t="shared" si="0"/>
        <v>14</v>
      </c>
      <c r="F16" s="60">
        <f>VLOOKUP($A16,'Return Data'!$B$7:$R$2292,10,0)</f>
        <v>3.2582</v>
      </c>
      <c r="G16" s="61">
        <f t="shared" si="1"/>
        <v>12</v>
      </c>
      <c r="H16" s="60">
        <f>VLOOKUP($A16,'Return Data'!$B$7:$R$2292,11,0)</f>
        <v>4.3373999999999997</v>
      </c>
      <c r="I16" s="61">
        <f t="shared" si="2"/>
        <v>13</v>
      </c>
      <c r="J16" s="60">
        <f>VLOOKUP($A16,'Return Data'!$B$7:$R$2292,12,0)</f>
        <v>5.3243</v>
      </c>
      <c r="K16" s="61">
        <f t="shared" si="3"/>
        <v>16</v>
      </c>
      <c r="L16" s="60">
        <f>VLOOKUP($A16,'Return Data'!$B$7:$R$2292,13,0)</f>
        <v>4.1703999999999999</v>
      </c>
      <c r="M16" s="61">
        <f t="shared" si="4"/>
        <v>11</v>
      </c>
      <c r="N16" s="60">
        <f>VLOOKUP($A16,'Return Data'!$B$7:$R$2292,17,0)</f>
        <v>4.0632999999999999</v>
      </c>
      <c r="O16" s="61">
        <f t="shared" si="5"/>
        <v>16</v>
      </c>
      <c r="P16" s="60">
        <f>VLOOKUP($A16,'Return Data'!$B$7:$R$2292,14,0)</f>
        <v>4.7503000000000002</v>
      </c>
      <c r="Q16" s="61">
        <f t="shared" si="7"/>
        <v>19</v>
      </c>
      <c r="R16" s="60">
        <f>VLOOKUP($A16,'Return Data'!$B$7:$R$2292,16,0)</f>
        <v>7.9885000000000002</v>
      </c>
      <c r="S16" s="62">
        <f t="shared" si="6"/>
        <v>8</v>
      </c>
    </row>
    <row r="17" spans="1:19" x14ac:dyDescent="0.3">
      <c r="A17" s="77" t="s">
        <v>63</v>
      </c>
      <c r="B17" s="59">
        <f>VLOOKUP($A17,'Return Data'!$B$7:$R$2292,3,0)</f>
        <v>0</v>
      </c>
      <c r="C17" s="60">
        <f>VLOOKUP($A17,'Return Data'!$B$7:$R$2292,4,0)</f>
        <v>0</v>
      </c>
      <c r="D17" s="60">
        <f>VLOOKUP($A17,'Return Data'!$B$7:$R$2292,9,0)</f>
        <v>0</v>
      </c>
      <c r="E17" s="61">
        <f t="shared" si="0"/>
        <v>9</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44988</v>
      </c>
      <c r="C18" s="60">
        <f>VLOOKUP($A18,'Return Data'!$B$7:$R$2292,4,0)</f>
        <v>32.556699999999999</v>
      </c>
      <c r="D18" s="60">
        <f>VLOOKUP($A18,'Return Data'!$B$7:$R$2292,9,0)</f>
        <v>6.2196999999999996</v>
      </c>
      <c r="E18" s="61">
        <f t="shared" si="0"/>
        <v>1</v>
      </c>
      <c r="F18" s="60">
        <f>VLOOKUP($A18,'Return Data'!$B$7:$R$2292,10,0)</f>
        <v>5.8093000000000004</v>
      </c>
      <c r="G18" s="61">
        <f t="shared" si="1"/>
        <v>1</v>
      </c>
      <c r="H18" s="60">
        <f>VLOOKUP($A18,'Return Data'!$B$7:$R$2292,11,0)</f>
        <v>6.6867999999999999</v>
      </c>
      <c r="I18" s="61">
        <f t="shared" si="2"/>
        <v>1</v>
      </c>
      <c r="J18" s="60">
        <f>VLOOKUP($A18,'Return Data'!$B$7:$R$2292,12,0)</f>
        <v>8.7742000000000004</v>
      </c>
      <c r="K18" s="61">
        <f t="shared" si="3"/>
        <v>2</v>
      </c>
      <c r="L18" s="60">
        <f>VLOOKUP($A18,'Return Data'!$B$7:$R$2292,13,0)</f>
        <v>6.3746</v>
      </c>
      <c r="M18" s="61">
        <f t="shared" si="4"/>
        <v>3</v>
      </c>
      <c r="N18" s="60">
        <f>VLOOKUP($A18,'Return Data'!$B$7:$R$2292,17,0)</f>
        <v>5.8129</v>
      </c>
      <c r="O18" s="61">
        <f t="shared" si="5"/>
        <v>4</v>
      </c>
      <c r="P18" s="60">
        <f>VLOOKUP($A18,'Return Data'!$B$7:$R$2292,14,0)</f>
        <v>7.0162000000000004</v>
      </c>
      <c r="Q18" s="61">
        <f t="shared" si="7"/>
        <v>2</v>
      </c>
      <c r="R18" s="60">
        <f>VLOOKUP($A18,'Return Data'!$B$7:$R$2292,16,0)</f>
        <v>9.8462999999999994</v>
      </c>
      <c r="S18" s="62">
        <f t="shared" si="6"/>
        <v>1</v>
      </c>
    </row>
    <row r="19" spans="1:19" x14ac:dyDescent="0.3">
      <c r="A19" s="77" t="s">
        <v>65</v>
      </c>
      <c r="B19" s="59">
        <f>VLOOKUP($A19,'Return Data'!$B$7:$R$2292,3,0)</f>
        <v>0</v>
      </c>
      <c r="C19" s="60">
        <f>VLOOKUP($A19,'Return Data'!$B$7:$R$2292,4,0)</f>
        <v>0</v>
      </c>
      <c r="D19" s="60">
        <f>VLOOKUP($A19,'Return Data'!$B$7:$R$2292,9,0)</f>
        <v>0</v>
      </c>
      <c r="E19" s="61">
        <f t="shared" si="0"/>
        <v>9</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44988</v>
      </c>
      <c r="C20" s="60">
        <f>VLOOKUP($A20,'Return Data'!$B$7:$R$2292,4,0)</f>
        <v>30.848500000000001</v>
      </c>
      <c r="D20" s="60">
        <f>VLOOKUP($A20,'Return Data'!$B$7:$R$2292,9,0)</f>
        <v>-4.5437000000000003</v>
      </c>
      <c r="E20" s="61">
        <f t="shared" si="0"/>
        <v>24</v>
      </c>
      <c r="F20" s="60">
        <f>VLOOKUP($A20,'Return Data'!$B$7:$R$2292,10,0)</f>
        <v>3.58</v>
      </c>
      <c r="G20" s="61">
        <f t="shared" si="1"/>
        <v>11</v>
      </c>
      <c r="H20" s="60">
        <f>VLOOKUP($A20,'Return Data'!$B$7:$R$2292,11,0)</f>
        <v>4.1864999999999997</v>
      </c>
      <c r="I20" s="61">
        <f t="shared" si="2"/>
        <v>14</v>
      </c>
      <c r="J20" s="60">
        <f>VLOOKUP($A20,'Return Data'!$B$7:$R$2292,12,0)</f>
        <v>6.0785</v>
      </c>
      <c r="K20" s="61">
        <f t="shared" si="3"/>
        <v>11</v>
      </c>
      <c r="L20" s="60">
        <f>VLOOKUP($A20,'Return Data'!$B$7:$R$2292,13,0)</f>
        <v>2.0912000000000002</v>
      </c>
      <c r="M20" s="61">
        <f t="shared" si="4"/>
        <v>20</v>
      </c>
      <c r="N20" s="60">
        <f>VLOOKUP($A20,'Return Data'!$B$7:$R$2292,17,0)</f>
        <v>3.8380999999999998</v>
      </c>
      <c r="O20" s="61">
        <f t="shared" si="5"/>
        <v>17</v>
      </c>
      <c r="P20" s="60">
        <f>VLOOKUP($A20,'Return Data'!$B$7:$R$2292,14,0)</f>
        <v>5.1231999999999998</v>
      </c>
      <c r="Q20" s="61">
        <f t="shared" si="7"/>
        <v>10</v>
      </c>
      <c r="R20" s="60">
        <f>VLOOKUP($A20,'Return Data'!$B$7:$R$2292,16,0)</f>
        <v>8.3415999999999997</v>
      </c>
      <c r="S20" s="62">
        <f t="shared" si="6"/>
        <v>4</v>
      </c>
    </row>
    <row r="21" spans="1:19" x14ac:dyDescent="0.3">
      <c r="A21" s="77" t="s">
        <v>67</v>
      </c>
      <c r="B21" s="59">
        <f>VLOOKUP($A21,'Return Data'!$B$7:$R$2292,3,0)</f>
        <v>44988</v>
      </c>
      <c r="C21" s="60">
        <f>VLOOKUP($A21,'Return Data'!$B$7:$R$2292,4,0)</f>
        <v>19.3187</v>
      </c>
      <c r="D21" s="60">
        <f>VLOOKUP($A21,'Return Data'!$B$7:$R$2292,9,0)</f>
        <v>1.1549</v>
      </c>
      <c r="E21" s="61">
        <f t="shared" si="0"/>
        <v>5</v>
      </c>
      <c r="F21" s="60">
        <f>VLOOKUP($A21,'Return Data'!$B$7:$R$2292,10,0)</f>
        <v>2.3893</v>
      </c>
      <c r="G21" s="61">
        <f t="shared" si="1"/>
        <v>18</v>
      </c>
      <c r="H21" s="60">
        <f>VLOOKUP($A21,'Return Data'!$B$7:$R$2292,11,0)</f>
        <v>3.0905999999999998</v>
      </c>
      <c r="I21" s="61">
        <f t="shared" si="2"/>
        <v>20</v>
      </c>
      <c r="J21" s="60">
        <f>VLOOKUP($A21,'Return Data'!$B$7:$R$2292,12,0)</f>
        <v>4.8421000000000003</v>
      </c>
      <c r="K21" s="61">
        <f t="shared" si="3"/>
        <v>18</v>
      </c>
      <c r="L21" s="60">
        <f>VLOOKUP($A21,'Return Data'!$B$7:$R$2292,13,0)</f>
        <v>3.1486000000000001</v>
      </c>
      <c r="M21" s="61">
        <f t="shared" si="4"/>
        <v>15</v>
      </c>
      <c r="N21" s="60">
        <f>VLOOKUP($A21,'Return Data'!$B$7:$R$2292,17,0)</f>
        <v>5.1806000000000001</v>
      </c>
      <c r="O21" s="61">
        <f t="shared" si="5"/>
        <v>5</v>
      </c>
      <c r="P21" s="60">
        <f>VLOOKUP($A21,'Return Data'!$B$7:$R$2292,14,0)</f>
        <v>5.5903</v>
      </c>
      <c r="Q21" s="61">
        <f t="shared" si="7"/>
        <v>6</v>
      </c>
      <c r="R21" s="60">
        <f>VLOOKUP($A21,'Return Data'!$B$7:$R$2292,16,0)</f>
        <v>7.0273000000000003</v>
      </c>
      <c r="S21" s="62">
        <f t="shared" si="6"/>
        <v>17</v>
      </c>
    </row>
    <row r="22" spans="1:19" x14ac:dyDescent="0.3">
      <c r="A22" s="77" t="s">
        <v>68</v>
      </c>
      <c r="B22" s="59">
        <f>VLOOKUP($A22,'Return Data'!$B$7:$R$2292,3,0)</f>
        <v>44988</v>
      </c>
      <c r="C22" s="60">
        <f>VLOOKUP($A22,'Return Data'!$B$7:$R$2292,4,0)</f>
        <v>1295.4078</v>
      </c>
      <c r="D22" s="60">
        <f>VLOOKUP($A22,'Return Data'!$B$7:$R$2292,9,0)</f>
        <v>0.98850000000000005</v>
      </c>
      <c r="E22" s="61">
        <f t="shared" si="0"/>
        <v>6</v>
      </c>
      <c r="F22" s="60">
        <f>VLOOKUP($A22,'Return Data'!$B$7:$R$2292,10,0)</f>
        <v>5.5175000000000001</v>
      </c>
      <c r="G22" s="61">
        <f t="shared" si="1"/>
        <v>2</v>
      </c>
      <c r="H22" s="60">
        <f>VLOOKUP($A22,'Return Data'!$B$7:$R$2292,11,0)</f>
        <v>5.4212999999999996</v>
      </c>
      <c r="I22" s="61">
        <f t="shared" si="2"/>
        <v>7</v>
      </c>
      <c r="J22" s="60">
        <f>VLOOKUP($A22,'Return Data'!$B$7:$R$2292,12,0)</f>
        <v>5.9715999999999996</v>
      </c>
      <c r="K22" s="61">
        <f t="shared" si="3"/>
        <v>12</v>
      </c>
      <c r="L22" s="60">
        <f>VLOOKUP($A22,'Return Data'!$B$7:$R$2292,13,0)</f>
        <v>3.8855</v>
      </c>
      <c r="M22" s="61">
        <f t="shared" si="4"/>
        <v>12</v>
      </c>
      <c r="N22" s="60">
        <f>VLOOKUP($A22,'Return Data'!$B$7:$R$2292,17,0)</f>
        <v>4.3794000000000004</v>
      </c>
      <c r="O22" s="61">
        <f t="shared" si="5"/>
        <v>14</v>
      </c>
      <c r="P22" s="60">
        <f>VLOOKUP($A22,'Return Data'!$B$7:$R$2292,14,0)</f>
        <v>4.7736999999999998</v>
      </c>
      <c r="Q22" s="61">
        <f t="shared" si="7"/>
        <v>18</v>
      </c>
      <c r="R22" s="60">
        <f>VLOOKUP($A22,'Return Data'!$B$7:$R$2292,16,0)</f>
        <v>6.2845000000000004</v>
      </c>
      <c r="S22" s="62">
        <f t="shared" si="6"/>
        <v>20</v>
      </c>
    </row>
    <row r="23" spans="1:19" x14ac:dyDescent="0.3">
      <c r="A23" s="77" t="s">
        <v>1916</v>
      </c>
      <c r="B23" s="59">
        <f>VLOOKUP($A23,'Return Data'!$B$7:$R$2292,3,0)</f>
        <v>44988</v>
      </c>
      <c r="C23" s="60">
        <f>VLOOKUP($A23,'Return Data'!$B$7:$R$2292,4,0)</f>
        <v>36.713999999999999</v>
      </c>
      <c r="D23" s="60">
        <f>VLOOKUP($A23,'Return Data'!$B$7:$R$2292,9,0)</f>
        <v>-0.76290000000000002</v>
      </c>
      <c r="E23" s="61">
        <f t="shared" si="0"/>
        <v>15</v>
      </c>
      <c r="F23" s="60">
        <f>VLOOKUP($A23,'Return Data'!$B$7:$R$2292,10,0)</f>
        <v>2.8828999999999998</v>
      </c>
      <c r="G23" s="61">
        <f t="shared" si="1"/>
        <v>17</v>
      </c>
      <c r="H23" s="60">
        <f>VLOOKUP($A23,'Return Data'!$B$7:$R$2292,11,0)</f>
        <v>4.8855000000000004</v>
      </c>
      <c r="I23" s="61">
        <f t="shared" si="2"/>
        <v>10</v>
      </c>
      <c r="J23" s="60">
        <f>VLOOKUP($A23,'Return Data'!$B$7:$R$2292,12,0)</f>
        <v>5.3433000000000002</v>
      </c>
      <c r="K23" s="61">
        <f t="shared" si="3"/>
        <v>15</v>
      </c>
      <c r="L23" s="60">
        <f>VLOOKUP($A23,'Return Data'!$B$7:$R$2292,13,0)</f>
        <v>4.4132999999999996</v>
      </c>
      <c r="M23" s="61">
        <f t="shared" si="4"/>
        <v>8</v>
      </c>
      <c r="N23" s="60">
        <f>VLOOKUP($A23,'Return Data'!$B$7:$R$2292,17,0)</f>
        <v>4.5469999999999997</v>
      </c>
      <c r="O23" s="61">
        <f t="shared" si="5"/>
        <v>13</v>
      </c>
      <c r="P23" s="60">
        <f>VLOOKUP($A23,'Return Data'!$B$7:$R$2292,14,0)</f>
        <v>5.0782999999999996</v>
      </c>
      <c r="Q23" s="61">
        <f t="shared" si="7"/>
        <v>11</v>
      </c>
      <c r="R23" s="60">
        <f>VLOOKUP($A23,'Return Data'!$B$7:$R$2292,16,0)</f>
        <v>7.4718999999999998</v>
      </c>
      <c r="S23" s="62">
        <f t="shared" si="6"/>
        <v>16</v>
      </c>
    </row>
    <row r="24" spans="1:19" x14ac:dyDescent="0.3">
      <c r="A24" s="109" t="s">
        <v>70</v>
      </c>
      <c r="B24" s="59">
        <f>VLOOKUP($A24,'Return Data'!$B$7:$R$2292,3,0)</f>
        <v>44988</v>
      </c>
      <c r="C24" s="60">
        <f>VLOOKUP($A24,'Return Data'!$B$7:$R$2292,4,0)</f>
        <v>33.068399999999997</v>
      </c>
      <c r="D24" s="60">
        <f>VLOOKUP($A24,'Return Data'!$B$7:$R$2292,9,0)</f>
        <v>7.4899999999999994E-2</v>
      </c>
      <c r="E24" s="61">
        <f t="shared" si="0"/>
        <v>8</v>
      </c>
      <c r="F24" s="60">
        <f>VLOOKUP($A24,'Return Data'!$B$7:$R$2292,10,0)</f>
        <v>1.1129</v>
      </c>
      <c r="G24" s="61">
        <f t="shared" si="1"/>
        <v>20</v>
      </c>
      <c r="H24" s="60">
        <f>VLOOKUP($A24,'Return Data'!$B$7:$R$2292,11,0)</f>
        <v>3.3650000000000002</v>
      </c>
      <c r="I24" s="61">
        <f t="shared" si="2"/>
        <v>19</v>
      </c>
      <c r="J24" s="60">
        <f>VLOOKUP($A24,'Return Data'!$B$7:$R$2292,12,0)</f>
        <v>5.3761000000000001</v>
      </c>
      <c r="K24" s="61">
        <f t="shared" si="3"/>
        <v>13</v>
      </c>
      <c r="L24" s="60">
        <f>VLOOKUP($A24,'Return Data'!$B$7:$R$2292,13,0)</f>
        <v>3.2423000000000002</v>
      </c>
      <c r="M24" s="61">
        <f t="shared" si="4"/>
        <v>13</v>
      </c>
      <c r="N24" s="60">
        <f>VLOOKUP($A24,'Return Data'!$B$7:$R$2292,17,0)</f>
        <v>4.6357999999999997</v>
      </c>
      <c r="O24" s="61">
        <f t="shared" si="5"/>
        <v>10</v>
      </c>
      <c r="P24" s="60">
        <f>VLOOKUP($A24,'Return Data'!$B$7:$R$2292,14,0)</f>
        <v>5.6390000000000002</v>
      </c>
      <c r="Q24" s="61">
        <f t="shared" si="7"/>
        <v>5</v>
      </c>
      <c r="R24" s="60">
        <f>VLOOKUP($A24,'Return Data'!$B$7:$R$2292,16,0)</f>
        <v>8.6692</v>
      </c>
      <c r="S24" s="62">
        <f t="shared" si="6"/>
        <v>2</v>
      </c>
    </row>
    <row r="25" spans="1:19" x14ac:dyDescent="0.3">
      <c r="A25" s="77" t="s">
        <v>72</v>
      </c>
      <c r="B25" s="59">
        <f>VLOOKUP($A25,'Return Data'!$B$7:$R$2292,3,0)</f>
        <v>44988</v>
      </c>
      <c r="C25" s="60">
        <f>VLOOKUP($A25,'Return Data'!$B$7:$R$2292,4,0)</f>
        <v>14.7043</v>
      </c>
      <c r="D25" s="60">
        <f>VLOOKUP($A25,'Return Data'!$B$7:$R$2292,9,0)</f>
        <v>-1.5142</v>
      </c>
      <c r="E25" s="61">
        <f t="shared" si="0"/>
        <v>21</v>
      </c>
      <c r="F25" s="60">
        <f>VLOOKUP($A25,'Return Data'!$B$7:$R$2292,10,0)</f>
        <v>2.9346000000000001</v>
      </c>
      <c r="G25" s="61">
        <f t="shared" si="1"/>
        <v>15</v>
      </c>
      <c r="H25" s="60">
        <f>VLOOKUP($A25,'Return Data'!$B$7:$R$2292,11,0)</f>
        <v>3.7004000000000001</v>
      </c>
      <c r="I25" s="61">
        <f t="shared" si="2"/>
        <v>18</v>
      </c>
      <c r="J25" s="60">
        <f>VLOOKUP($A25,'Return Data'!$B$7:$R$2292,12,0)</f>
        <v>6.6398000000000001</v>
      </c>
      <c r="K25" s="61">
        <f t="shared" si="3"/>
        <v>9</v>
      </c>
      <c r="L25" s="60">
        <f>VLOOKUP($A25,'Return Data'!$B$7:$R$2292,13,0)</f>
        <v>2.3313999999999999</v>
      </c>
      <c r="M25" s="61">
        <f t="shared" si="4"/>
        <v>18</v>
      </c>
      <c r="N25" s="60">
        <f>VLOOKUP($A25,'Return Data'!$B$7:$R$2292,17,0)</f>
        <v>3.3961999999999999</v>
      </c>
      <c r="O25" s="61">
        <f t="shared" si="5"/>
        <v>19</v>
      </c>
      <c r="P25" s="60">
        <f>VLOOKUP($A25,'Return Data'!$B$7:$R$2292,14,0)</f>
        <v>4.7821999999999996</v>
      </c>
      <c r="Q25" s="61">
        <f t="shared" si="7"/>
        <v>17</v>
      </c>
      <c r="R25" s="60">
        <f>VLOOKUP($A25,'Return Data'!$B$7:$R$2292,16,0)</f>
        <v>6.7</v>
      </c>
      <c r="S25" s="62">
        <f t="shared" si="6"/>
        <v>18</v>
      </c>
    </row>
    <row r="26" spans="1:19" x14ac:dyDescent="0.3">
      <c r="A26" s="77" t="s">
        <v>73</v>
      </c>
      <c r="B26" s="59">
        <f>VLOOKUP($A26,'Return Data'!$B$7:$R$2292,3,0)</f>
        <v>44988</v>
      </c>
      <c r="C26" s="60">
        <f>VLOOKUP($A26,'Return Data'!$B$7:$R$2292,4,0)</f>
        <v>32.689500000000002</v>
      </c>
      <c r="D26" s="60">
        <f>VLOOKUP($A26,'Return Data'!$B$7:$R$2292,9,0)</f>
        <v>-1.2072000000000001</v>
      </c>
      <c r="E26" s="61">
        <f t="shared" si="0"/>
        <v>18</v>
      </c>
      <c r="F26" s="60">
        <f>VLOOKUP($A26,'Return Data'!$B$7:$R$2292,10,0)</f>
        <v>4.3836000000000004</v>
      </c>
      <c r="G26" s="61">
        <f t="shared" si="1"/>
        <v>6</v>
      </c>
      <c r="H26" s="60">
        <f>VLOOKUP($A26,'Return Data'!$B$7:$R$2292,11,0)</f>
        <v>4.4185999999999996</v>
      </c>
      <c r="I26" s="61">
        <f t="shared" si="2"/>
        <v>12</v>
      </c>
      <c r="J26" s="60">
        <f>VLOOKUP($A26,'Return Data'!$B$7:$R$2292,12,0)</f>
        <v>7.6609999999999996</v>
      </c>
      <c r="K26" s="61">
        <f t="shared" si="3"/>
        <v>4</v>
      </c>
      <c r="L26" s="60">
        <f>VLOOKUP($A26,'Return Data'!$B$7:$R$2292,13,0)</f>
        <v>3.2345000000000002</v>
      </c>
      <c r="M26" s="61">
        <f t="shared" si="4"/>
        <v>14</v>
      </c>
      <c r="N26" s="60">
        <f>VLOOKUP($A26,'Return Data'!$B$7:$R$2292,17,0)</f>
        <v>4.7960000000000003</v>
      </c>
      <c r="O26" s="61">
        <f t="shared" si="5"/>
        <v>8</v>
      </c>
      <c r="P26" s="60">
        <f>VLOOKUP($A26,'Return Data'!$B$7:$R$2292,14,0)</f>
        <v>5.21</v>
      </c>
      <c r="Q26" s="61">
        <f t="shared" si="7"/>
        <v>9</v>
      </c>
      <c r="R26" s="60">
        <f>VLOOKUP($A26,'Return Data'!$B$7:$R$2292,16,0)</f>
        <v>7.6858000000000004</v>
      </c>
      <c r="S26" s="62">
        <f t="shared" si="6"/>
        <v>12</v>
      </c>
    </row>
    <row r="27" spans="1:19" x14ac:dyDescent="0.3">
      <c r="A27" s="77" t="s">
        <v>74</v>
      </c>
      <c r="B27" s="59">
        <f>VLOOKUP($A27,'Return Data'!$B$7:$R$2292,3,0)</f>
        <v>44988</v>
      </c>
      <c r="C27" s="60">
        <f>VLOOKUP($A27,'Return Data'!$B$7:$R$2292,4,0)</f>
        <v>2427.4375</v>
      </c>
      <c r="D27" s="60">
        <f>VLOOKUP($A27,'Return Data'!$B$7:$R$2292,9,0)</f>
        <v>0.21079999999999999</v>
      </c>
      <c r="E27" s="61">
        <f t="shared" si="0"/>
        <v>7</v>
      </c>
      <c r="F27" s="60">
        <f>VLOOKUP($A27,'Return Data'!$B$7:$R$2292,10,0)</f>
        <v>3.8904000000000001</v>
      </c>
      <c r="G27" s="61">
        <f t="shared" si="1"/>
        <v>10</v>
      </c>
      <c r="H27" s="60">
        <f>VLOOKUP($A27,'Return Data'!$B$7:$R$2292,11,0)</f>
        <v>5.0016999999999996</v>
      </c>
      <c r="I27" s="61">
        <f t="shared" si="2"/>
        <v>9</v>
      </c>
      <c r="J27" s="60">
        <f>VLOOKUP($A27,'Return Data'!$B$7:$R$2292,12,0)</f>
        <v>5.3696999999999999</v>
      </c>
      <c r="K27" s="61">
        <f t="shared" si="3"/>
        <v>14</v>
      </c>
      <c r="L27" s="60">
        <f>VLOOKUP($A27,'Return Data'!$B$7:$R$2292,13,0)</f>
        <v>4.4343000000000004</v>
      </c>
      <c r="M27" s="61">
        <f t="shared" si="4"/>
        <v>7</v>
      </c>
      <c r="N27" s="60">
        <f>VLOOKUP($A27,'Return Data'!$B$7:$R$2292,17,0)</f>
        <v>4.5869999999999997</v>
      </c>
      <c r="O27" s="61">
        <f t="shared" si="5"/>
        <v>12</v>
      </c>
      <c r="P27" s="60">
        <f>VLOOKUP($A27,'Return Data'!$B$7:$R$2292,14,0)</f>
        <v>4.9154</v>
      </c>
      <c r="Q27" s="61">
        <f t="shared" si="7"/>
        <v>15</v>
      </c>
      <c r="R27" s="60">
        <f>VLOOKUP($A27,'Return Data'!$B$7:$R$2292,16,0)</f>
        <v>8.1461000000000006</v>
      </c>
      <c r="S27" s="62">
        <f t="shared" si="6"/>
        <v>5</v>
      </c>
    </row>
    <row r="28" spans="1:19" x14ac:dyDescent="0.3">
      <c r="A28" s="77" t="s">
        <v>77</v>
      </c>
      <c r="B28" s="59">
        <f>VLOOKUP($A28,'Return Data'!$B$7:$R$2292,3,0)</f>
        <v>44988</v>
      </c>
      <c r="C28" s="60">
        <f>VLOOKUP($A28,'Return Data'!$B$7:$R$2292,4,0)</f>
        <v>17.761199999999999</v>
      </c>
      <c r="D28" s="60">
        <f>VLOOKUP($A28,'Return Data'!$B$7:$R$2292,9,0)</f>
        <v>-2.6661000000000001</v>
      </c>
      <c r="E28" s="61">
        <f t="shared" si="0"/>
        <v>22</v>
      </c>
      <c r="F28" s="60">
        <f>VLOOKUP($A28,'Return Data'!$B$7:$R$2292,10,0)</f>
        <v>3.0215999999999998</v>
      </c>
      <c r="G28" s="61">
        <f t="shared" si="1"/>
        <v>13</v>
      </c>
      <c r="H28" s="60">
        <f>VLOOKUP($A28,'Return Data'!$B$7:$R$2292,11,0)</f>
        <v>5.8701999999999996</v>
      </c>
      <c r="I28" s="61">
        <f t="shared" si="2"/>
        <v>4</v>
      </c>
      <c r="J28" s="60">
        <f>VLOOKUP($A28,'Return Data'!$B$7:$R$2292,12,0)</f>
        <v>6.5269000000000004</v>
      </c>
      <c r="K28" s="61">
        <f t="shared" si="3"/>
        <v>10</v>
      </c>
      <c r="L28" s="60">
        <f>VLOOKUP($A28,'Return Data'!$B$7:$R$2292,13,0)</f>
        <v>4.8414999999999999</v>
      </c>
      <c r="M28" s="61">
        <f t="shared" si="4"/>
        <v>6</v>
      </c>
      <c r="N28" s="60">
        <f>VLOOKUP($A28,'Return Data'!$B$7:$R$2292,17,0)</f>
        <v>4.6654</v>
      </c>
      <c r="O28" s="61">
        <f t="shared" si="5"/>
        <v>9</v>
      </c>
      <c r="P28" s="60">
        <f>VLOOKUP($A28,'Return Data'!$B$7:$R$2292,14,0)</f>
        <v>4.9699</v>
      </c>
      <c r="Q28" s="61">
        <f t="shared" si="7"/>
        <v>13</v>
      </c>
      <c r="R28" s="60">
        <f>VLOOKUP($A28,'Return Data'!$B$7:$R$2292,16,0)</f>
        <v>7.6479999999999997</v>
      </c>
      <c r="S28" s="62">
        <f t="shared" si="6"/>
        <v>13</v>
      </c>
    </row>
    <row r="29" spans="1:19" x14ac:dyDescent="0.3">
      <c r="A29" s="77" t="s">
        <v>78</v>
      </c>
      <c r="B29" s="59">
        <f>VLOOKUP($A29,'Return Data'!$B$7:$R$2292,3,0)</f>
        <v>44988</v>
      </c>
      <c r="C29" s="60">
        <f>VLOOKUP($A29,'Return Data'!$B$7:$R$2292,4,0)</f>
        <v>31.738600000000002</v>
      </c>
      <c r="D29" s="60">
        <f>VLOOKUP($A29,'Return Data'!$B$7:$R$2292,9,0)</f>
        <v>-5.6597</v>
      </c>
      <c r="E29" s="61">
        <f t="shared" si="0"/>
        <v>25</v>
      </c>
      <c r="F29" s="60">
        <f>VLOOKUP($A29,'Return Data'!$B$7:$R$2292,10,0)</f>
        <v>2.1726999999999999</v>
      </c>
      <c r="G29" s="61">
        <f t="shared" si="1"/>
        <v>19</v>
      </c>
      <c r="H29" s="60">
        <f>VLOOKUP($A29,'Return Data'!$B$7:$R$2292,11,0)</f>
        <v>6.6510999999999996</v>
      </c>
      <c r="I29" s="61">
        <f t="shared" si="2"/>
        <v>2</v>
      </c>
      <c r="J29" s="60">
        <f>VLOOKUP($A29,'Return Data'!$B$7:$R$2292,12,0)</f>
        <v>7.2896999999999998</v>
      </c>
      <c r="K29" s="61">
        <f t="shared" si="3"/>
        <v>5</v>
      </c>
      <c r="L29" s="60">
        <f>VLOOKUP($A29,'Return Data'!$B$7:$R$2292,13,0)</f>
        <v>5.3419999999999996</v>
      </c>
      <c r="M29" s="61">
        <f t="shared" si="4"/>
        <v>4</v>
      </c>
      <c r="N29" s="60">
        <f>VLOOKUP($A29,'Return Data'!$B$7:$R$2292,17,0)</f>
        <v>4.6223000000000001</v>
      </c>
      <c r="O29" s="61">
        <f t="shared" si="5"/>
        <v>11</v>
      </c>
      <c r="P29" s="60">
        <f>VLOOKUP($A29,'Return Data'!$B$7:$R$2292,14,0)</f>
        <v>5.3818999999999999</v>
      </c>
      <c r="Q29" s="61">
        <f t="shared" si="7"/>
        <v>8</v>
      </c>
      <c r="R29" s="60">
        <f>VLOOKUP($A29,'Return Data'!$B$7:$R$2292,16,0)</f>
        <v>8.1042000000000005</v>
      </c>
      <c r="S29" s="62">
        <f t="shared" si="6"/>
        <v>6</v>
      </c>
    </row>
    <row r="30" spans="1:19" x14ac:dyDescent="0.3">
      <c r="A30" s="77" t="s">
        <v>80</v>
      </c>
      <c r="B30" s="59">
        <f>VLOOKUP($A30,'Return Data'!$B$7:$R$2292,3,0)</f>
        <v>44988</v>
      </c>
      <c r="C30" s="60">
        <f>VLOOKUP($A30,'Return Data'!$B$7:$R$2292,4,0)</f>
        <v>20.5182</v>
      </c>
      <c r="D30" s="60">
        <f>VLOOKUP($A30,'Return Data'!$B$7:$R$2292,9,0)</f>
        <v>-1.2314000000000001</v>
      </c>
      <c r="E30" s="61">
        <f t="shared" si="0"/>
        <v>19</v>
      </c>
      <c r="F30" s="60">
        <f>VLOOKUP($A30,'Return Data'!$B$7:$R$2292,10,0)</f>
        <v>2.9935</v>
      </c>
      <c r="G30" s="61">
        <f t="shared" si="1"/>
        <v>14</v>
      </c>
      <c r="H30" s="60">
        <f>VLOOKUP($A30,'Return Data'!$B$7:$R$2292,11,0)</f>
        <v>4.0983000000000001</v>
      </c>
      <c r="I30" s="61">
        <f t="shared" si="2"/>
        <v>15</v>
      </c>
      <c r="J30" s="60">
        <f>VLOOKUP($A30,'Return Data'!$B$7:$R$2292,12,0)</f>
        <v>4.7161</v>
      </c>
      <c r="K30" s="61">
        <f t="shared" si="3"/>
        <v>19</v>
      </c>
      <c r="L30" s="60">
        <f>VLOOKUP($A30,'Return Data'!$B$7:$R$2292,13,0)</f>
        <v>2.2387999999999999</v>
      </c>
      <c r="M30" s="61">
        <f t="shared" si="4"/>
        <v>19</v>
      </c>
      <c r="N30" s="60">
        <f>VLOOKUP($A30,'Return Data'!$B$7:$R$2292,17,0)</f>
        <v>2.9009999999999998</v>
      </c>
      <c r="O30" s="61">
        <f t="shared" si="5"/>
        <v>20</v>
      </c>
      <c r="P30" s="60">
        <f>VLOOKUP($A30,'Return Data'!$B$7:$R$2292,14,0)</f>
        <v>3.8025000000000002</v>
      </c>
      <c r="Q30" s="61">
        <f t="shared" si="7"/>
        <v>20</v>
      </c>
      <c r="R30" s="60">
        <f>VLOOKUP($A30,'Return Data'!$B$7:$R$2292,16,0)</f>
        <v>6.484</v>
      </c>
      <c r="S30" s="62">
        <f t="shared" si="6"/>
        <v>19</v>
      </c>
    </row>
    <row r="31" spans="1:19" x14ac:dyDescent="0.3">
      <c r="A31" s="77" t="s">
        <v>363</v>
      </c>
      <c r="B31" s="59">
        <f>VLOOKUP($A31,'Return Data'!$B$7:$R$2292,3,0)</f>
        <v>0</v>
      </c>
      <c r="C31" s="60">
        <f>VLOOKUP($A31,'Return Data'!$B$7:$R$2292,4,0)</f>
        <v>0</v>
      </c>
      <c r="D31" s="60">
        <f>VLOOKUP($A31,'Return Data'!$B$7:$R$2292,9,0)</f>
        <v>0</v>
      </c>
      <c r="E31" s="61">
        <f t="shared" si="0"/>
        <v>9</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44988</v>
      </c>
      <c r="C32" s="60">
        <f>VLOOKUP($A32,'Return Data'!$B$7:$R$2292,4,0)</f>
        <v>27.620100000000001</v>
      </c>
      <c r="D32" s="60">
        <f>VLOOKUP($A32,'Return Data'!$B$7:$R$2292,9,0)</f>
        <v>1.4978</v>
      </c>
      <c r="E32" s="61">
        <f t="shared" si="0"/>
        <v>4</v>
      </c>
      <c r="F32" s="60">
        <f>VLOOKUP($A32,'Return Data'!$B$7:$R$2292,10,0)</f>
        <v>4.7683999999999997</v>
      </c>
      <c r="G32" s="61">
        <f t="shared" si="1"/>
        <v>4</v>
      </c>
      <c r="H32" s="60">
        <f>VLOOKUP($A32,'Return Data'!$B$7:$R$2292,11,0)</f>
        <v>4.8593000000000002</v>
      </c>
      <c r="I32" s="61">
        <f t="shared" si="2"/>
        <v>11</v>
      </c>
      <c r="J32" s="60">
        <f>VLOOKUP($A32,'Return Data'!$B$7:$R$2292,12,0)</f>
        <v>5.1356999999999999</v>
      </c>
      <c r="K32" s="61">
        <f t="shared" si="3"/>
        <v>17</v>
      </c>
      <c r="L32" s="60">
        <f>VLOOKUP($A32,'Return Data'!$B$7:$R$2292,13,0)</f>
        <v>12.08</v>
      </c>
      <c r="M32" s="61">
        <f t="shared" si="4"/>
        <v>1</v>
      </c>
      <c r="N32" s="60">
        <f>VLOOKUP($A32,'Return Data'!$B$7:$R$2292,17,0)</f>
        <v>11.9306</v>
      </c>
      <c r="O32" s="61">
        <f>RANK(N32,N$8:N$32,0)</f>
        <v>1</v>
      </c>
      <c r="P32" s="60">
        <f>VLOOKUP($A32,'Return Data'!$B$7:$R$2292,14,0)</f>
        <v>10.427</v>
      </c>
      <c r="Q32" s="61">
        <f>RANK(P32,P$8:P$32,0)</f>
        <v>1</v>
      </c>
      <c r="R32" s="60">
        <f>VLOOKUP($A32,'Return Data'!$B$7:$R$2292,16,0)</f>
        <v>8.0812000000000008</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-0.39504400000000012</v>
      </c>
      <c r="E34" s="83"/>
      <c r="F34" s="84">
        <f>AVERAGE(F8:F32)</f>
        <v>2.9279280000000001</v>
      </c>
      <c r="G34" s="83"/>
      <c r="H34" s="84">
        <f>AVERAGE(H8:H32)</f>
        <v>3.8693599999999999</v>
      </c>
      <c r="I34" s="83"/>
      <c r="J34" s="84">
        <f>AVERAGE(J8:J32)</f>
        <v>5.1159159999999986</v>
      </c>
      <c r="K34" s="83"/>
      <c r="L34" s="84">
        <f>AVERAGE(L8:L32)</f>
        <v>3.5407639999999998</v>
      </c>
      <c r="M34" s="83"/>
      <c r="N34" s="84">
        <f>AVERAGE(N8:N32)</f>
        <v>4.1727791666666665</v>
      </c>
      <c r="O34" s="83"/>
      <c r="P34" s="84">
        <f>AVERAGE(P8:P32)</f>
        <v>4.835895652173912</v>
      </c>
      <c r="Q34" s="83"/>
      <c r="R34" s="84">
        <f>AVERAGE(R8:R32)</f>
        <v>6.2296879999999994</v>
      </c>
      <c r="S34" s="85"/>
    </row>
    <row r="35" spans="1:19" x14ac:dyDescent="0.3">
      <c r="A35" s="82" t="s">
        <v>28</v>
      </c>
      <c r="B35" s="83"/>
      <c r="C35" s="83"/>
      <c r="D35" s="84">
        <f>MIN(D8:D32)</f>
        <v>-5.6597</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6.2196999999999996</v>
      </c>
      <c r="E36" s="87"/>
      <c r="F36" s="88">
        <f>MAX(F8:F32)</f>
        <v>5.8093000000000004</v>
      </c>
      <c r="G36" s="87"/>
      <c r="H36" s="88">
        <f>MAX(H8:H32)</f>
        <v>6.6867999999999999</v>
      </c>
      <c r="I36" s="87"/>
      <c r="J36" s="88">
        <f>MAX(J8:J32)</f>
        <v>10.3009</v>
      </c>
      <c r="K36" s="87"/>
      <c r="L36" s="88">
        <f>MAX(L8:L32)</f>
        <v>12.08</v>
      </c>
      <c r="M36" s="87"/>
      <c r="N36" s="88">
        <f>MAX(N8:N32)</f>
        <v>11.9306</v>
      </c>
      <c r="O36" s="87"/>
      <c r="P36" s="88">
        <f>MAX(P8:P32)</f>
        <v>10.427</v>
      </c>
      <c r="Q36" s="87"/>
      <c r="R36" s="88">
        <f>MAX(R8:R32)</f>
        <v>9.8462999999999994</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44988</v>
      </c>
      <c r="C8" s="60">
        <f>VLOOKUP($A8,'Return Data'!$B$7:$R$2292,4,0)</f>
        <v>26.528099999999998</v>
      </c>
      <c r="D8" s="60">
        <f>VLOOKUP($A8,'Return Data'!$B$7:$R$2292,9,0)</f>
        <v>1.2444</v>
      </c>
      <c r="E8" s="61">
        <f t="shared" ref="E8:E36" si="0">RANK(D8,D$8:D$36,0)</f>
        <v>5</v>
      </c>
      <c r="F8" s="60">
        <f>VLOOKUP($A8,'Return Data'!$B$7:$R$2292,10,0)</f>
        <v>4.1073000000000004</v>
      </c>
      <c r="G8" s="61">
        <f t="shared" ref="G8:G36" si="1">RANK(F8,F$8:F$36,0)</f>
        <v>3</v>
      </c>
      <c r="H8" s="60">
        <f>VLOOKUP($A8,'Return Data'!$B$7:$R$2292,11,0)</f>
        <v>4.6013000000000002</v>
      </c>
      <c r="I8" s="61">
        <f t="shared" ref="I8:I36" si="2">RANK(H8,H$8:H$36,0)</f>
        <v>6</v>
      </c>
      <c r="J8" s="60">
        <f>VLOOKUP($A8,'Return Data'!$B$7:$R$2292,12,0)</f>
        <v>9.6504999999999992</v>
      </c>
      <c r="K8" s="61">
        <f t="shared" ref="K8:K36" si="3">RANK(J8,J$8:J$36,0)</f>
        <v>1</v>
      </c>
      <c r="L8" s="60">
        <f>VLOOKUP($A8,'Return Data'!$B$7:$R$2292,13,0)</f>
        <v>6.6087999999999996</v>
      </c>
      <c r="M8" s="61">
        <f t="shared" ref="M8:M36" si="4">RANK(L8,L$8:L$36,0)</f>
        <v>2</v>
      </c>
      <c r="N8" s="60">
        <f>VLOOKUP($A8,'Return Data'!$B$7:$R$2292,17,0)</f>
        <v>5.9809999999999999</v>
      </c>
      <c r="O8" s="61">
        <f t="shared" ref="O8:O34" si="5">RANK(N8,N$8:N$36,0)</f>
        <v>3</v>
      </c>
      <c r="P8" s="60">
        <f>VLOOKUP($A8,'Return Data'!$B$7:$R$2292,14,0)</f>
        <v>6.3369999999999997</v>
      </c>
      <c r="Q8" s="61">
        <f>RANK(P8,P$8:P$36,0)</f>
        <v>3</v>
      </c>
      <c r="R8" s="60">
        <f>VLOOKUP($A8,'Return Data'!$B$7:$R$2292,16,0)</f>
        <v>7.2657999999999996</v>
      </c>
      <c r="S8" s="62">
        <f t="shared" ref="S8:S36" si="6">RANK(R8,R$8:R$36,0)</f>
        <v>13</v>
      </c>
    </row>
    <row r="9" spans="1:19" x14ac:dyDescent="0.3">
      <c r="A9" s="77" t="s">
        <v>83</v>
      </c>
      <c r="B9" s="59">
        <f>VLOOKUP($A9,'Return Data'!$B$7:$R$2292,3,0)</f>
        <v>44988</v>
      </c>
      <c r="C9" s="60">
        <f>VLOOKUP($A9,'Return Data'!$B$7:$R$2292,4,0)</f>
        <v>38.357700000000001</v>
      </c>
      <c r="D9" s="60">
        <f>VLOOKUP($A9,'Return Data'!$B$7:$R$2292,9,0)</f>
        <v>1.228</v>
      </c>
      <c r="E9" s="61">
        <f t="shared" si="0"/>
        <v>6</v>
      </c>
      <c r="F9" s="60">
        <f>VLOOKUP($A9,'Return Data'!$B$7:$R$2292,10,0)</f>
        <v>4.1018999999999997</v>
      </c>
      <c r="G9" s="61">
        <f t="shared" si="1"/>
        <v>4</v>
      </c>
      <c r="H9" s="60">
        <f>VLOOKUP($A9,'Return Data'!$B$7:$R$2292,11,0)</f>
        <v>4.5979000000000001</v>
      </c>
      <c r="I9" s="61">
        <f t="shared" si="2"/>
        <v>7</v>
      </c>
      <c r="J9" s="60">
        <f>VLOOKUP($A9,'Return Data'!$B$7:$R$2292,12,0)</f>
        <v>9.6470000000000002</v>
      </c>
      <c r="K9" s="61">
        <f t="shared" si="3"/>
        <v>2</v>
      </c>
      <c r="L9" s="60">
        <f>VLOOKUP($A9,'Return Data'!$B$7:$R$2292,13,0)</f>
        <v>6.6086999999999998</v>
      </c>
      <c r="M9" s="61">
        <f t="shared" si="4"/>
        <v>3</v>
      </c>
      <c r="N9" s="60">
        <f>VLOOKUP($A9,'Return Data'!$B$7:$R$2292,17,0)</f>
        <v>5.9854000000000003</v>
      </c>
      <c r="O9" s="61">
        <f t="shared" si="5"/>
        <v>2</v>
      </c>
      <c r="P9" s="60">
        <f>VLOOKUP($A9,'Return Data'!$B$7:$R$2292,14,0)</f>
        <v>6.3442999999999996</v>
      </c>
      <c r="Q9" s="61">
        <f>RANK(P9,P$8:P$36,0)</f>
        <v>2</v>
      </c>
      <c r="R9" s="60">
        <f>VLOOKUP($A9,'Return Data'!$B$7:$R$2292,16,0)</f>
        <v>7.5624000000000002</v>
      </c>
      <c r="S9" s="62">
        <f t="shared" si="6"/>
        <v>9</v>
      </c>
    </row>
    <row r="10" spans="1:19" x14ac:dyDescent="0.3">
      <c r="A10" s="77" t="s">
        <v>84</v>
      </c>
      <c r="B10" s="59">
        <f>VLOOKUP($A10,'Return Data'!$B$7:$R$2292,3,0)</f>
        <v>0</v>
      </c>
      <c r="C10" s="60">
        <f>VLOOKUP($A10,'Return Data'!$B$7:$R$2292,4,0)</f>
        <v>0</v>
      </c>
      <c r="D10" s="60">
        <f>VLOOKUP($A10,'Return Data'!$B$7:$R$2292,9,0)</f>
        <v>0</v>
      </c>
      <c r="E10" s="61">
        <f t="shared" si="0"/>
        <v>10</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10</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44988</v>
      </c>
      <c r="C12" s="60">
        <f>VLOOKUP($A12,'Return Data'!$B$7:$R$2292,4,0)</f>
        <v>24.5519</v>
      </c>
      <c r="D12" s="60">
        <f>VLOOKUP($A12,'Return Data'!$B$7:$R$2292,9,0)</f>
        <v>-3.3997999999999999</v>
      </c>
      <c r="E12" s="61">
        <f t="shared" si="0"/>
        <v>27</v>
      </c>
      <c r="F12" s="60">
        <f>VLOOKUP($A12,'Return Data'!$B$7:$R$2292,10,0)</f>
        <v>2.4954000000000001</v>
      </c>
      <c r="G12" s="61">
        <f t="shared" si="1"/>
        <v>19</v>
      </c>
      <c r="H12" s="60">
        <f>VLOOKUP($A12,'Return Data'!$B$7:$R$2292,11,0)</f>
        <v>3.6469999999999998</v>
      </c>
      <c r="I12" s="61">
        <f t="shared" si="2"/>
        <v>18</v>
      </c>
      <c r="J12" s="60">
        <f>VLOOKUP($A12,'Return Data'!$B$7:$R$2292,12,0)</f>
        <v>6.8326000000000002</v>
      </c>
      <c r="K12" s="61">
        <f t="shared" si="3"/>
        <v>5</v>
      </c>
      <c r="L12" s="60">
        <f>VLOOKUP($A12,'Return Data'!$B$7:$R$2292,13,0)</f>
        <v>2.6812</v>
      </c>
      <c r="M12" s="61">
        <f t="shared" si="4"/>
        <v>18</v>
      </c>
      <c r="N12" s="60">
        <f>VLOOKUP($A12,'Return Data'!$B$7:$R$2292,17,0)</f>
        <v>4.5350999999999999</v>
      </c>
      <c r="O12" s="61">
        <f t="shared" si="5"/>
        <v>10</v>
      </c>
      <c r="P12" s="60">
        <f>VLOOKUP($A12,'Return Data'!$B$7:$R$2292,14,0)</f>
        <v>5.0315000000000003</v>
      </c>
      <c r="Q12" s="61">
        <f t="shared" ref="Q12:Q34" si="7">RANK(P12,P$8:P$36,0)</f>
        <v>9</v>
      </c>
      <c r="R12" s="60">
        <f>VLOOKUP($A12,'Return Data'!$B$7:$R$2292,16,0)</f>
        <v>7.8692000000000002</v>
      </c>
      <c r="S12" s="62">
        <f t="shared" si="6"/>
        <v>6</v>
      </c>
    </row>
    <row r="13" spans="1:19" x14ac:dyDescent="0.3">
      <c r="A13" s="77" t="s">
        <v>1888</v>
      </c>
      <c r="B13" s="59">
        <f>VLOOKUP($A13,'Return Data'!$B$7:$R$2292,3,0)</f>
        <v>44988</v>
      </c>
      <c r="C13" s="60">
        <f>VLOOKUP($A13,'Return Data'!$B$7:$R$2292,4,0)</f>
        <v>38.243400000000001</v>
      </c>
      <c r="D13" s="60">
        <f>VLOOKUP($A13,'Return Data'!$B$7:$R$2292,9,0)</f>
        <v>-2.1745000000000001</v>
      </c>
      <c r="E13" s="61">
        <f t="shared" si="0"/>
        <v>24</v>
      </c>
      <c r="F13" s="60">
        <f>VLOOKUP($A13,'Return Data'!$B$7:$R$2292,10,0)</f>
        <v>3.0093999999999999</v>
      </c>
      <c r="G13" s="61">
        <f t="shared" si="1"/>
        <v>11</v>
      </c>
      <c r="H13" s="60">
        <f>VLOOKUP($A13,'Return Data'!$B$7:$R$2292,11,0)</f>
        <v>5.1197999999999997</v>
      </c>
      <c r="I13" s="61">
        <f t="shared" si="2"/>
        <v>4</v>
      </c>
      <c r="J13" s="60">
        <f>VLOOKUP($A13,'Return Data'!$B$7:$R$2292,12,0)</f>
        <v>6.6132999999999997</v>
      </c>
      <c r="K13" s="61">
        <f t="shared" si="3"/>
        <v>6</v>
      </c>
      <c r="L13" s="60">
        <f>VLOOKUP($A13,'Return Data'!$B$7:$R$2292,13,0)</f>
        <v>3.7923</v>
      </c>
      <c r="M13" s="61">
        <f t="shared" si="4"/>
        <v>8</v>
      </c>
      <c r="N13" s="60">
        <f>VLOOKUP($A13,'Return Data'!$B$7:$R$2292,17,0)</f>
        <v>3.7298</v>
      </c>
      <c r="O13" s="61">
        <f t="shared" si="5"/>
        <v>16</v>
      </c>
      <c r="P13" s="60">
        <f>VLOOKUP($A13,'Return Data'!$B$7:$R$2292,14,0)</f>
        <v>3.8075000000000001</v>
      </c>
      <c r="Q13" s="61">
        <f t="shared" si="7"/>
        <v>19</v>
      </c>
      <c r="R13" s="60">
        <f>VLOOKUP($A13,'Return Data'!$B$7:$R$2292,16,0)</f>
        <v>7.5403000000000002</v>
      </c>
      <c r="S13" s="62">
        <f t="shared" si="6"/>
        <v>10</v>
      </c>
    </row>
    <row r="14" spans="1:19" x14ac:dyDescent="0.3">
      <c r="A14" s="77" t="s">
        <v>89</v>
      </c>
      <c r="B14" s="59">
        <f>VLOOKUP($A14,'Return Data'!$B$7:$R$2292,3,0)</f>
        <v>44988</v>
      </c>
      <c r="C14" s="60">
        <f>VLOOKUP($A14,'Return Data'!$B$7:$R$2292,4,0)</f>
        <v>25.090900000000001</v>
      </c>
      <c r="D14" s="60">
        <f>VLOOKUP($A14,'Return Data'!$B$7:$R$2292,9,0)</f>
        <v>-1.9454</v>
      </c>
      <c r="E14" s="61">
        <f t="shared" si="0"/>
        <v>22</v>
      </c>
      <c r="F14" s="60">
        <f>VLOOKUP($A14,'Return Data'!$B$7:$R$2292,10,0)</f>
        <v>2.8593000000000002</v>
      </c>
      <c r="G14" s="61">
        <f t="shared" si="1"/>
        <v>13</v>
      </c>
      <c r="H14" s="60">
        <f>VLOOKUP($A14,'Return Data'!$B$7:$R$2292,11,0)</f>
        <v>4.3968999999999996</v>
      </c>
      <c r="I14" s="61">
        <f t="shared" si="2"/>
        <v>9</v>
      </c>
      <c r="J14" s="60">
        <f>VLOOKUP($A14,'Return Data'!$B$7:$R$2292,12,0)</f>
        <v>5.5884999999999998</v>
      </c>
      <c r="K14" s="61">
        <f t="shared" si="3"/>
        <v>10</v>
      </c>
      <c r="L14" s="60">
        <f>VLOOKUP($A14,'Return Data'!$B$7:$R$2292,13,0)</f>
        <v>3.2181999999999999</v>
      </c>
      <c r="M14" s="61">
        <f t="shared" si="4"/>
        <v>11</v>
      </c>
      <c r="N14" s="60">
        <f>VLOOKUP($A14,'Return Data'!$B$7:$R$2292,17,0)</f>
        <v>2.6869999999999998</v>
      </c>
      <c r="O14" s="61">
        <f t="shared" si="5"/>
        <v>21</v>
      </c>
      <c r="P14" s="60">
        <f>VLOOKUP($A14,'Return Data'!$B$7:$R$2292,14,0)</f>
        <v>3.8043</v>
      </c>
      <c r="Q14" s="61">
        <f t="shared" si="7"/>
        <v>20</v>
      </c>
      <c r="R14" s="60">
        <f>VLOOKUP($A14,'Return Data'!$B$7:$R$2292,16,0)</f>
        <v>6.9089</v>
      </c>
      <c r="S14" s="62">
        <f t="shared" si="6"/>
        <v>14</v>
      </c>
    </row>
    <row r="15" spans="1:19" x14ac:dyDescent="0.3">
      <c r="A15" s="77" t="s">
        <v>90</v>
      </c>
      <c r="B15" s="59">
        <f>VLOOKUP($A15,'Return Data'!$B$7:$R$2292,3,0)</f>
        <v>44988</v>
      </c>
      <c r="C15" s="60">
        <f>VLOOKUP($A15,'Return Data'!$B$7:$R$2292,4,0)</f>
        <v>2752.7188999999998</v>
      </c>
      <c r="D15" s="60">
        <f>VLOOKUP($A15,'Return Data'!$B$7:$R$2292,9,0)</f>
        <v>-2.1562000000000001</v>
      </c>
      <c r="E15" s="61">
        <f t="shared" si="0"/>
        <v>23</v>
      </c>
      <c r="F15" s="60">
        <f>VLOOKUP($A15,'Return Data'!$B$7:$R$2292,10,0)</f>
        <v>3.5078</v>
      </c>
      <c r="G15" s="61">
        <f t="shared" si="1"/>
        <v>7</v>
      </c>
      <c r="H15" s="60">
        <f>VLOOKUP($A15,'Return Data'!$B$7:$R$2292,11,0)</f>
        <v>3.0857000000000001</v>
      </c>
      <c r="I15" s="61">
        <f t="shared" si="2"/>
        <v>20</v>
      </c>
      <c r="J15" s="60">
        <f>VLOOKUP($A15,'Return Data'!$B$7:$R$2292,12,0)</f>
        <v>3.5179999999999998</v>
      </c>
      <c r="K15" s="61">
        <f t="shared" si="3"/>
        <v>23</v>
      </c>
      <c r="L15" s="60">
        <f>VLOOKUP($A15,'Return Data'!$B$7:$R$2292,13,0)</f>
        <v>2.1171000000000002</v>
      </c>
      <c r="M15" s="61">
        <f t="shared" si="4"/>
        <v>20</v>
      </c>
      <c r="N15" s="60">
        <f>VLOOKUP($A15,'Return Data'!$B$7:$R$2292,17,0)</f>
        <v>3.4653999999999998</v>
      </c>
      <c r="O15" s="61">
        <f t="shared" si="5"/>
        <v>17</v>
      </c>
      <c r="P15" s="60">
        <f>VLOOKUP($A15,'Return Data'!$B$7:$R$2292,14,0)</f>
        <v>4.3886000000000003</v>
      </c>
      <c r="Q15" s="61">
        <f t="shared" si="7"/>
        <v>15</v>
      </c>
      <c r="R15" s="60">
        <f>VLOOKUP($A15,'Return Data'!$B$7:$R$2292,16,0)</f>
        <v>6.6067999999999998</v>
      </c>
      <c r="S15" s="62">
        <f t="shared" si="6"/>
        <v>15</v>
      </c>
    </row>
    <row r="16" spans="1:19" x14ac:dyDescent="0.3">
      <c r="A16" s="77" t="s">
        <v>92</v>
      </c>
      <c r="B16" s="59">
        <f>VLOOKUP($A16,'Return Data'!$B$7:$R$2292,3,0)</f>
        <v>0</v>
      </c>
      <c r="C16" s="60">
        <f>VLOOKUP($A16,'Return Data'!$B$7:$R$2292,4,0)</f>
        <v>0</v>
      </c>
      <c r="D16" s="60">
        <f>VLOOKUP($A16,'Return Data'!$B$7:$R$2292,9,0)</f>
        <v>0</v>
      </c>
      <c r="E16" s="61">
        <f t="shared" si="0"/>
        <v>10</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44988</v>
      </c>
      <c r="C17" s="60">
        <f>VLOOKUP($A17,'Return Data'!$B$7:$R$2292,4,0)</f>
        <v>75.011099999999999</v>
      </c>
      <c r="D17" s="60">
        <f>VLOOKUP($A17,'Return Data'!$B$7:$R$2292,9,0)</f>
        <v>1.5642</v>
      </c>
      <c r="E17" s="61">
        <f t="shared" si="0"/>
        <v>2</v>
      </c>
      <c r="F17" s="60">
        <f>VLOOKUP($A17,'Return Data'!$B$7:$R$2292,10,0)</f>
        <v>3.4897</v>
      </c>
      <c r="G17" s="61">
        <f t="shared" si="1"/>
        <v>8</v>
      </c>
      <c r="H17" s="60">
        <f>VLOOKUP($A17,'Return Data'!$B$7:$R$2292,11,0)</f>
        <v>4.1932999999999998</v>
      </c>
      <c r="I17" s="61">
        <f t="shared" si="2"/>
        <v>10</v>
      </c>
      <c r="J17" s="60">
        <f>VLOOKUP($A17,'Return Data'!$B$7:$R$2292,12,0)</f>
        <v>5.4039999999999999</v>
      </c>
      <c r="K17" s="61">
        <f t="shared" si="3"/>
        <v>12</v>
      </c>
      <c r="L17" s="60">
        <f>VLOOKUP($A17,'Return Data'!$B$7:$R$2292,13,0)</f>
        <v>3.0777000000000001</v>
      </c>
      <c r="M17" s="61">
        <f t="shared" si="4"/>
        <v>13</v>
      </c>
      <c r="N17" s="60">
        <f>VLOOKUP($A17,'Return Data'!$B$7:$R$2292,17,0)</f>
        <v>5.3075000000000001</v>
      </c>
      <c r="O17" s="61">
        <f t="shared" si="5"/>
        <v>4</v>
      </c>
      <c r="P17" s="60">
        <f>VLOOKUP($A17,'Return Data'!$B$7:$R$2292,14,0)</f>
        <v>5.5190000000000001</v>
      </c>
      <c r="Q17" s="61">
        <f t="shared" si="7"/>
        <v>5</v>
      </c>
      <c r="R17" s="60">
        <f>VLOOKUP($A17,'Return Data'!$B$7:$R$2292,16,0)</f>
        <v>8.1028000000000002</v>
      </c>
      <c r="S17" s="62">
        <f t="shared" si="6"/>
        <v>2</v>
      </c>
    </row>
    <row r="18" spans="1:19" x14ac:dyDescent="0.3">
      <c r="A18" s="77" t="s">
        <v>94</v>
      </c>
      <c r="B18" s="59">
        <f>VLOOKUP($A18,'Return Data'!$B$7:$R$2292,3,0)</f>
        <v>44988</v>
      </c>
      <c r="C18" s="60">
        <f>VLOOKUP($A18,'Return Data'!$B$7:$R$2292,4,0)</f>
        <v>75.011099999999999</v>
      </c>
      <c r="D18" s="60">
        <f>VLOOKUP($A18,'Return Data'!$B$7:$R$2292,9,0)</f>
        <v>1.5642</v>
      </c>
      <c r="E18" s="61">
        <f t="shared" si="0"/>
        <v>2</v>
      </c>
      <c r="F18" s="60">
        <f>VLOOKUP($A18,'Return Data'!$B$7:$R$2292,10,0)</f>
        <v>3.4897</v>
      </c>
      <c r="G18" s="61">
        <f t="shared" si="1"/>
        <v>8</v>
      </c>
      <c r="H18" s="60">
        <f>VLOOKUP($A18,'Return Data'!$B$7:$R$2292,11,0)</f>
        <v>4.1932999999999998</v>
      </c>
      <c r="I18" s="61">
        <f t="shared" si="2"/>
        <v>10</v>
      </c>
      <c r="J18" s="60">
        <f>VLOOKUP($A18,'Return Data'!$B$7:$R$2292,12,0)</f>
        <v>5.4039999999999999</v>
      </c>
      <c r="K18" s="61">
        <f t="shared" si="3"/>
        <v>12</v>
      </c>
      <c r="L18" s="60">
        <f>VLOOKUP($A18,'Return Data'!$B$7:$R$2292,13,0)</f>
        <v>3.0777000000000001</v>
      </c>
      <c r="M18" s="61">
        <f t="shared" si="4"/>
        <v>13</v>
      </c>
      <c r="N18" s="60">
        <f>VLOOKUP($A18,'Return Data'!$B$7:$R$2292,17,0)</f>
        <v>5.3075000000000001</v>
      </c>
      <c r="O18" s="61">
        <f t="shared" si="5"/>
        <v>4</v>
      </c>
      <c r="P18" s="60">
        <f>VLOOKUP($A18,'Return Data'!$B$7:$R$2292,14,0)</f>
        <v>5.5190000000000001</v>
      </c>
      <c r="Q18" s="61">
        <f t="shared" si="7"/>
        <v>5</v>
      </c>
      <c r="R18" s="60">
        <f>VLOOKUP($A18,'Return Data'!$B$7:$R$2292,16,0)</f>
        <v>8.1028000000000002</v>
      </c>
      <c r="S18" s="62">
        <f t="shared" si="6"/>
        <v>2</v>
      </c>
    </row>
    <row r="19" spans="1:19" x14ac:dyDescent="0.3">
      <c r="A19" s="77" t="s">
        <v>95</v>
      </c>
      <c r="B19" s="59">
        <f>VLOOKUP($A19,'Return Data'!$B$7:$R$2292,3,0)</f>
        <v>44988</v>
      </c>
      <c r="C19" s="60">
        <f>VLOOKUP($A19,'Return Data'!$B$7:$R$2292,4,0)</f>
        <v>75.011099999999999</v>
      </c>
      <c r="D19" s="60">
        <f>VLOOKUP($A19,'Return Data'!$B$7:$R$2292,9,0)</f>
        <v>1.5642</v>
      </c>
      <c r="E19" s="61">
        <f t="shared" si="0"/>
        <v>2</v>
      </c>
      <c r="F19" s="60">
        <f>VLOOKUP($A19,'Return Data'!$B$7:$R$2292,10,0)</f>
        <v>3.4897</v>
      </c>
      <c r="G19" s="61">
        <f t="shared" si="1"/>
        <v>8</v>
      </c>
      <c r="H19" s="60">
        <f>VLOOKUP($A19,'Return Data'!$B$7:$R$2292,11,0)</f>
        <v>4.1932999999999998</v>
      </c>
      <c r="I19" s="61">
        <f t="shared" si="2"/>
        <v>10</v>
      </c>
      <c r="J19" s="60">
        <f>VLOOKUP($A19,'Return Data'!$B$7:$R$2292,12,0)</f>
        <v>5.4039999999999999</v>
      </c>
      <c r="K19" s="61">
        <f t="shared" si="3"/>
        <v>12</v>
      </c>
      <c r="L19" s="60">
        <f>VLOOKUP($A19,'Return Data'!$B$7:$R$2292,13,0)</f>
        <v>3.0777000000000001</v>
      </c>
      <c r="M19" s="61">
        <f t="shared" si="4"/>
        <v>13</v>
      </c>
      <c r="N19" s="60">
        <f>VLOOKUP($A19,'Return Data'!$B$7:$R$2292,17,0)</f>
        <v>5.3075000000000001</v>
      </c>
      <c r="O19" s="61">
        <f t="shared" si="5"/>
        <v>4</v>
      </c>
      <c r="P19" s="60">
        <f>VLOOKUP($A19,'Return Data'!$B$7:$R$2292,14,0)</f>
        <v>5.5190000000000001</v>
      </c>
      <c r="Q19" s="61">
        <f t="shared" si="7"/>
        <v>5</v>
      </c>
      <c r="R19" s="60">
        <f>VLOOKUP($A19,'Return Data'!$B$7:$R$2292,16,0)</f>
        <v>8.1028000000000002</v>
      </c>
      <c r="S19" s="62">
        <f t="shared" si="6"/>
        <v>2</v>
      </c>
    </row>
    <row r="20" spans="1:19" x14ac:dyDescent="0.3">
      <c r="A20" s="102" t="s">
        <v>2000</v>
      </c>
      <c r="B20" s="59">
        <f>VLOOKUP($A20,'Return Data'!$B$7:$R$2292,3,0)</f>
        <v>44988</v>
      </c>
      <c r="C20" s="60">
        <f>VLOOKUP($A20,'Return Data'!$B$7:$R$2292,4,0)</f>
        <v>24.6526</v>
      </c>
      <c r="D20" s="60">
        <f>VLOOKUP($A20,'Return Data'!$B$7:$R$2292,9,0)</f>
        <v>-0.98809999999999998</v>
      </c>
      <c r="E20" s="61">
        <f t="shared" si="0"/>
        <v>17</v>
      </c>
      <c r="F20" s="60">
        <f>VLOOKUP($A20,'Return Data'!$B$7:$R$2292,10,0)</f>
        <v>2.6943999999999999</v>
      </c>
      <c r="G20" s="61">
        <f t="shared" si="1"/>
        <v>16</v>
      </c>
      <c r="H20" s="60">
        <f>VLOOKUP($A20,'Return Data'!$B$7:$R$2292,11,0)</f>
        <v>3.6858</v>
      </c>
      <c r="I20" s="61">
        <f t="shared" si="2"/>
        <v>17</v>
      </c>
      <c r="J20" s="60">
        <f>VLOOKUP($A20,'Return Data'!$B$7:$R$2292,12,0)</f>
        <v>4.6332000000000004</v>
      </c>
      <c r="K20" s="61">
        <f t="shared" si="3"/>
        <v>17</v>
      </c>
      <c r="L20" s="60">
        <f>VLOOKUP($A20,'Return Data'!$B$7:$R$2292,13,0)</f>
        <v>3.4649999999999999</v>
      </c>
      <c r="M20" s="61">
        <f t="shared" si="4"/>
        <v>9</v>
      </c>
      <c r="N20" s="60">
        <f>VLOOKUP($A20,'Return Data'!$B$7:$R$2292,17,0)</f>
        <v>3.3376999999999999</v>
      </c>
      <c r="O20" s="61">
        <f t="shared" si="5"/>
        <v>18</v>
      </c>
      <c r="P20" s="60">
        <f>VLOOKUP($A20,'Return Data'!$B$7:$R$2292,14,0)</f>
        <v>4.0292000000000003</v>
      </c>
      <c r="Q20" s="61">
        <f t="shared" si="7"/>
        <v>18</v>
      </c>
      <c r="R20" s="60">
        <f>VLOOKUP($A20,'Return Data'!$B$7:$R$2292,16,0)</f>
        <v>5.6144999999999996</v>
      </c>
      <c r="S20" s="62">
        <f t="shared" si="6"/>
        <v>22</v>
      </c>
    </row>
    <row r="21" spans="1:19" x14ac:dyDescent="0.3">
      <c r="A21" s="77" t="s">
        <v>96</v>
      </c>
      <c r="B21" s="59">
        <f>VLOOKUP($A21,'Return Data'!$B$7:$R$2292,3,0)</f>
        <v>0</v>
      </c>
      <c r="C21" s="60">
        <f>VLOOKUP($A21,'Return Data'!$B$7:$R$2292,4,0)</f>
        <v>0</v>
      </c>
      <c r="D21" s="60">
        <f>VLOOKUP($A21,'Return Data'!$B$7:$R$2292,9,0)</f>
        <v>0</v>
      </c>
      <c r="E21" s="61">
        <f t="shared" si="0"/>
        <v>10</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44988</v>
      </c>
      <c r="C22" s="60">
        <f>VLOOKUP($A22,'Return Data'!$B$7:$R$2292,4,0)</f>
        <v>30.643599999999999</v>
      </c>
      <c r="D22" s="60">
        <f>VLOOKUP($A22,'Return Data'!$B$7:$R$2292,9,0)</f>
        <v>5.5065</v>
      </c>
      <c r="E22" s="61">
        <f t="shared" si="0"/>
        <v>1</v>
      </c>
      <c r="F22" s="60">
        <f>VLOOKUP($A22,'Return Data'!$B$7:$R$2292,10,0)</f>
        <v>5.0833000000000004</v>
      </c>
      <c r="G22" s="61">
        <f t="shared" si="1"/>
        <v>2</v>
      </c>
      <c r="H22" s="60">
        <f>VLOOKUP($A22,'Return Data'!$B$7:$R$2292,11,0)</f>
        <v>5.9267000000000003</v>
      </c>
      <c r="I22" s="61">
        <f t="shared" si="2"/>
        <v>1</v>
      </c>
      <c r="J22" s="60">
        <f>VLOOKUP($A22,'Return Data'!$B$7:$R$2292,12,0)</f>
        <v>7.9850000000000003</v>
      </c>
      <c r="K22" s="61">
        <f t="shared" si="3"/>
        <v>3</v>
      </c>
      <c r="L22" s="60">
        <f>VLOOKUP($A22,'Return Data'!$B$7:$R$2292,13,0)</f>
        <v>5.5853000000000002</v>
      </c>
      <c r="M22" s="61">
        <f t="shared" si="4"/>
        <v>4</v>
      </c>
      <c r="N22" s="60">
        <f>VLOOKUP($A22,'Return Data'!$B$7:$R$2292,17,0)</f>
        <v>5.0075000000000003</v>
      </c>
      <c r="O22" s="61">
        <f t="shared" si="5"/>
        <v>7</v>
      </c>
      <c r="P22" s="60">
        <f>VLOOKUP($A22,'Return Data'!$B$7:$R$2292,14,0)</f>
        <v>6.2263000000000002</v>
      </c>
      <c r="Q22" s="61">
        <f t="shared" si="7"/>
        <v>4</v>
      </c>
      <c r="R22" s="60">
        <f>VLOOKUP($A22,'Return Data'!$B$7:$R$2292,16,0)</f>
        <v>8.9078999999999997</v>
      </c>
      <c r="S22" s="62">
        <f t="shared" si="6"/>
        <v>1</v>
      </c>
    </row>
    <row r="23" spans="1:19" x14ac:dyDescent="0.3">
      <c r="A23" s="77" t="s">
        <v>98</v>
      </c>
      <c r="B23" s="59">
        <f>VLOOKUP($A23,'Return Data'!$B$7:$R$2292,3,0)</f>
        <v>0</v>
      </c>
      <c r="C23" s="60">
        <f>VLOOKUP($A23,'Return Data'!$B$7:$R$2292,4,0)</f>
        <v>0</v>
      </c>
      <c r="D23" s="60">
        <f>VLOOKUP($A23,'Return Data'!$B$7:$R$2292,9,0)</f>
        <v>0</v>
      </c>
      <c r="E23" s="61">
        <f t="shared" si="0"/>
        <v>10</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44988</v>
      </c>
      <c r="C24" s="60">
        <f>VLOOKUP($A24,'Return Data'!$B$7:$R$2292,4,0)</f>
        <v>28.3185</v>
      </c>
      <c r="D24" s="60">
        <f>VLOOKUP($A24,'Return Data'!$B$7:$R$2292,9,0)</f>
        <v>-5.4001999999999999</v>
      </c>
      <c r="E24" s="61">
        <f t="shared" si="0"/>
        <v>28</v>
      </c>
      <c r="F24" s="60">
        <f>VLOOKUP($A24,'Return Data'!$B$7:$R$2292,10,0)</f>
        <v>2.7136</v>
      </c>
      <c r="G24" s="61">
        <f t="shared" si="1"/>
        <v>15</v>
      </c>
      <c r="H24" s="60">
        <f>VLOOKUP($A24,'Return Data'!$B$7:$R$2292,11,0)</f>
        <v>3.3121999999999998</v>
      </c>
      <c r="I24" s="61">
        <f t="shared" si="2"/>
        <v>19</v>
      </c>
      <c r="J24" s="60">
        <f>VLOOKUP($A24,'Return Data'!$B$7:$R$2292,12,0)</f>
        <v>5.1829000000000001</v>
      </c>
      <c r="K24" s="61">
        <f t="shared" si="3"/>
        <v>15</v>
      </c>
      <c r="L24" s="60">
        <f>VLOOKUP($A24,'Return Data'!$B$7:$R$2292,13,0)</f>
        <v>1.2174</v>
      </c>
      <c r="M24" s="61">
        <f t="shared" si="4"/>
        <v>23</v>
      </c>
      <c r="N24" s="60">
        <f>VLOOKUP($A24,'Return Data'!$B$7:$R$2292,17,0)</f>
        <v>2.9350000000000001</v>
      </c>
      <c r="O24" s="61">
        <f t="shared" si="5"/>
        <v>20</v>
      </c>
      <c r="P24" s="60">
        <f>VLOOKUP($A24,'Return Data'!$B$7:$R$2292,14,0)</f>
        <v>4.2268999999999997</v>
      </c>
      <c r="Q24" s="61">
        <f t="shared" si="7"/>
        <v>17</v>
      </c>
      <c r="R24" s="60">
        <f>VLOOKUP($A24,'Return Data'!$B$7:$R$2292,16,0)</f>
        <v>7.5724999999999998</v>
      </c>
      <c r="S24" s="62">
        <f t="shared" si="6"/>
        <v>8</v>
      </c>
    </row>
    <row r="25" spans="1:19" x14ac:dyDescent="0.3">
      <c r="A25" s="77" t="s">
        <v>100</v>
      </c>
      <c r="B25" s="59">
        <f>VLOOKUP($A25,'Return Data'!$B$7:$R$2292,3,0)</f>
        <v>44988</v>
      </c>
      <c r="C25" s="60">
        <f>VLOOKUP($A25,'Return Data'!$B$7:$R$2292,4,0)</f>
        <v>18.418600000000001</v>
      </c>
      <c r="D25" s="60">
        <f>VLOOKUP($A25,'Return Data'!$B$7:$R$2292,9,0)</f>
        <v>0.89949999999999997</v>
      </c>
      <c r="E25" s="61">
        <f t="shared" si="0"/>
        <v>7</v>
      </c>
      <c r="F25" s="60">
        <f>VLOOKUP($A25,'Return Data'!$B$7:$R$2292,10,0)</f>
        <v>2.1366999999999998</v>
      </c>
      <c r="G25" s="61">
        <f t="shared" si="1"/>
        <v>20</v>
      </c>
      <c r="H25" s="60">
        <f>VLOOKUP($A25,'Return Data'!$B$7:$R$2292,11,0)</f>
        <v>2.8368000000000002</v>
      </c>
      <c r="I25" s="61">
        <f t="shared" si="2"/>
        <v>21</v>
      </c>
      <c r="J25" s="60">
        <f>VLOOKUP($A25,'Return Data'!$B$7:$R$2292,12,0)</f>
        <v>4.5834999999999999</v>
      </c>
      <c r="K25" s="61">
        <f t="shared" si="3"/>
        <v>18</v>
      </c>
      <c r="L25" s="60">
        <f>VLOOKUP($A25,'Return Data'!$B$7:$R$2292,13,0)</f>
        <v>2.8908999999999998</v>
      </c>
      <c r="M25" s="61">
        <f t="shared" si="4"/>
        <v>16</v>
      </c>
      <c r="N25" s="60">
        <f>VLOOKUP($A25,'Return Data'!$B$7:$R$2292,17,0)</f>
        <v>4.9127999999999998</v>
      </c>
      <c r="O25" s="61">
        <f t="shared" si="5"/>
        <v>8</v>
      </c>
      <c r="P25" s="60">
        <f>VLOOKUP($A25,'Return Data'!$B$7:$R$2292,14,0)</f>
        <v>5.2145999999999999</v>
      </c>
      <c r="Q25" s="61">
        <f t="shared" si="7"/>
        <v>8</v>
      </c>
      <c r="R25" s="60">
        <f>VLOOKUP($A25,'Return Data'!$B$7:$R$2292,16,0)</f>
        <v>6.5019999999999998</v>
      </c>
      <c r="S25" s="62">
        <f t="shared" si="6"/>
        <v>17</v>
      </c>
    </row>
    <row r="26" spans="1:19" x14ac:dyDescent="0.3">
      <c r="A26" s="77" t="s">
        <v>101</v>
      </c>
      <c r="B26" s="59">
        <f>VLOOKUP($A26,'Return Data'!$B$7:$R$2292,3,0)</f>
        <v>44988</v>
      </c>
      <c r="C26" s="60">
        <f>VLOOKUP($A26,'Return Data'!$B$7:$R$2292,4,0)</f>
        <v>1267.7855999999999</v>
      </c>
      <c r="D26" s="60">
        <f>VLOOKUP($A26,'Return Data'!$B$7:$R$2292,9,0)</f>
        <v>0.57220000000000004</v>
      </c>
      <c r="E26" s="61">
        <f t="shared" si="0"/>
        <v>9</v>
      </c>
      <c r="F26" s="60">
        <f>VLOOKUP($A26,'Return Data'!$B$7:$R$2292,10,0)</f>
        <v>5.0959000000000003</v>
      </c>
      <c r="G26" s="61">
        <f t="shared" si="1"/>
        <v>1</v>
      </c>
      <c r="H26" s="60">
        <f>VLOOKUP($A26,'Return Data'!$B$7:$R$2292,11,0)</f>
        <v>4.9855</v>
      </c>
      <c r="I26" s="61">
        <f t="shared" si="2"/>
        <v>5</v>
      </c>
      <c r="J26" s="60">
        <f>VLOOKUP($A26,'Return Data'!$B$7:$R$2292,12,0)</f>
        <v>5.4962</v>
      </c>
      <c r="K26" s="61">
        <f t="shared" si="3"/>
        <v>11</v>
      </c>
      <c r="L26" s="60">
        <f>VLOOKUP($A26,'Return Data'!$B$7:$R$2292,13,0)</f>
        <v>3.3967999999999998</v>
      </c>
      <c r="M26" s="61">
        <f t="shared" si="4"/>
        <v>10</v>
      </c>
      <c r="N26" s="60">
        <f>VLOOKUP($A26,'Return Data'!$B$7:$R$2292,17,0)</f>
        <v>3.8616000000000001</v>
      </c>
      <c r="O26" s="61">
        <f t="shared" si="5"/>
        <v>13</v>
      </c>
      <c r="P26" s="60">
        <f>VLOOKUP($A26,'Return Data'!$B$7:$R$2292,14,0)</f>
        <v>4.2455999999999996</v>
      </c>
      <c r="Q26" s="61">
        <f t="shared" si="7"/>
        <v>16</v>
      </c>
      <c r="R26" s="60">
        <f>VLOOKUP($A26,'Return Data'!$B$7:$R$2292,16,0)</f>
        <v>5.7464000000000004</v>
      </c>
      <c r="S26" s="62">
        <f t="shared" si="6"/>
        <v>21</v>
      </c>
    </row>
    <row r="27" spans="1:19" x14ac:dyDescent="0.3">
      <c r="A27" s="77" t="s">
        <v>1917</v>
      </c>
      <c r="B27" s="59">
        <f>VLOOKUP($A27,'Return Data'!$B$7:$R$2292,3,0)</f>
        <v>44988</v>
      </c>
      <c r="C27" s="60">
        <f>VLOOKUP($A27,'Return Data'!$B$7:$R$2292,4,0)</f>
        <v>34.739699999999999</v>
      </c>
      <c r="D27" s="60">
        <f>VLOOKUP($A27,'Return Data'!$B$7:$R$2292,9,0)</f>
        <v>-1.1134999999999999</v>
      </c>
      <c r="E27" s="61">
        <f t="shared" si="0"/>
        <v>19</v>
      </c>
      <c r="F27" s="60">
        <f>VLOOKUP($A27,'Return Data'!$B$7:$R$2292,10,0)</f>
        <v>2.5293999999999999</v>
      </c>
      <c r="G27" s="61">
        <f t="shared" si="1"/>
        <v>18</v>
      </c>
      <c r="H27" s="60">
        <f>VLOOKUP($A27,'Return Data'!$B$7:$R$2292,11,0)</f>
        <v>4.5271999999999997</v>
      </c>
      <c r="I27" s="61">
        <f t="shared" si="2"/>
        <v>8</v>
      </c>
      <c r="J27" s="60">
        <f>VLOOKUP($A27,'Return Data'!$B$7:$R$2292,12,0)</f>
        <v>4.9741999999999997</v>
      </c>
      <c r="K27" s="61">
        <f t="shared" si="3"/>
        <v>16</v>
      </c>
      <c r="L27" s="60">
        <f>VLOOKUP($A27,'Return Data'!$B$7:$R$2292,13,0)</f>
        <v>4.0309999999999997</v>
      </c>
      <c r="M27" s="61">
        <f t="shared" si="4"/>
        <v>7</v>
      </c>
      <c r="N27" s="60">
        <f>VLOOKUP($A27,'Return Data'!$B$7:$R$2292,17,0)</f>
        <v>4.0068000000000001</v>
      </c>
      <c r="O27" s="61">
        <f t="shared" si="5"/>
        <v>12</v>
      </c>
      <c r="P27" s="60">
        <f>VLOOKUP($A27,'Return Data'!$B$7:$R$2292,14,0)</f>
        <v>4.4615999999999998</v>
      </c>
      <c r="Q27" s="61">
        <f t="shared" si="7"/>
        <v>14</v>
      </c>
      <c r="R27" s="60">
        <f>VLOOKUP($A27,'Return Data'!$B$7:$R$2292,16,0)</f>
        <v>6.5248999999999997</v>
      </c>
      <c r="S27" s="62">
        <f t="shared" si="6"/>
        <v>16</v>
      </c>
    </row>
    <row r="28" spans="1:19" x14ac:dyDescent="0.3">
      <c r="A28" s="109" t="s">
        <v>103</v>
      </c>
      <c r="B28" s="59">
        <f>VLOOKUP($A28,'Return Data'!$B$7:$R$2292,3,0)</f>
        <v>44988</v>
      </c>
      <c r="C28" s="60">
        <f>VLOOKUP($A28,'Return Data'!$B$7:$R$2292,4,0)</f>
        <v>30.896899999999999</v>
      </c>
      <c r="D28" s="60">
        <f>VLOOKUP($A28,'Return Data'!$B$7:$R$2292,9,0)</f>
        <v>-0.84750000000000003</v>
      </c>
      <c r="E28" s="61">
        <f t="shared" si="0"/>
        <v>16</v>
      </c>
      <c r="F28" s="60">
        <f>VLOOKUP($A28,'Return Data'!$B$7:$R$2292,10,0)</f>
        <v>0.1714</v>
      </c>
      <c r="G28" s="61">
        <f t="shared" si="1"/>
        <v>23</v>
      </c>
      <c r="H28" s="60">
        <f>VLOOKUP($A28,'Return Data'!$B$7:$R$2292,11,0)</f>
        <v>2.4148000000000001</v>
      </c>
      <c r="I28" s="61">
        <f t="shared" si="2"/>
        <v>23</v>
      </c>
      <c r="J28" s="60">
        <f>VLOOKUP($A28,'Return Data'!$B$7:$R$2292,12,0)</f>
        <v>4.4032</v>
      </c>
      <c r="K28" s="61">
        <f t="shared" si="3"/>
        <v>21</v>
      </c>
      <c r="L28" s="60">
        <f>VLOOKUP($A28,'Return Data'!$B$7:$R$2292,13,0)</f>
        <v>2.266</v>
      </c>
      <c r="M28" s="61">
        <f t="shared" si="4"/>
        <v>19</v>
      </c>
      <c r="N28" s="60">
        <f>VLOOKUP($A28,'Return Data'!$B$7:$R$2292,17,0)</f>
        <v>3.7414000000000001</v>
      </c>
      <c r="O28" s="61">
        <f t="shared" si="5"/>
        <v>15</v>
      </c>
      <c r="P28" s="60">
        <f>VLOOKUP($A28,'Return Data'!$B$7:$R$2292,14,0)</f>
        <v>4.7991000000000001</v>
      </c>
      <c r="Q28" s="61">
        <f t="shared" si="7"/>
        <v>11</v>
      </c>
      <c r="R28" s="60">
        <f>VLOOKUP($A28,'Return Data'!$B$7:$R$2292,16,0)</f>
        <v>7.9336000000000002</v>
      </c>
      <c r="S28" s="62">
        <f t="shared" si="6"/>
        <v>5</v>
      </c>
    </row>
    <row r="29" spans="1:19" x14ac:dyDescent="0.3">
      <c r="A29" s="77" t="s">
        <v>105</v>
      </c>
      <c r="B29" s="59">
        <f>VLOOKUP($A29,'Return Data'!$B$7:$R$2292,3,0)</f>
        <v>44988</v>
      </c>
      <c r="C29" s="60">
        <f>VLOOKUP($A29,'Return Data'!$B$7:$R$2292,4,0)</f>
        <v>13.735099999999999</v>
      </c>
      <c r="D29" s="60">
        <f>VLOOKUP($A29,'Return Data'!$B$7:$R$2292,9,0)</f>
        <v>-2.4535</v>
      </c>
      <c r="E29" s="61">
        <f t="shared" si="0"/>
        <v>25</v>
      </c>
      <c r="F29" s="60">
        <f>VLOOKUP($A29,'Return Data'!$B$7:$R$2292,10,0)</f>
        <v>1.9839</v>
      </c>
      <c r="G29" s="61">
        <f t="shared" si="1"/>
        <v>21</v>
      </c>
      <c r="H29" s="60">
        <f>VLOOKUP($A29,'Return Data'!$B$7:$R$2292,11,0)</f>
        <v>2.7336</v>
      </c>
      <c r="I29" s="61">
        <f t="shared" si="2"/>
        <v>22</v>
      </c>
      <c r="J29" s="60">
        <f>VLOOKUP($A29,'Return Data'!$B$7:$R$2292,12,0)</f>
        <v>5.6458000000000004</v>
      </c>
      <c r="K29" s="61">
        <f t="shared" si="3"/>
        <v>9</v>
      </c>
      <c r="L29" s="60">
        <f>VLOOKUP($A29,'Return Data'!$B$7:$R$2292,13,0)</f>
        <v>1.3668</v>
      </c>
      <c r="M29" s="61">
        <f t="shared" si="4"/>
        <v>22</v>
      </c>
      <c r="N29" s="60">
        <f>VLOOKUP($A29,'Return Data'!$B$7:$R$2292,17,0)</f>
        <v>2.4165000000000001</v>
      </c>
      <c r="O29" s="61">
        <f t="shared" si="5"/>
        <v>23</v>
      </c>
      <c r="P29" s="60">
        <f>VLOOKUP($A29,'Return Data'!$B$7:$R$2292,14,0)</f>
        <v>3.8035999999999999</v>
      </c>
      <c r="Q29" s="61">
        <f t="shared" si="7"/>
        <v>21</v>
      </c>
      <c r="R29" s="60">
        <f>VLOOKUP($A29,'Return Data'!$B$7:$R$2292,16,0)</f>
        <v>5.4832999999999998</v>
      </c>
      <c r="S29" s="62">
        <f t="shared" si="6"/>
        <v>23</v>
      </c>
    </row>
    <row r="30" spans="1:19" x14ac:dyDescent="0.3">
      <c r="A30" s="77" t="s">
        <v>106</v>
      </c>
      <c r="B30" s="59">
        <f>VLOOKUP($A30,'Return Data'!$B$7:$R$2292,3,0)</f>
        <v>44988</v>
      </c>
      <c r="C30" s="60">
        <f>VLOOKUP($A30,'Return Data'!$B$7:$R$2292,4,0)</f>
        <v>30.749500000000001</v>
      </c>
      <c r="D30" s="60">
        <f>VLOOKUP($A30,'Return Data'!$B$7:$R$2292,9,0)</f>
        <v>-1.6428</v>
      </c>
      <c r="E30" s="61">
        <f t="shared" si="0"/>
        <v>21</v>
      </c>
      <c r="F30" s="60">
        <f>VLOOKUP($A30,'Return Data'!$B$7:$R$2292,10,0)</f>
        <v>3.9451000000000001</v>
      </c>
      <c r="G30" s="61">
        <f t="shared" si="1"/>
        <v>6</v>
      </c>
      <c r="H30" s="60">
        <f>VLOOKUP($A30,'Return Data'!$B$7:$R$2292,11,0)</f>
        <v>3.9836</v>
      </c>
      <c r="I30" s="61">
        <f t="shared" si="2"/>
        <v>14</v>
      </c>
      <c r="J30" s="60">
        <f>VLOOKUP($A30,'Return Data'!$B$7:$R$2292,12,0)</f>
        <v>7.2164000000000001</v>
      </c>
      <c r="K30" s="61">
        <f t="shared" si="3"/>
        <v>4</v>
      </c>
      <c r="L30" s="60">
        <f>VLOOKUP($A30,'Return Data'!$B$7:$R$2292,13,0)</f>
        <v>2.8022999999999998</v>
      </c>
      <c r="M30" s="61">
        <f t="shared" si="4"/>
        <v>17</v>
      </c>
      <c r="N30" s="60">
        <f>VLOOKUP($A30,'Return Data'!$B$7:$R$2292,17,0)</f>
        <v>4.3620999999999999</v>
      </c>
      <c r="O30" s="61">
        <f t="shared" si="5"/>
        <v>11</v>
      </c>
      <c r="P30" s="60">
        <f>VLOOKUP($A30,'Return Data'!$B$7:$R$2292,14,0)</f>
        <v>4.7554999999999996</v>
      </c>
      <c r="Q30" s="61">
        <f t="shared" si="7"/>
        <v>12</v>
      </c>
      <c r="R30" s="60">
        <f>VLOOKUP($A30,'Return Data'!$B$7:$R$2292,16,0)</f>
        <v>6.3280000000000003</v>
      </c>
      <c r="S30" s="62">
        <f t="shared" si="6"/>
        <v>18</v>
      </c>
    </row>
    <row r="31" spans="1:19" x14ac:dyDescent="0.3">
      <c r="A31" s="77" t="s">
        <v>107</v>
      </c>
      <c r="B31" s="59">
        <f>VLOOKUP($A31,'Return Data'!$B$7:$R$2292,3,0)</f>
        <v>44988</v>
      </c>
      <c r="C31" s="60">
        <f>VLOOKUP($A31,'Return Data'!$B$7:$R$2292,4,0)</f>
        <v>2201.3404999999998</v>
      </c>
      <c r="D31" s="60">
        <f>VLOOKUP($A31,'Return Data'!$B$7:$R$2292,9,0)</f>
        <v>-1.0566</v>
      </c>
      <c r="E31" s="61">
        <f t="shared" si="0"/>
        <v>18</v>
      </c>
      <c r="F31" s="60">
        <f>VLOOKUP($A31,'Return Data'!$B$7:$R$2292,10,0)</f>
        <v>2.6271</v>
      </c>
      <c r="G31" s="61">
        <f t="shared" si="1"/>
        <v>17</v>
      </c>
      <c r="H31" s="60">
        <f>VLOOKUP($A31,'Return Data'!$B$7:$R$2292,11,0)</f>
        <v>3.7210999999999999</v>
      </c>
      <c r="I31" s="61">
        <f t="shared" si="2"/>
        <v>16</v>
      </c>
      <c r="J31" s="60">
        <f>VLOOKUP($A31,'Return Data'!$B$7:$R$2292,12,0)</f>
        <v>4.0799000000000003</v>
      </c>
      <c r="K31" s="61">
        <f t="shared" si="3"/>
        <v>22</v>
      </c>
      <c r="L31" s="60">
        <f>VLOOKUP($A31,'Return Data'!$B$7:$R$2292,13,0)</f>
        <v>3.1478999999999999</v>
      </c>
      <c r="M31" s="61">
        <f t="shared" si="4"/>
        <v>12</v>
      </c>
      <c r="N31" s="60">
        <f>VLOOKUP($A31,'Return Data'!$B$7:$R$2292,17,0)</f>
        <v>3.3256000000000001</v>
      </c>
      <c r="O31" s="61">
        <f t="shared" si="5"/>
        <v>19</v>
      </c>
      <c r="P31" s="60">
        <f>VLOOKUP($A31,'Return Data'!$B$7:$R$2292,14,0)</f>
        <v>3.7294999999999998</v>
      </c>
      <c r="Q31" s="61">
        <f t="shared" si="7"/>
        <v>22</v>
      </c>
      <c r="R31" s="60">
        <f>VLOOKUP($A31,'Return Data'!$B$7:$R$2292,16,0)</f>
        <v>7.3365</v>
      </c>
      <c r="S31" s="62">
        <f t="shared" si="6"/>
        <v>12</v>
      </c>
    </row>
    <row r="32" spans="1:19" x14ac:dyDescent="0.3">
      <c r="A32" s="77" t="s">
        <v>110</v>
      </c>
      <c r="B32" s="59">
        <f>VLOOKUP($A32,'Return Data'!$B$7:$R$2292,3,0)</f>
        <v>44988</v>
      </c>
      <c r="C32" s="60">
        <f>VLOOKUP($A32,'Return Data'!$B$7:$R$2292,4,0)</f>
        <v>17.6416</v>
      </c>
      <c r="D32" s="60">
        <f>VLOOKUP($A32,'Return Data'!$B$7:$R$2292,9,0)</f>
        <v>-2.7945000000000002</v>
      </c>
      <c r="E32" s="61">
        <f t="shared" si="0"/>
        <v>26</v>
      </c>
      <c r="F32" s="60">
        <f>VLOOKUP($A32,'Return Data'!$B$7:$R$2292,10,0)</f>
        <v>2.8992</v>
      </c>
      <c r="G32" s="61">
        <f t="shared" si="1"/>
        <v>12</v>
      </c>
      <c r="H32" s="60">
        <f>VLOOKUP($A32,'Return Data'!$B$7:$R$2292,11,0)</f>
        <v>5.7462999999999997</v>
      </c>
      <c r="I32" s="61">
        <f t="shared" si="2"/>
        <v>3</v>
      </c>
      <c r="J32" s="60">
        <f>VLOOKUP($A32,'Return Data'!$B$7:$R$2292,12,0)</f>
        <v>6.4008000000000003</v>
      </c>
      <c r="K32" s="61">
        <f t="shared" si="3"/>
        <v>8</v>
      </c>
      <c r="L32" s="60">
        <f>VLOOKUP($A32,'Return Data'!$B$7:$R$2292,13,0)</f>
        <v>4.7153</v>
      </c>
      <c r="M32" s="61">
        <f t="shared" si="4"/>
        <v>5</v>
      </c>
      <c r="N32" s="60">
        <f>VLOOKUP($A32,'Return Data'!$B$7:$R$2292,17,0)</f>
        <v>4.5403000000000002</v>
      </c>
      <c r="O32" s="61">
        <f t="shared" si="5"/>
        <v>9</v>
      </c>
      <c r="P32" s="60">
        <f>VLOOKUP($A32,'Return Data'!$B$7:$R$2292,14,0)</f>
        <v>4.8407999999999998</v>
      </c>
      <c r="Q32" s="61">
        <f t="shared" si="7"/>
        <v>10</v>
      </c>
      <c r="R32" s="60">
        <f>VLOOKUP($A32,'Return Data'!$B$7:$R$2292,16,0)</f>
        <v>7.5289999999999999</v>
      </c>
      <c r="S32" s="62">
        <f t="shared" si="6"/>
        <v>11</v>
      </c>
    </row>
    <row r="33" spans="1:19" x14ac:dyDescent="0.3">
      <c r="A33" s="77" t="s">
        <v>111</v>
      </c>
      <c r="B33" s="59">
        <f>VLOOKUP($A33,'Return Data'!$B$7:$R$2292,3,0)</f>
        <v>44988</v>
      </c>
      <c r="C33" s="60">
        <f>VLOOKUP($A33,'Return Data'!$B$7:$R$2292,4,0)</f>
        <v>29.561699999999998</v>
      </c>
      <c r="D33" s="60">
        <f>VLOOKUP($A33,'Return Data'!$B$7:$R$2292,9,0)</f>
        <v>-6.4238999999999997</v>
      </c>
      <c r="E33" s="61">
        <f t="shared" si="0"/>
        <v>29</v>
      </c>
      <c r="F33" s="60">
        <f>VLOOKUP($A33,'Return Data'!$B$7:$R$2292,10,0)</f>
        <v>1.3996999999999999</v>
      </c>
      <c r="G33" s="61">
        <f t="shared" si="1"/>
        <v>22</v>
      </c>
      <c r="H33" s="60">
        <f>VLOOKUP($A33,'Return Data'!$B$7:$R$2292,11,0)</f>
        <v>5.8574000000000002</v>
      </c>
      <c r="I33" s="61">
        <f t="shared" si="2"/>
        <v>2</v>
      </c>
      <c r="J33" s="60">
        <f>VLOOKUP($A33,'Return Data'!$B$7:$R$2292,12,0)</f>
        <v>6.4823000000000004</v>
      </c>
      <c r="K33" s="61">
        <f t="shared" si="3"/>
        <v>7</v>
      </c>
      <c r="L33" s="60">
        <f>VLOOKUP($A33,'Return Data'!$B$7:$R$2292,13,0)</f>
        <v>4.5358999999999998</v>
      </c>
      <c r="M33" s="61">
        <f t="shared" si="4"/>
        <v>6</v>
      </c>
      <c r="N33" s="60">
        <f>VLOOKUP($A33,'Return Data'!$B$7:$R$2292,17,0)</f>
        <v>3.8208000000000002</v>
      </c>
      <c r="O33" s="61">
        <f t="shared" si="5"/>
        <v>14</v>
      </c>
      <c r="P33" s="60">
        <f>VLOOKUP($A33,'Return Data'!$B$7:$R$2292,14,0)</f>
        <v>4.5933999999999999</v>
      </c>
      <c r="Q33" s="61">
        <f t="shared" si="7"/>
        <v>13</v>
      </c>
      <c r="R33" s="60">
        <f>VLOOKUP($A33,'Return Data'!$B$7:$R$2292,16,0)</f>
        <v>5.8239000000000001</v>
      </c>
      <c r="S33" s="62">
        <f t="shared" si="6"/>
        <v>20</v>
      </c>
    </row>
    <row r="34" spans="1:19" x14ac:dyDescent="0.3">
      <c r="A34" s="77" t="s">
        <v>113</v>
      </c>
      <c r="B34" s="59">
        <f>VLOOKUP($A34,'Return Data'!$B$7:$R$2292,3,0)</f>
        <v>44988</v>
      </c>
      <c r="C34" s="60">
        <f>VLOOKUP($A34,'Return Data'!$B$7:$R$2292,4,0)</f>
        <v>19.5412</v>
      </c>
      <c r="D34" s="60">
        <f>VLOOKUP($A34,'Return Data'!$B$7:$R$2292,9,0)</f>
        <v>-1.4259999999999999</v>
      </c>
      <c r="E34" s="61">
        <f t="shared" si="0"/>
        <v>20</v>
      </c>
      <c r="F34" s="60">
        <f>VLOOKUP($A34,'Return Data'!$B$7:$R$2292,10,0)</f>
        <v>2.8007</v>
      </c>
      <c r="G34" s="61">
        <f t="shared" si="1"/>
        <v>14</v>
      </c>
      <c r="H34" s="60">
        <f>VLOOKUP($A34,'Return Data'!$B$7:$R$2292,11,0)</f>
        <v>3.8694999999999999</v>
      </c>
      <c r="I34" s="61">
        <f t="shared" si="2"/>
        <v>15</v>
      </c>
      <c r="J34" s="60">
        <f>VLOOKUP($A34,'Return Data'!$B$7:$R$2292,12,0)</f>
        <v>4.4664000000000001</v>
      </c>
      <c r="K34" s="61">
        <f t="shared" si="3"/>
        <v>19</v>
      </c>
      <c r="L34" s="60">
        <f>VLOOKUP($A34,'Return Data'!$B$7:$R$2292,13,0)</f>
        <v>1.9944</v>
      </c>
      <c r="M34" s="61">
        <f t="shared" si="4"/>
        <v>21</v>
      </c>
      <c r="N34" s="60">
        <f>VLOOKUP($A34,'Return Data'!$B$7:$R$2292,17,0)</f>
        <v>2.6427</v>
      </c>
      <c r="O34" s="61">
        <f t="shared" si="5"/>
        <v>22</v>
      </c>
      <c r="P34" s="60">
        <f>VLOOKUP($A34,'Return Data'!$B$7:$R$2292,14,0)</f>
        <v>3.5487000000000002</v>
      </c>
      <c r="Q34" s="61">
        <f t="shared" si="7"/>
        <v>23</v>
      </c>
      <c r="R34" s="60">
        <f>VLOOKUP($A34,'Return Data'!$B$7:$R$2292,16,0)</f>
        <v>6.2460000000000004</v>
      </c>
      <c r="S34" s="62">
        <f t="shared" si="6"/>
        <v>19</v>
      </c>
    </row>
    <row r="35" spans="1:19" x14ac:dyDescent="0.3">
      <c r="A35" s="77" t="s">
        <v>367</v>
      </c>
      <c r="B35" s="59">
        <f>VLOOKUP($A35,'Return Data'!$B$7:$R$2292,3,0)</f>
        <v>0</v>
      </c>
      <c r="C35" s="60">
        <f>VLOOKUP($A35,'Return Data'!$B$7:$R$2292,4,0)</f>
        <v>0</v>
      </c>
      <c r="D35" s="60">
        <f>VLOOKUP($A35,'Return Data'!$B$7:$R$2292,9,0)</f>
        <v>0</v>
      </c>
      <c r="E35" s="61">
        <f t="shared" si="0"/>
        <v>10</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44988</v>
      </c>
      <c r="C36" s="60">
        <f>VLOOKUP($A36,'Return Data'!$B$7:$R$2292,4,0)</f>
        <v>25.9191</v>
      </c>
      <c r="D36" s="60">
        <f>VLOOKUP($A36,'Return Data'!$B$7:$R$2292,9,0)</f>
        <v>0.77</v>
      </c>
      <c r="E36" s="61">
        <f t="shared" si="0"/>
        <v>8</v>
      </c>
      <c r="F36" s="60">
        <f>VLOOKUP($A36,'Return Data'!$B$7:$R$2292,10,0)</f>
        <v>4.0343</v>
      </c>
      <c r="G36" s="61">
        <f t="shared" si="1"/>
        <v>5</v>
      </c>
      <c r="H36" s="60">
        <f>VLOOKUP($A36,'Return Data'!$B$7:$R$2292,11,0)</f>
        <v>4.1462000000000003</v>
      </c>
      <c r="I36" s="61">
        <f t="shared" si="2"/>
        <v>13</v>
      </c>
      <c r="J36" s="60">
        <f>VLOOKUP($A36,'Return Data'!$B$7:$R$2292,12,0)</f>
        <v>4.4257999999999997</v>
      </c>
      <c r="K36" s="61">
        <f t="shared" si="3"/>
        <v>20</v>
      </c>
      <c r="L36" s="60">
        <f>VLOOKUP($A36,'Return Data'!$B$7:$R$2292,13,0)</f>
        <v>11.3225</v>
      </c>
      <c r="M36" s="61">
        <f t="shared" si="4"/>
        <v>1</v>
      </c>
      <c r="N36" s="60">
        <f>VLOOKUP($A36,'Return Data'!$B$7:$R$2292,17,0)</f>
        <v>11.2598</v>
      </c>
      <c r="O36" s="61">
        <f>RANK(N36,N$8:N$36,0)</f>
        <v>1</v>
      </c>
      <c r="P36" s="60">
        <f>VLOOKUP($A36,'Return Data'!$B$7:$R$2292,14,0)</f>
        <v>9.7727000000000004</v>
      </c>
      <c r="Q36" s="61">
        <f>RANK(P36,P$8:P$36,0)</f>
        <v>1</v>
      </c>
      <c r="R36" s="60">
        <f>VLOOKUP($A36,'Return Data'!$B$7:$R$2292,16,0)</f>
        <v>7.7866999999999997</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-0.65204482758620685</v>
      </c>
      <c r="E38" s="83"/>
      <c r="F38" s="84">
        <f>AVERAGE(F8:F36)</f>
        <v>2.4367206896551723</v>
      </c>
      <c r="G38" s="83"/>
      <c r="H38" s="84">
        <f>AVERAGE(H8:H36)</f>
        <v>3.3025931034482765</v>
      </c>
      <c r="I38" s="83"/>
      <c r="J38" s="84">
        <f>AVERAGE(J8:J36)</f>
        <v>4.6219827586206899</v>
      </c>
      <c r="K38" s="83"/>
      <c r="L38" s="84">
        <f>AVERAGE(L8:L36)</f>
        <v>2.9998931034482759</v>
      </c>
      <c r="M38" s="83"/>
      <c r="N38" s="84">
        <f>AVERAGE(N8:N36)</f>
        <v>3.6598857142857142</v>
      </c>
      <c r="O38" s="83"/>
      <c r="P38" s="84">
        <f>AVERAGE(P8:P36)</f>
        <v>4.4045269230769231</v>
      </c>
      <c r="Q38" s="83"/>
      <c r="R38" s="84">
        <f>AVERAGE(R8:R36)</f>
        <v>5.6343793103448272</v>
      </c>
      <c r="S38" s="85"/>
    </row>
    <row r="39" spans="1:19" x14ac:dyDescent="0.3">
      <c r="A39" s="82" t="s">
        <v>28</v>
      </c>
      <c r="B39" s="83"/>
      <c r="C39" s="83"/>
      <c r="D39" s="84">
        <f>MIN(D8:D36)</f>
        <v>-6.4238999999999997</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5.5065</v>
      </c>
      <c r="E40" s="87"/>
      <c r="F40" s="88">
        <f>MAX(F8:F36)</f>
        <v>5.0959000000000003</v>
      </c>
      <c r="G40" s="87"/>
      <c r="H40" s="88">
        <f>MAX(H8:H36)</f>
        <v>5.9267000000000003</v>
      </c>
      <c r="I40" s="87"/>
      <c r="J40" s="88">
        <f>MAX(J8:J36)</f>
        <v>9.6504999999999992</v>
      </c>
      <c r="K40" s="87"/>
      <c r="L40" s="88">
        <f>MAX(L8:L36)</f>
        <v>11.3225</v>
      </c>
      <c r="M40" s="87"/>
      <c r="N40" s="88">
        <f>MAX(N8:N36)</f>
        <v>11.2598</v>
      </c>
      <c r="O40" s="87"/>
      <c r="P40" s="88">
        <f>MAX(P8:P36)</f>
        <v>9.7727000000000004</v>
      </c>
      <c r="Q40" s="87"/>
      <c r="R40" s="88">
        <f>MAX(R8:R36)</f>
        <v>8.9078999999999997</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1417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1159</v>
      </c>
      <c r="B8" s="59">
        <f>VLOOKUP($A8,'Return Data'!$B$7:$R$2292,3,0)</f>
        <v>44990</v>
      </c>
      <c r="C8" s="60">
        <f>VLOOKUP($A8,'Return Data'!$B$7:$R$2292,4,0)</f>
        <v>1206.8479</v>
      </c>
      <c r="D8" s="60">
        <f>VLOOKUP($A8,'Return Data'!$B$7:$R$2292,5,0)</f>
        <v>6.1920000000000002</v>
      </c>
      <c r="E8" s="61">
        <f t="shared" ref="E8:E36" si="0">RANK(D8,D$8:D$36,0)</f>
        <v>9</v>
      </c>
      <c r="F8" s="60">
        <f>VLOOKUP($A8,'Return Data'!$B$7:$R$2292,6,0)</f>
        <v>6.1910999999999996</v>
      </c>
      <c r="G8" s="61">
        <f t="shared" ref="G8:G36" si="1">RANK(F8,F$8:F$36,0)</f>
        <v>9</v>
      </c>
      <c r="H8" s="60">
        <f>VLOOKUP($A8,'Return Data'!$B$7:$R$2292,7,0)</f>
        <v>6.3036000000000003</v>
      </c>
      <c r="I8" s="61">
        <f t="shared" ref="I8:I36" si="2">RANK(H8,H$8:H$36,0)</f>
        <v>5</v>
      </c>
      <c r="J8" s="60">
        <f>VLOOKUP($A8,'Return Data'!$B$7:$R$2292,8,0)</f>
        <v>6.4180000000000001</v>
      </c>
      <c r="K8" s="61">
        <f t="shared" ref="K8:K36" si="3">RANK(J8,J$8:J$36,0)</f>
        <v>6</v>
      </c>
      <c r="L8" s="60">
        <f>VLOOKUP($A8,'Return Data'!$B$7:$R$2292,9,0)</f>
        <v>6.3754999999999997</v>
      </c>
      <c r="M8" s="61">
        <f t="shared" ref="M8:M36" si="4">RANK(L8,L$8:L$36,0)</f>
        <v>4</v>
      </c>
      <c r="N8" s="60">
        <f>VLOOKUP($A8,'Return Data'!$B$7:$R$2292,10,0)</f>
        <v>6.2404999999999999</v>
      </c>
      <c r="O8" s="61">
        <f t="shared" ref="O8:O36" si="5">RANK(N8,N$8:N$36,0)</f>
        <v>12</v>
      </c>
      <c r="P8" s="60">
        <f>VLOOKUP($A8,'Return Data'!$B$7:$R$2292,11,0)</f>
        <v>6.0378999999999996</v>
      </c>
      <c r="Q8" s="61">
        <f t="shared" ref="Q8:Q36" si="6">RANK(P8,P$8:P$36,0)</f>
        <v>11</v>
      </c>
      <c r="R8" s="60">
        <f>VLOOKUP($A8,'Return Data'!$B$7:$R$2292,12,0)</f>
        <v>5.6878000000000002</v>
      </c>
      <c r="S8" s="61">
        <f t="shared" ref="S8:S36" si="7">RANK(R8,R$8:R$36,0)</f>
        <v>13</v>
      </c>
      <c r="T8" s="60">
        <f>VLOOKUP($A8,'Return Data'!$B$7:$R$2292,13,0)</f>
        <v>5.2240000000000002</v>
      </c>
      <c r="U8" s="61">
        <f t="shared" ref="U8:U36" si="8">RANK(T8,T$8:T$36,0)</f>
        <v>10</v>
      </c>
      <c r="V8" s="60">
        <f>VLOOKUP($A8,'Return Data'!$B$7:$R$2292,17,0)</f>
        <v>4.2527999999999997</v>
      </c>
      <c r="W8" s="61">
        <f>RANK(V8,V$8:V$36,0)</f>
        <v>8</v>
      </c>
      <c r="X8" s="60">
        <f>VLOOKUP($A8,'Return Data'!$B$7:$R$2292,14,0)</f>
        <v>3.8534000000000002</v>
      </c>
      <c r="Y8" s="61">
        <f>RANK(X8,X$8:X$36,0)</f>
        <v>3</v>
      </c>
      <c r="Z8" s="60">
        <f>VLOOKUP($A8,'Return Data'!$B$7:$R$2292,16,0)</f>
        <v>4.4246999999999996</v>
      </c>
      <c r="AA8" s="62">
        <f t="shared" ref="AA8:AA36" si="9">RANK(Z8,Z$8:Z$36,0)</f>
        <v>4</v>
      </c>
    </row>
    <row r="9" spans="1:27" x14ac:dyDescent="0.3">
      <c r="A9" s="58" t="s">
        <v>1161</v>
      </c>
      <c r="B9" s="59">
        <f>VLOOKUP($A9,'Return Data'!$B$7:$R$2292,3,0)</f>
        <v>44990</v>
      </c>
      <c r="C9" s="60">
        <f>VLOOKUP($A9,'Return Data'!$B$7:$R$2292,4,0)</f>
        <v>1180.0790999999999</v>
      </c>
      <c r="D9" s="60">
        <f>VLOOKUP($A9,'Return Data'!$B$7:$R$2292,5,0)</f>
        <v>6.1901999999999999</v>
      </c>
      <c r="E9" s="61">
        <f t="shared" si="0"/>
        <v>10</v>
      </c>
      <c r="F9" s="60">
        <f>VLOOKUP($A9,'Return Data'!$B$7:$R$2292,6,0)</f>
        <v>6.1943000000000001</v>
      </c>
      <c r="G9" s="61">
        <f t="shared" si="1"/>
        <v>7</v>
      </c>
      <c r="H9" s="60">
        <f>VLOOKUP($A9,'Return Data'!$B$7:$R$2292,7,0)</f>
        <v>6.3475000000000001</v>
      </c>
      <c r="I9" s="61">
        <f t="shared" si="2"/>
        <v>2</v>
      </c>
      <c r="J9" s="60">
        <f>VLOOKUP($A9,'Return Data'!$B$7:$R$2292,8,0)</f>
        <v>6.4461000000000004</v>
      </c>
      <c r="K9" s="61">
        <f t="shared" si="3"/>
        <v>2</v>
      </c>
      <c r="L9" s="60">
        <f>VLOOKUP($A9,'Return Data'!$B$7:$R$2292,9,0)</f>
        <v>6.3937999999999997</v>
      </c>
      <c r="M9" s="61">
        <f t="shared" si="4"/>
        <v>2</v>
      </c>
      <c r="N9" s="60">
        <f>VLOOKUP($A9,'Return Data'!$B$7:$R$2292,10,0)</f>
        <v>6.2779999999999996</v>
      </c>
      <c r="O9" s="61">
        <f t="shared" si="5"/>
        <v>3</v>
      </c>
      <c r="P9" s="60">
        <f>VLOOKUP($A9,'Return Data'!$B$7:$R$2292,11,0)</f>
        <v>6.0723000000000003</v>
      </c>
      <c r="Q9" s="61">
        <f t="shared" si="6"/>
        <v>3</v>
      </c>
      <c r="R9" s="60">
        <f>VLOOKUP($A9,'Return Data'!$B$7:$R$2292,12,0)</f>
        <v>5.7244999999999999</v>
      </c>
      <c r="S9" s="61">
        <f t="shared" si="7"/>
        <v>2</v>
      </c>
      <c r="T9" s="60">
        <f>VLOOKUP($A9,'Return Data'!$B$7:$R$2292,13,0)</f>
        <v>5.2568999999999999</v>
      </c>
      <c r="U9" s="61">
        <f t="shared" si="8"/>
        <v>2</v>
      </c>
      <c r="V9" s="60">
        <f>VLOOKUP($A9,'Return Data'!$B$7:$R$2292,17,0)</f>
        <v>4.2694000000000001</v>
      </c>
      <c r="W9" s="61">
        <f>RANK(V9,V$8:V$36,0)</f>
        <v>4</v>
      </c>
      <c r="X9" s="60"/>
      <c r="Y9" s="61"/>
      <c r="Z9" s="60">
        <f>VLOOKUP($A9,'Return Data'!$B$7:$R$2292,16,0)</f>
        <v>4.2531999999999996</v>
      </c>
      <c r="AA9" s="62">
        <f t="shared" si="9"/>
        <v>11</v>
      </c>
    </row>
    <row r="10" spans="1:27" x14ac:dyDescent="0.3">
      <c r="A10" s="58" t="s">
        <v>1907</v>
      </c>
      <c r="B10" s="59">
        <f>VLOOKUP($A10,'Return Data'!$B$7:$R$2292,3,0)</f>
        <v>44990</v>
      </c>
      <c r="C10" s="60">
        <f>VLOOKUP($A10,'Return Data'!$B$7:$R$2292,4,0)</f>
        <v>1171.8285000000001</v>
      </c>
      <c r="D10" s="60">
        <f>VLOOKUP($A10,'Return Data'!$B$7:$R$2292,5,0)</f>
        <v>6.1932999999999998</v>
      </c>
      <c r="E10" s="61">
        <f t="shared" si="0"/>
        <v>8</v>
      </c>
      <c r="F10" s="60">
        <f>VLOOKUP($A10,'Return Data'!$B$7:$R$2292,6,0)</f>
        <v>6.1912000000000003</v>
      </c>
      <c r="G10" s="61">
        <f t="shared" si="1"/>
        <v>8</v>
      </c>
      <c r="H10" s="60">
        <f>VLOOKUP($A10,'Return Data'!$B$7:$R$2292,7,0)</f>
        <v>6.2972000000000001</v>
      </c>
      <c r="I10" s="61">
        <f t="shared" si="2"/>
        <v>7</v>
      </c>
      <c r="J10" s="60">
        <f>VLOOKUP($A10,'Return Data'!$B$7:$R$2292,8,0)</f>
        <v>6.3802000000000003</v>
      </c>
      <c r="K10" s="61">
        <f t="shared" si="3"/>
        <v>18</v>
      </c>
      <c r="L10" s="60">
        <f>VLOOKUP($A10,'Return Data'!$B$7:$R$2292,9,0)</f>
        <v>6.3250999999999999</v>
      </c>
      <c r="M10" s="61">
        <f t="shared" si="4"/>
        <v>20</v>
      </c>
      <c r="N10" s="60">
        <f>VLOOKUP($A10,'Return Data'!$B$7:$R$2292,10,0)</f>
        <v>6.2145999999999999</v>
      </c>
      <c r="O10" s="61">
        <f t="shared" si="5"/>
        <v>18</v>
      </c>
      <c r="P10" s="60">
        <f>VLOOKUP($A10,'Return Data'!$B$7:$R$2292,11,0)</f>
        <v>6.0260999999999996</v>
      </c>
      <c r="Q10" s="61">
        <f t="shared" si="6"/>
        <v>16</v>
      </c>
      <c r="R10" s="60">
        <f>VLOOKUP($A10,'Return Data'!$B$7:$R$2292,12,0)</f>
        <v>5.6901999999999999</v>
      </c>
      <c r="S10" s="61">
        <f t="shared" si="7"/>
        <v>11</v>
      </c>
      <c r="T10" s="60">
        <f>VLOOKUP($A10,'Return Data'!$B$7:$R$2292,13,0)</f>
        <v>5.2183999999999999</v>
      </c>
      <c r="U10" s="61">
        <f t="shared" si="8"/>
        <v>15</v>
      </c>
      <c r="V10" s="60">
        <f>VLOOKUP($A10,'Return Data'!$B$7:$R$2292,17,0)</f>
        <v>4.2359999999999998</v>
      </c>
      <c r="W10" s="61">
        <f>RANK(V10,V$8:V$36,0)</f>
        <v>15</v>
      </c>
      <c r="X10" s="60"/>
      <c r="Y10" s="61"/>
      <c r="Z10" s="60">
        <f>VLOOKUP($A10,'Return Data'!$B$7:$R$2292,16,0)</f>
        <v>4.1855000000000002</v>
      </c>
      <c r="AA10" s="62">
        <f t="shared" si="9"/>
        <v>13</v>
      </c>
    </row>
    <row r="11" spans="1:27" x14ac:dyDescent="0.3">
      <c r="A11" s="58" t="s">
        <v>1957</v>
      </c>
      <c r="B11" s="59">
        <f>VLOOKUP($A11,'Return Data'!$B$7:$R$2292,3,0)</f>
        <v>44990</v>
      </c>
      <c r="C11" s="60">
        <f>VLOOKUP($A11,'Return Data'!$B$7:$R$2292,4,0)</f>
        <v>1130.5547999999999</v>
      </c>
      <c r="D11" s="60">
        <f>VLOOKUP($A11,'Return Data'!$B$7:$R$2292,5,0)</f>
        <v>6.0803000000000003</v>
      </c>
      <c r="E11" s="61">
        <f t="shared" si="0"/>
        <v>25</v>
      </c>
      <c r="F11" s="60">
        <f>VLOOKUP($A11,'Return Data'!$B$7:$R$2292,6,0)</f>
        <v>6.0845000000000002</v>
      </c>
      <c r="G11" s="61">
        <f t="shared" si="1"/>
        <v>24</v>
      </c>
      <c r="H11" s="60">
        <f>VLOOKUP($A11,'Return Data'!$B$7:$R$2292,7,0)</f>
        <v>6.2320000000000002</v>
      </c>
      <c r="I11" s="61">
        <f t="shared" si="2"/>
        <v>23</v>
      </c>
      <c r="J11" s="60">
        <f>VLOOKUP($A11,'Return Data'!$B$7:$R$2292,8,0)</f>
        <v>6.4012000000000002</v>
      </c>
      <c r="K11" s="61">
        <f t="shared" si="3"/>
        <v>11</v>
      </c>
      <c r="L11" s="60">
        <f>VLOOKUP($A11,'Return Data'!$B$7:$R$2292,9,0)</f>
        <v>6.3884999999999996</v>
      </c>
      <c r="M11" s="61">
        <f t="shared" si="4"/>
        <v>3</v>
      </c>
      <c r="N11" s="60">
        <f>VLOOKUP($A11,'Return Data'!$B$7:$R$2292,10,0)</f>
        <v>6.3369</v>
      </c>
      <c r="O11" s="61">
        <f t="shared" si="5"/>
        <v>1</v>
      </c>
      <c r="P11" s="60">
        <f>VLOOKUP($A11,'Return Data'!$B$7:$R$2292,11,0)</f>
        <v>6.1311999999999998</v>
      </c>
      <c r="Q11" s="61">
        <f t="shared" si="6"/>
        <v>1</v>
      </c>
      <c r="R11" s="60">
        <f>VLOOKUP($A11,'Return Data'!$B$7:$R$2292,12,0)</f>
        <v>5.7766000000000002</v>
      </c>
      <c r="S11" s="61">
        <f t="shared" si="7"/>
        <v>1</v>
      </c>
      <c r="T11" s="60">
        <f>VLOOKUP($A11,'Return Data'!$B$7:$R$2292,13,0)</f>
        <v>5.3231000000000002</v>
      </c>
      <c r="U11" s="61">
        <f t="shared" si="8"/>
        <v>1</v>
      </c>
      <c r="V11" s="60"/>
      <c r="W11" s="61"/>
      <c r="X11" s="60"/>
      <c r="Y11" s="61"/>
      <c r="Z11" s="60">
        <f>VLOOKUP($A11,'Return Data'!$B$7:$R$2292,16,0)</f>
        <v>4.0316000000000001</v>
      </c>
      <c r="AA11" s="62">
        <f t="shared" si="9"/>
        <v>23</v>
      </c>
    </row>
    <row r="12" spans="1:27" x14ac:dyDescent="0.3">
      <c r="A12" s="58" t="s">
        <v>1165</v>
      </c>
      <c r="B12" s="59">
        <f>VLOOKUP($A12,'Return Data'!$B$7:$R$2292,3,0)</f>
        <v>44990</v>
      </c>
      <c r="C12" s="60">
        <f>VLOOKUP($A12,'Return Data'!$B$7:$R$2292,4,0)</f>
        <v>1154.9349999999999</v>
      </c>
      <c r="D12" s="60">
        <f>VLOOKUP($A12,'Return Data'!$B$7:$R$2292,5,0)</f>
        <v>6.1162999999999998</v>
      </c>
      <c r="E12" s="61">
        <f t="shared" si="0"/>
        <v>22</v>
      </c>
      <c r="F12" s="60">
        <f>VLOOKUP($A12,'Return Data'!$B$7:$R$2292,6,0)</f>
        <v>6.1173000000000002</v>
      </c>
      <c r="G12" s="61">
        <f t="shared" si="1"/>
        <v>22</v>
      </c>
      <c r="H12" s="60">
        <f>VLOOKUP($A12,'Return Data'!$B$7:$R$2292,7,0)</f>
        <v>6.2351000000000001</v>
      </c>
      <c r="I12" s="61">
        <f t="shared" si="2"/>
        <v>22</v>
      </c>
      <c r="J12" s="60">
        <f>VLOOKUP($A12,'Return Data'!$B$7:$R$2292,8,0)</f>
        <v>6.3997999999999999</v>
      </c>
      <c r="K12" s="61">
        <f t="shared" si="3"/>
        <v>12</v>
      </c>
      <c r="L12" s="60">
        <f>VLOOKUP($A12,'Return Data'!$B$7:$R$2292,9,0)</f>
        <v>6.3121</v>
      </c>
      <c r="M12" s="61">
        <f t="shared" si="4"/>
        <v>23</v>
      </c>
      <c r="N12" s="60">
        <f>VLOOKUP($A12,'Return Data'!$B$7:$R$2292,10,0)</f>
        <v>6.2073</v>
      </c>
      <c r="O12" s="61">
        <f t="shared" si="5"/>
        <v>21</v>
      </c>
      <c r="P12" s="60">
        <f>VLOOKUP($A12,'Return Data'!$B$7:$R$2292,11,0)</f>
        <v>6.0101000000000004</v>
      </c>
      <c r="Q12" s="61">
        <f t="shared" si="6"/>
        <v>20</v>
      </c>
      <c r="R12" s="60">
        <f>VLOOKUP($A12,'Return Data'!$B$7:$R$2292,12,0)</f>
        <v>5.6607000000000003</v>
      </c>
      <c r="S12" s="61">
        <f t="shared" si="7"/>
        <v>21</v>
      </c>
      <c r="T12" s="60">
        <f>VLOOKUP($A12,'Return Data'!$B$7:$R$2292,13,0)</f>
        <v>5.2024999999999997</v>
      </c>
      <c r="U12" s="61">
        <f t="shared" si="8"/>
        <v>20</v>
      </c>
      <c r="V12" s="60">
        <f>VLOOKUP($A12,'Return Data'!$B$7:$R$2292,17,0)</f>
        <v>4.2172999999999998</v>
      </c>
      <c r="W12" s="61">
        <f t="shared" ref="W12:W36" si="10">RANK(V12,V$8:V$36,0)</f>
        <v>20</v>
      </c>
      <c r="X12" s="60"/>
      <c r="Y12" s="61"/>
      <c r="Z12" s="60">
        <f>VLOOKUP($A12,'Return Data'!$B$7:$R$2292,16,0)</f>
        <v>4.0578000000000003</v>
      </c>
      <c r="AA12" s="62">
        <f t="shared" si="9"/>
        <v>21</v>
      </c>
    </row>
    <row r="13" spans="1:27" x14ac:dyDescent="0.3">
      <c r="A13" s="58" t="s">
        <v>1167</v>
      </c>
      <c r="B13" s="59">
        <f>VLOOKUP($A13,'Return Data'!$B$7:$R$2292,3,0)</f>
        <v>44990</v>
      </c>
      <c r="C13" s="60">
        <f>VLOOKUP($A13,'Return Data'!$B$7:$R$2292,4,0)</f>
        <v>1195.1058</v>
      </c>
      <c r="D13" s="60">
        <f>VLOOKUP($A13,'Return Data'!$B$7:$R$2292,5,0)</f>
        <v>6.1592000000000002</v>
      </c>
      <c r="E13" s="61">
        <f t="shared" si="0"/>
        <v>18</v>
      </c>
      <c r="F13" s="60">
        <f>VLOOKUP($A13,'Return Data'!$B$7:$R$2292,6,0)</f>
        <v>6.1571999999999996</v>
      </c>
      <c r="G13" s="61">
        <f t="shared" si="1"/>
        <v>18</v>
      </c>
      <c r="H13" s="60">
        <f>VLOOKUP($A13,'Return Data'!$B$7:$R$2292,7,0)</f>
        <v>6.2649999999999997</v>
      </c>
      <c r="I13" s="61">
        <f t="shared" si="2"/>
        <v>16</v>
      </c>
      <c r="J13" s="60">
        <f>VLOOKUP($A13,'Return Data'!$B$7:$R$2292,8,0)</f>
        <v>6.3852000000000002</v>
      </c>
      <c r="K13" s="61">
        <f t="shared" si="3"/>
        <v>17</v>
      </c>
      <c r="L13" s="60">
        <f>VLOOKUP($A13,'Return Data'!$B$7:$R$2292,9,0)</f>
        <v>6.3479999999999999</v>
      </c>
      <c r="M13" s="61">
        <f t="shared" si="4"/>
        <v>15</v>
      </c>
      <c r="N13" s="60">
        <f>VLOOKUP($A13,'Return Data'!$B$7:$R$2292,10,0)</f>
        <v>6.2416</v>
      </c>
      <c r="O13" s="61">
        <f t="shared" si="5"/>
        <v>10</v>
      </c>
      <c r="P13" s="60">
        <f>VLOOKUP($A13,'Return Data'!$B$7:$R$2292,11,0)</f>
        <v>6.0483000000000002</v>
      </c>
      <c r="Q13" s="61">
        <f t="shared" si="6"/>
        <v>7</v>
      </c>
      <c r="R13" s="60">
        <f>VLOOKUP($A13,'Return Data'!$B$7:$R$2292,12,0)</f>
        <v>5.6996000000000002</v>
      </c>
      <c r="S13" s="61">
        <f t="shared" si="7"/>
        <v>8</v>
      </c>
      <c r="T13" s="60">
        <f>VLOOKUP($A13,'Return Data'!$B$7:$R$2292,13,0)</f>
        <v>5.23</v>
      </c>
      <c r="U13" s="61">
        <f t="shared" si="8"/>
        <v>8</v>
      </c>
      <c r="V13" s="60">
        <f>VLOOKUP($A13,'Return Data'!$B$7:$R$2292,17,0)</f>
        <v>4.2443999999999997</v>
      </c>
      <c r="W13" s="61">
        <f t="shared" si="10"/>
        <v>9</v>
      </c>
      <c r="X13" s="60">
        <f>VLOOKUP($A13,'Return Data'!$B$7:$R$2292,14,0)</f>
        <v>3.8963999999999999</v>
      </c>
      <c r="Y13" s="61">
        <f>RANK(X13,X$8:X$36,0)</f>
        <v>1</v>
      </c>
      <c r="Z13" s="60">
        <f>VLOOKUP($A13,'Return Data'!$B$7:$R$2292,16,0)</f>
        <v>4.3802000000000003</v>
      </c>
      <c r="AA13" s="62">
        <f t="shared" si="9"/>
        <v>8</v>
      </c>
    </row>
    <row r="14" spans="1:27" x14ac:dyDescent="0.3">
      <c r="A14" s="58" t="s">
        <v>1169</v>
      </c>
      <c r="B14" s="59">
        <f>VLOOKUP($A14,'Return Data'!$B$7:$R$2292,3,0)</f>
        <v>44990</v>
      </c>
      <c r="C14" s="60">
        <f>VLOOKUP($A14,'Return Data'!$B$7:$R$2292,4,0)</f>
        <v>1156.1232</v>
      </c>
      <c r="D14" s="60">
        <f>VLOOKUP($A14,'Return Data'!$B$7:$R$2292,5,0)</f>
        <v>6.2141999999999999</v>
      </c>
      <c r="E14" s="61">
        <f t="shared" si="0"/>
        <v>5</v>
      </c>
      <c r="F14" s="60">
        <f>VLOOKUP($A14,'Return Data'!$B$7:$R$2292,6,0)</f>
        <v>6.1879</v>
      </c>
      <c r="G14" s="61">
        <f t="shared" si="1"/>
        <v>10</v>
      </c>
      <c r="H14" s="60">
        <f>VLOOKUP($A14,'Return Data'!$B$7:$R$2292,7,0)</f>
        <v>6.2634999999999996</v>
      </c>
      <c r="I14" s="61">
        <f t="shared" si="2"/>
        <v>17</v>
      </c>
      <c r="J14" s="60">
        <f>VLOOKUP($A14,'Return Data'!$B$7:$R$2292,8,0)</f>
        <v>6.3567</v>
      </c>
      <c r="K14" s="61">
        <f t="shared" si="3"/>
        <v>22</v>
      </c>
      <c r="L14" s="60">
        <f>VLOOKUP($A14,'Return Data'!$B$7:$R$2292,9,0)</f>
        <v>6.3189000000000002</v>
      </c>
      <c r="M14" s="61">
        <f t="shared" si="4"/>
        <v>21</v>
      </c>
      <c r="N14" s="60">
        <f>VLOOKUP($A14,'Return Data'!$B$7:$R$2292,10,0)</f>
        <v>6.1817000000000002</v>
      </c>
      <c r="O14" s="61">
        <f t="shared" si="5"/>
        <v>24</v>
      </c>
      <c r="P14" s="60">
        <f>VLOOKUP($A14,'Return Data'!$B$7:$R$2292,11,0)</f>
        <v>5.9740000000000002</v>
      </c>
      <c r="Q14" s="61">
        <f t="shared" si="6"/>
        <v>25</v>
      </c>
      <c r="R14" s="60">
        <f>VLOOKUP($A14,'Return Data'!$B$7:$R$2292,12,0)</f>
        <v>5.6177000000000001</v>
      </c>
      <c r="S14" s="61">
        <f t="shared" si="7"/>
        <v>25</v>
      </c>
      <c r="T14" s="60">
        <f>VLOOKUP($A14,'Return Data'!$B$7:$R$2292,13,0)</f>
        <v>5.1481000000000003</v>
      </c>
      <c r="U14" s="61">
        <f t="shared" si="8"/>
        <v>25</v>
      </c>
      <c r="V14" s="60">
        <f>VLOOKUP($A14,'Return Data'!$B$7:$R$2292,17,0)</f>
        <v>4.1756000000000002</v>
      </c>
      <c r="W14" s="61">
        <f t="shared" si="10"/>
        <v>24</v>
      </c>
      <c r="X14" s="60"/>
      <c r="Y14" s="61"/>
      <c r="Z14" s="60">
        <f>VLOOKUP($A14,'Return Data'!$B$7:$R$2292,16,0)</f>
        <v>4.0885999999999996</v>
      </c>
      <c r="AA14" s="62">
        <f t="shared" si="9"/>
        <v>17</v>
      </c>
    </row>
    <row r="15" spans="1:27" x14ac:dyDescent="0.3">
      <c r="A15" s="58" t="s">
        <v>1172</v>
      </c>
      <c r="B15" s="59">
        <f>VLOOKUP($A15,'Return Data'!$B$7:$R$2292,3,0)</f>
        <v>44990</v>
      </c>
      <c r="C15" s="60">
        <f>VLOOKUP($A15,'Return Data'!$B$7:$R$2292,4,0)</f>
        <v>1164.8916999999999</v>
      </c>
      <c r="D15" s="60">
        <f>VLOOKUP($A15,'Return Data'!$B$7:$R$2292,5,0)</f>
        <v>6.0891000000000002</v>
      </c>
      <c r="E15" s="61">
        <f t="shared" si="0"/>
        <v>24</v>
      </c>
      <c r="F15" s="60">
        <f>VLOOKUP($A15,'Return Data'!$B$7:$R$2292,6,0)</f>
        <v>6.0858999999999996</v>
      </c>
      <c r="G15" s="61">
        <f t="shared" si="1"/>
        <v>23</v>
      </c>
      <c r="H15" s="60">
        <f>VLOOKUP($A15,'Return Data'!$B$7:$R$2292,7,0)</f>
        <v>6.1821999999999999</v>
      </c>
      <c r="I15" s="61">
        <f t="shared" si="2"/>
        <v>24</v>
      </c>
      <c r="J15" s="60">
        <f>VLOOKUP($A15,'Return Data'!$B$7:$R$2292,8,0)</f>
        <v>6.2981999999999996</v>
      </c>
      <c r="K15" s="61">
        <f t="shared" si="3"/>
        <v>24</v>
      </c>
      <c r="L15" s="60">
        <f>VLOOKUP($A15,'Return Data'!$B$7:$R$2292,9,0)</f>
        <v>6.2427999999999999</v>
      </c>
      <c r="M15" s="61">
        <f t="shared" si="4"/>
        <v>24</v>
      </c>
      <c r="N15" s="60">
        <f>VLOOKUP($A15,'Return Data'!$B$7:$R$2292,10,0)</f>
        <v>6.1670999999999996</v>
      </c>
      <c r="O15" s="61">
        <f t="shared" si="5"/>
        <v>25</v>
      </c>
      <c r="P15" s="60">
        <f>VLOOKUP($A15,'Return Data'!$B$7:$R$2292,11,0)</f>
        <v>5.9795999999999996</v>
      </c>
      <c r="Q15" s="61">
        <f t="shared" si="6"/>
        <v>24</v>
      </c>
      <c r="R15" s="60">
        <f>VLOOKUP($A15,'Return Data'!$B$7:$R$2292,12,0)</f>
        <v>5.6337000000000002</v>
      </c>
      <c r="S15" s="61">
        <f t="shared" si="7"/>
        <v>24</v>
      </c>
      <c r="T15" s="60">
        <f>VLOOKUP($A15,'Return Data'!$B$7:$R$2292,13,0)</f>
        <v>5.1681999999999997</v>
      </c>
      <c r="U15" s="61">
        <f t="shared" si="8"/>
        <v>24</v>
      </c>
      <c r="V15" s="60">
        <f>VLOOKUP($A15,'Return Data'!$B$7:$R$2292,17,0)</f>
        <v>4.1872999999999996</v>
      </c>
      <c r="W15" s="61">
        <f t="shared" si="10"/>
        <v>23</v>
      </c>
      <c r="X15" s="60"/>
      <c r="Y15" s="61"/>
      <c r="Z15" s="60">
        <f>VLOOKUP($A15,'Return Data'!$B$7:$R$2292,16,0)</f>
        <v>4.0683999999999996</v>
      </c>
      <c r="AA15" s="62">
        <f t="shared" si="9"/>
        <v>19</v>
      </c>
    </row>
    <row r="16" spans="1:27" x14ac:dyDescent="0.3">
      <c r="A16" s="58" t="s">
        <v>1174</v>
      </c>
      <c r="B16" s="59">
        <f>VLOOKUP($A16,'Return Data'!$B$7:$R$2292,3,0)</f>
        <v>44990</v>
      </c>
      <c r="C16" s="60">
        <f>VLOOKUP($A16,'Return Data'!$B$7:$R$2292,4,0)</f>
        <v>3313.2251999999999</v>
      </c>
      <c r="D16" s="60">
        <f>VLOOKUP($A16,'Return Data'!$B$7:$R$2292,5,0)</f>
        <v>6.1856999999999998</v>
      </c>
      <c r="E16" s="61">
        <f t="shared" si="0"/>
        <v>11</v>
      </c>
      <c r="F16" s="60">
        <f>VLOOKUP($A16,'Return Data'!$B$7:$R$2292,6,0)</f>
        <v>6.1292999999999997</v>
      </c>
      <c r="G16" s="61">
        <f t="shared" si="1"/>
        <v>21</v>
      </c>
      <c r="H16" s="60">
        <f>VLOOKUP($A16,'Return Data'!$B$7:$R$2292,7,0)</f>
        <v>6.2491000000000003</v>
      </c>
      <c r="I16" s="61">
        <f t="shared" si="2"/>
        <v>19</v>
      </c>
      <c r="J16" s="60">
        <f>VLOOKUP($A16,'Return Data'!$B$7:$R$2292,8,0)</f>
        <v>6.36</v>
      </c>
      <c r="K16" s="61">
        <f t="shared" si="3"/>
        <v>21</v>
      </c>
      <c r="L16" s="60">
        <f>VLOOKUP($A16,'Return Data'!$B$7:$R$2292,9,0)</f>
        <v>6.3136999999999999</v>
      </c>
      <c r="M16" s="61">
        <f t="shared" si="4"/>
        <v>22</v>
      </c>
      <c r="N16" s="60">
        <f>VLOOKUP($A16,'Return Data'!$B$7:$R$2292,10,0)</f>
        <v>6.2004000000000001</v>
      </c>
      <c r="O16" s="61">
        <f t="shared" si="5"/>
        <v>22</v>
      </c>
      <c r="P16" s="60">
        <f>VLOOKUP($A16,'Return Data'!$B$7:$R$2292,11,0)</f>
        <v>6.0014000000000003</v>
      </c>
      <c r="Q16" s="61">
        <f t="shared" si="6"/>
        <v>23</v>
      </c>
      <c r="R16" s="60">
        <f>VLOOKUP($A16,'Return Data'!$B$7:$R$2292,12,0)</f>
        <v>5.6519000000000004</v>
      </c>
      <c r="S16" s="61">
        <f t="shared" si="7"/>
        <v>23</v>
      </c>
      <c r="T16" s="60">
        <f>VLOOKUP($A16,'Return Data'!$B$7:$R$2292,13,0)</f>
        <v>5.1768999999999998</v>
      </c>
      <c r="U16" s="61">
        <f t="shared" si="8"/>
        <v>23</v>
      </c>
      <c r="V16" s="60">
        <f>VLOOKUP($A16,'Return Data'!$B$7:$R$2292,17,0)</f>
        <v>4.2053000000000003</v>
      </c>
      <c r="W16" s="61">
        <f t="shared" si="10"/>
        <v>22</v>
      </c>
      <c r="X16" s="60">
        <f>VLOOKUP($A16,'Return Data'!$B$7:$R$2292,14,0)</f>
        <v>3.8069999999999999</v>
      </c>
      <c r="Y16" s="61">
        <f>RANK(X16,X$8:X$36,0)</f>
        <v>9</v>
      </c>
      <c r="Z16" s="60">
        <f>VLOOKUP($A16,'Return Data'!$B$7:$R$2292,16,0)</f>
        <v>5.9219999999999997</v>
      </c>
      <c r="AA16" s="62">
        <f t="shared" si="9"/>
        <v>3</v>
      </c>
    </row>
    <row r="17" spans="1:27" x14ac:dyDescent="0.3">
      <c r="A17" s="58" t="s">
        <v>1175</v>
      </c>
      <c r="B17" s="59">
        <f>VLOOKUP($A17,'Return Data'!$B$7:$R$2292,3,0)</f>
        <v>44990</v>
      </c>
      <c r="C17" s="60">
        <f>VLOOKUP($A17,'Return Data'!$B$7:$R$2292,4,0)</f>
        <v>1167.5527</v>
      </c>
      <c r="D17" s="60">
        <f>VLOOKUP($A17,'Return Data'!$B$7:$R$2292,5,0)</f>
        <v>6.2122999999999999</v>
      </c>
      <c r="E17" s="61">
        <f t="shared" si="0"/>
        <v>6</v>
      </c>
      <c r="F17" s="60">
        <f>VLOOKUP($A17,'Return Data'!$B$7:$R$2292,6,0)</f>
        <v>6.2023999999999999</v>
      </c>
      <c r="G17" s="61">
        <f t="shared" si="1"/>
        <v>6</v>
      </c>
      <c r="H17" s="60">
        <f>VLOOKUP($A17,'Return Data'!$B$7:$R$2292,7,0)</f>
        <v>6.2889999999999997</v>
      </c>
      <c r="I17" s="61">
        <f t="shared" si="2"/>
        <v>9</v>
      </c>
      <c r="J17" s="60">
        <f>VLOOKUP($A17,'Return Data'!$B$7:$R$2292,8,0)</f>
        <v>6.4108000000000001</v>
      </c>
      <c r="K17" s="61">
        <f t="shared" si="3"/>
        <v>8</v>
      </c>
      <c r="L17" s="60">
        <f>VLOOKUP($A17,'Return Data'!$B$7:$R$2292,9,0)</f>
        <v>6.3699000000000003</v>
      </c>
      <c r="M17" s="61">
        <f t="shared" si="4"/>
        <v>8</v>
      </c>
      <c r="N17" s="60">
        <f>VLOOKUP($A17,'Return Data'!$B$7:$R$2292,10,0)</f>
        <v>6.2443999999999997</v>
      </c>
      <c r="O17" s="61">
        <f t="shared" si="5"/>
        <v>8</v>
      </c>
      <c r="P17" s="60">
        <f>VLOOKUP($A17,'Return Data'!$B$7:$R$2292,11,0)</f>
        <v>6.056</v>
      </c>
      <c r="Q17" s="61">
        <f t="shared" si="6"/>
        <v>4</v>
      </c>
      <c r="R17" s="60">
        <f>VLOOKUP($A17,'Return Data'!$B$7:$R$2292,12,0)</f>
        <v>5.7032999999999996</v>
      </c>
      <c r="S17" s="61">
        <f t="shared" si="7"/>
        <v>6</v>
      </c>
      <c r="T17" s="60">
        <f>VLOOKUP($A17,'Return Data'!$B$7:$R$2292,13,0)</f>
        <v>5.2389999999999999</v>
      </c>
      <c r="U17" s="61">
        <f t="shared" si="8"/>
        <v>6</v>
      </c>
      <c r="V17" s="60">
        <f>VLOOKUP($A17,'Return Data'!$B$7:$R$2292,17,0)</f>
        <v>4.2823000000000002</v>
      </c>
      <c r="W17" s="61">
        <f t="shared" si="10"/>
        <v>2</v>
      </c>
      <c r="X17" s="60"/>
      <c r="Y17" s="61"/>
      <c r="Z17" s="60">
        <f>VLOOKUP($A17,'Return Data'!$B$7:$R$2292,16,0)</f>
        <v>4.1687000000000003</v>
      </c>
      <c r="AA17" s="62">
        <f t="shared" si="9"/>
        <v>15</v>
      </c>
    </row>
    <row r="18" spans="1:27" x14ac:dyDescent="0.3">
      <c r="A18" s="58" t="s">
        <v>1178</v>
      </c>
      <c r="B18" s="59">
        <f>VLOOKUP($A18,'Return Data'!$B$7:$R$2292,3,0)</f>
        <v>44990</v>
      </c>
      <c r="C18" s="60">
        <f>VLOOKUP($A18,'Return Data'!$B$7:$R$2292,4,0)</f>
        <v>1202.9064000000001</v>
      </c>
      <c r="D18" s="60">
        <f>VLOOKUP($A18,'Return Data'!$B$7:$R$2292,5,0)</f>
        <v>6.1510999999999996</v>
      </c>
      <c r="E18" s="61">
        <f t="shared" si="0"/>
        <v>20</v>
      </c>
      <c r="F18" s="60">
        <f>VLOOKUP($A18,'Return Data'!$B$7:$R$2292,6,0)</f>
        <v>6.1547000000000001</v>
      </c>
      <c r="G18" s="61">
        <f t="shared" si="1"/>
        <v>19</v>
      </c>
      <c r="H18" s="60">
        <f>VLOOKUP($A18,'Return Data'!$B$7:$R$2292,7,0)</f>
        <v>6.2737999999999996</v>
      </c>
      <c r="I18" s="61">
        <f t="shared" si="2"/>
        <v>14</v>
      </c>
      <c r="J18" s="60">
        <f>VLOOKUP($A18,'Return Data'!$B$7:$R$2292,8,0)</f>
        <v>6.3944000000000001</v>
      </c>
      <c r="K18" s="61">
        <f t="shared" si="3"/>
        <v>13</v>
      </c>
      <c r="L18" s="60">
        <f>VLOOKUP($A18,'Return Data'!$B$7:$R$2292,9,0)</f>
        <v>6.3505000000000003</v>
      </c>
      <c r="M18" s="61">
        <f t="shared" si="4"/>
        <v>13</v>
      </c>
      <c r="N18" s="60">
        <f>VLOOKUP($A18,'Return Data'!$B$7:$R$2292,10,0)</f>
        <v>6.2308000000000003</v>
      </c>
      <c r="O18" s="61">
        <f t="shared" si="5"/>
        <v>16</v>
      </c>
      <c r="P18" s="60">
        <f>VLOOKUP($A18,'Return Data'!$B$7:$R$2292,11,0)</f>
        <v>6.0250000000000004</v>
      </c>
      <c r="Q18" s="61">
        <f t="shared" si="6"/>
        <v>17</v>
      </c>
      <c r="R18" s="60">
        <f>VLOOKUP($A18,'Return Data'!$B$7:$R$2292,12,0)</f>
        <v>5.6738</v>
      </c>
      <c r="S18" s="61">
        <f t="shared" si="7"/>
        <v>18</v>
      </c>
      <c r="T18" s="60">
        <f>VLOOKUP($A18,'Return Data'!$B$7:$R$2292,13,0)</f>
        <v>5.2061000000000002</v>
      </c>
      <c r="U18" s="61">
        <f t="shared" si="8"/>
        <v>17</v>
      </c>
      <c r="V18" s="60">
        <f>VLOOKUP($A18,'Return Data'!$B$7:$R$2292,17,0)</f>
        <v>4.2275999999999998</v>
      </c>
      <c r="W18" s="61">
        <f t="shared" si="10"/>
        <v>17</v>
      </c>
      <c r="X18" s="60">
        <f>VLOOKUP($A18,'Return Data'!$B$7:$R$2292,14,0)</f>
        <v>3.8273000000000001</v>
      </c>
      <c r="Y18" s="61">
        <f>RANK(X18,X$8:X$36,0)</f>
        <v>7</v>
      </c>
      <c r="Z18" s="60">
        <f>VLOOKUP($A18,'Return Data'!$B$7:$R$2292,16,0)</f>
        <v>4.3818000000000001</v>
      </c>
      <c r="AA18" s="62">
        <f t="shared" si="9"/>
        <v>6</v>
      </c>
    </row>
    <row r="19" spans="1:27" x14ac:dyDescent="0.3">
      <c r="A19" s="58" t="s">
        <v>1179</v>
      </c>
      <c r="B19" s="59">
        <f>VLOOKUP($A19,'Return Data'!$B$7:$R$2292,3,0)</f>
        <v>44990</v>
      </c>
      <c r="C19" s="60">
        <f>VLOOKUP($A19,'Return Data'!$B$7:$R$2292,4,0)</f>
        <v>1190.1542999999999</v>
      </c>
      <c r="D19" s="60">
        <f>VLOOKUP($A19,'Return Data'!$B$7:$R$2292,5,0)</f>
        <v>6.1562000000000001</v>
      </c>
      <c r="E19" s="61">
        <f t="shared" si="0"/>
        <v>19</v>
      </c>
      <c r="F19" s="60">
        <f>VLOOKUP($A19,'Return Data'!$B$7:$R$2292,6,0)</f>
        <v>6.2309000000000001</v>
      </c>
      <c r="G19" s="61">
        <f t="shared" si="1"/>
        <v>2</v>
      </c>
      <c r="H19" s="60">
        <f>VLOOKUP($A19,'Return Data'!$B$7:$R$2292,7,0)</f>
        <v>6.2897999999999996</v>
      </c>
      <c r="I19" s="61">
        <f t="shared" si="2"/>
        <v>8</v>
      </c>
      <c r="J19" s="60">
        <f>VLOOKUP($A19,'Return Data'!$B$7:$R$2292,8,0)</f>
        <v>6.3917999999999999</v>
      </c>
      <c r="K19" s="61">
        <f t="shared" si="3"/>
        <v>14</v>
      </c>
      <c r="L19" s="60">
        <f>VLOOKUP($A19,'Return Data'!$B$7:$R$2292,9,0)</f>
        <v>6.3571</v>
      </c>
      <c r="M19" s="61">
        <f t="shared" si="4"/>
        <v>11</v>
      </c>
      <c r="N19" s="60">
        <f>VLOOKUP($A19,'Return Data'!$B$7:$R$2292,10,0)</f>
        <v>6.2473999999999998</v>
      </c>
      <c r="O19" s="61">
        <f t="shared" si="5"/>
        <v>7</v>
      </c>
      <c r="P19" s="60">
        <f>VLOOKUP($A19,'Return Data'!$B$7:$R$2292,11,0)</f>
        <v>6.0445000000000002</v>
      </c>
      <c r="Q19" s="61">
        <f t="shared" si="6"/>
        <v>8</v>
      </c>
      <c r="R19" s="60">
        <f>VLOOKUP($A19,'Return Data'!$B$7:$R$2292,12,0)</f>
        <v>5.6919000000000004</v>
      </c>
      <c r="S19" s="61">
        <f t="shared" si="7"/>
        <v>10</v>
      </c>
      <c r="T19" s="60">
        <f>VLOOKUP($A19,'Return Data'!$B$7:$R$2292,13,0)</f>
        <v>5.2232000000000003</v>
      </c>
      <c r="U19" s="61">
        <f t="shared" si="8"/>
        <v>11</v>
      </c>
      <c r="V19" s="60">
        <f>VLOOKUP($A19,'Return Data'!$B$7:$R$2292,17,0)</f>
        <v>4.2350000000000003</v>
      </c>
      <c r="W19" s="61">
        <f t="shared" si="10"/>
        <v>16</v>
      </c>
      <c r="X19" s="60">
        <f>VLOOKUP($A19,'Return Data'!$B$7:$R$2292,14,0)</f>
        <v>3.8285999999999998</v>
      </c>
      <c r="Y19" s="61">
        <f>RANK(X19,X$8:X$36,0)</f>
        <v>6</v>
      </c>
      <c r="Z19" s="60">
        <f>VLOOKUP($A19,'Return Data'!$B$7:$R$2292,16,0)</f>
        <v>4.3064999999999998</v>
      </c>
      <c r="AA19" s="62">
        <f t="shared" si="9"/>
        <v>9</v>
      </c>
    </row>
    <row r="20" spans="1:27" x14ac:dyDescent="0.3">
      <c r="A20" s="58" t="s">
        <v>1181</v>
      </c>
      <c r="B20" s="59">
        <f>VLOOKUP($A20,'Return Data'!$B$7:$R$2292,3,0)</f>
        <v>44990</v>
      </c>
      <c r="C20" s="60">
        <f>VLOOKUP($A20,'Return Data'!$B$7:$R$2292,4,0)</f>
        <v>1154.1266000000001</v>
      </c>
      <c r="D20" s="60">
        <f>VLOOKUP($A20,'Return Data'!$B$7:$R$2292,5,0)</f>
        <v>5.9433999999999996</v>
      </c>
      <c r="E20" s="61">
        <f t="shared" si="0"/>
        <v>27</v>
      </c>
      <c r="F20" s="60">
        <f>VLOOKUP($A20,'Return Data'!$B$7:$R$2292,6,0)</f>
        <v>5.9454000000000002</v>
      </c>
      <c r="G20" s="61">
        <f t="shared" si="1"/>
        <v>27</v>
      </c>
      <c r="H20" s="60">
        <f>VLOOKUP($A20,'Return Data'!$B$7:$R$2292,7,0)</f>
        <v>6.0347999999999997</v>
      </c>
      <c r="I20" s="61">
        <f t="shared" si="2"/>
        <v>27</v>
      </c>
      <c r="J20" s="60">
        <f>VLOOKUP($A20,'Return Data'!$B$7:$R$2292,8,0)</f>
        <v>6.1234999999999999</v>
      </c>
      <c r="K20" s="61">
        <f t="shared" si="3"/>
        <v>27</v>
      </c>
      <c r="L20" s="60">
        <f>VLOOKUP($A20,'Return Data'!$B$7:$R$2292,9,0)</f>
        <v>5.9725000000000001</v>
      </c>
      <c r="M20" s="61">
        <f t="shared" si="4"/>
        <v>27</v>
      </c>
      <c r="N20" s="60">
        <f>VLOOKUP($A20,'Return Data'!$B$7:$R$2292,10,0)</f>
        <v>5.9374000000000002</v>
      </c>
      <c r="O20" s="61">
        <f t="shared" si="5"/>
        <v>27</v>
      </c>
      <c r="P20" s="60">
        <f>VLOOKUP($A20,'Return Data'!$B$7:$R$2292,11,0)</f>
        <v>5.7857000000000003</v>
      </c>
      <c r="Q20" s="61">
        <f t="shared" si="6"/>
        <v>27</v>
      </c>
      <c r="R20" s="60">
        <f>VLOOKUP($A20,'Return Data'!$B$7:$R$2292,12,0)</f>
        <v>5.4923999999999999</v>
      </c>
      <c r="S20" s="61">
        <f t="shared" si="7"/>
        <v>27</v>
      </c>
      <c r="T20" s="60">
        <f>VLOOKUP($A20,'Return Data'!$B$7:$R$2292,13,0)</f>
        <v>5.0354999999999999</v>
      </c>
      <c r="U20" s="61">
        <f t="shared" si="8"/>
        <v>27</v>
      </c>
      <c r="V20" s="60">
        <f>VLOOKUP($A20,'Return Data'!$B$7:$R$2292,17,0)</f>
        <v>4.1064999999999996</v>
      </c>
      <c r="W20" s="61">
        <f t="shared" si="10"/>
        <v>26</v>
      </c>
      <c r="X20" s="60"/>
      <c r="Y20" s="61"/>
      <c r="Z20" s="60">
        <f>VLOOKUP($A20,'Return Data'!$B$7:$R$2292,16,0)</f>
        <v>3.9939</v>
      </c>
      <c r="AA20" s="62">
        <f t="shared" si="9"/>
        <v>24</v>
      </c>
    </row>
    <row r="21" spans="1:27" x14ac:dyDescent="0.3">
      <c r="A21" s="58" t="s">
        <v>1183</v>
      </c>
      <c r="B21" s="59">
        <f>VLOOKUP($A21,'Return Data'!$B$7:$R$2292,3,0)</f>
        <v>44990</v>
      </c>
      <c r="C21" s="60">
        <f>VLOOKUP($A21,'Return Data'!$B$7:$R$2292,4,0)</f>
        <v>1127.6297</v>
      </c>
      <c r="D21" s="60">
        <f>VLOOKUP($A21,'Return Data'!$B$7:$R$2292,5,0)</f>
        <v>6.1284000000000001</v>
      </c>
      <c r="E21" s="61">
        <f t="shared" si="0"/>
        <v>21</v>
      </c>
      <c r="F21" s="60">
        <f>VLOOKUP($A21,'Return Data'!$B$7:$R$2292,6,0)</f>
        <v>6.1304999999999996</v>
      </c>
      <c r="G21" s="61">
        <f t="shared" si="1"/>
        <v>20</v>
      </c>
      <c r="H21" s="60">
        <f>VLOOKUP($A21,'Return Data'!$B$7:$R$2292,7,0)</f>
        <v>6.2473000000000001</v>
      </c>
      <c r="I21" s="61">
        <f t="shared" si="2"/>
        <v>20</v>
      </c>
      <c r="J21" s="60">
        <f>VLOOKUP($A21,'Return Data'!$B$7:$R$2292,8,0)</f>
        <v>6.3369999999999997</v>
      </c>
      <c r="K21" s="61">
        <f t="shared" si="3"/>
        <v>23</v>
      </c>
      <c r="L21" s="60">
        <f>VLOOKUP($A21,'Return Data'!$B$7:$R$2292,9,0)</f>
        <v>6.3273999999999999</v>
      </c>
      <c r="M21" s="61">
        <f t="shared" si="4"/>
        <v>18</v>
      </c>
      <c r="N21" s="60">
        <f>VLOOKUP($A21,'Return Data'!$B$7:$R$2292,10,0)</f>
        <v>6.2111999999999998</v>
      </c>
      <c r="O21" s="61">
        <f t="shared" si="5"/>
        <v>20</v>
      </c>
      <c r="P21" s="60">
        <f>VLOOKUP($A21,'Return Data'!$B$7:$R$2292,11,0)</f>
        <v>6.0136000000000003</v>
      </c>
      <c r="Q21" s="61">
        <f t="shared" si="6"/>
        <v>19</v>
      </c>
      <c r="R21" s="60">
        <f>VLOOKUP($A21,'Return Data'!$B$7:$R$2292,12,0)</f>
        <v>5.6715</v>
      </c>
      <c r="S21" s="61">
        <f t="shared" si="7"/>
        <v>19</v>
      </c>
      <c r="T21" s="60">
        <f>VLOOKUP($A21,'Return Data'!$B$7:$R$2292,13,0)</f>
        <v>5.2035999999999998</v>
      </c>
      <c r="U21" s="61">
        <f t="shared" si="8"/>
        <v>19</v>
      </c>
      <c r="V21" s="60">
        <f>VLOOKUP($A21,'Return Data'!$B$7:$R$2292,17,0)</f>
        <v>4.2226999999999997</v>
      </c>
      <c r="W21" s="61">
        <f t="shared" si="10"/>
        <v>18</v>
      </c>
      <c r="X21" s="60"/>
      <c r="Y21" s="61"/>
      <c r="Z21" s="60">
        <f>VLOOKUP($A21,'Return Data'!$B$7:$R$2292,16,0)</f>
        <v>3.8792</v>
      </c>
      <c r="AA21" s="62">
        <f t="shared" si="9"/>
        <v>27</v>
      </c>
    </row>
    <row r="22" spans="1:27" x14ac:dyDescent="0.3">
      <c r="A22" s="58" t="s">
        <v>1185</v>
      </c>
      <c r="B22" s="59">
        <f>VLOOKUP($A22,'Return Data'!$B$7:$R$2292,3,0)</f>
        <v>44990</v>
      </c>
      <c r="C22" s="60">
        <f>VLOOKUP($A22,'Return Data'!$B$7:$R$2292,4,0)</f>
        <v>1137.0586000000001</v>
      </c>
      <c r="D22" s="60">
        <f>VLOOKUP($A22,'Return Data'!$B$7:$R$2292,5,0)</f>
        <v>5.9619999999999997</v>
      </c>
      <c r="E22" s="61">
        <f t="shared" si="0"/>
        <v>26</v>
      </c>
      <c r="F22" s="60">
        <f>VLOOKUP($A22,'Return Data'!$B$7:$R$2292,6,0)</f>
        <v>5.9661</v>
      </c>
      <c r="G22" s="61">
        <f t="shared" si="1"/>
        <v>26</v>
      </c>
      <c r="H22" s="60">
        <f>VLOOKUP($A22,'Return Data'!$B$7:$R$2292,7,0)</f>
        <v>6.0791000000000004</v>
      </c>
      <c r="I22" s="61">
        <f t="shared" si="2"/>
        <v>26</v>
      </c>
      <c r="J22" s="60">
        <f>VLOOKUP($A22,'Return Data'!$B$7:$R$2292,8,0)</f>
        <v>6.2328999999999999</v>
      </c>
      <c r="K22" s="61">
        <f t="shared" si="3"/>
        <v>25</v>
      </c>
      <c r="L22" s="60">
        <f>VLOOKUP($A22,'Return Data'!$B$7:$R$2292,9,0)</f>
        <v>6.1543999999999999</v>
      </c>
      <c r="M22" s="61">
        <f t="shared" si="4"/>
        <v>26</v>
      </c>
      <c r="N22" s="60">
        <f>VLOOKUP($A22,'Return Data'!$B$7:$R$2292,10,0)</f>
        <v>6.0960000000000001</v>
      </c>
      <c r="O22" s="61">
        <f t="shared" si="5"/>
        <v>26</v>
      </c>
      <c r="P22" s="60">
        <f>VLOOKUP($A22,'Return Data'!$B$7:$R$2292,11,0)</f>
        <v>5.8955000000000002</v>
      </c>
      <c r="Q22" s="61">
        <f t="shared" si="6"/>
        <v>26</v>
      </c>
      <c r="R22" s="60">
        <f>VLOOKUP($A22,'Return Data'!$B$7:$R$2292,12,0)</f>
        <v>5.5373999999999999</v>
      </c>
      <c r="S22" s="61">
        <f t="shared" si="7"/>
        <v>26</v>
      </c>
      <c r="T22" s="60">
        <f>VLOOKUP($A22,'Return Data'!$B$7:$R$2292,13,0)</f>
        <v>5.1044</v>
      </c>
      <c r="U22" s="61">
        <f t="shared" si="8"/>
        <v>26</v>
      </c>
      <c r="V22" s="60">
        <f>VLOOKUP($A22,'Return Data'!$B$7:$R$2292,17,0)</f>
        <v>4.1502999999999997</v>
      </c>
      <c r="W22" s="61">
        <f t="shared" si="10"/>
        <v>25</v>
      </c>
      <c r="X22" s="60"/>
      <c r="Y22" s="61"/>
      <c r="Z22" s="60">
        <f>VLOOKUP($A22,'Return Data'!$B$7:$R$2292,16,0)</f>
        <v>3.8915999999999999</v>
      </c>
      <c r="AA22" s="62">
        <f t="shared" si="9"/>
        <v>26</v>
      </c>
    </row>
    <row r="23" spans="1:27" x14ac:dyDescent="0.3">
      <c r="A23" s="58" t="s">
        <v>1187</v>
      </c>
      <c r="B23" s="59">
        <f>VLOOKUP($A23,'Return Data'!$B$7:$R$2292,3,0)</f>
        <v>44990</v>
      </c>
      <c r="C23" s="60">
        <f>VLOOKUP($A23,'Return Data'!$B$7:$R$2292,4,0)</f>
        <v>1133.9764</v>
      </c>
      <c r="D23" s="60">
        <f>VLOOKUP($A23,'Return Data'!$B$7:$R$2292,5,0)</f>
        <v>6.1618000000000004</v>
      </c>
      <c r="E23" s="61">
        <f t="shared" si="0"/>
        <v>16</v>
      </c>
      <c r="F23" s="60">
        <f>VLOOKUP($A23,'Return Data'!$B$7:$R$2292,6,0)</f>
        <v>6.1627999999999998</v>
      </c>
      <c r="G23" s="61">
        <f t="shared" si="1"/>
        <v>16</v>
      </c>
      <c r="H23" s="60">
        <f>VLOOKUP($A23,'Return Data'!$B$7:$R$2292,7,0)</f>
        <v>6.2596999999999996</v>
      </c>
      <c r="I23" s="61">
        <f t="shared" si="2"/>
        <v>18</v>
      </c>
      <c r="J23" s="60">
        <f>VLOOKUP($A23,'Return Data'!$B$7:$R$2292,8,0)</f>
        <v>6.3643000000000001</v>
      </c>
      <c r="K23" s="61">
        <f t="shared" si="3"/>
        <v>20</v>
      </c>
      <c r="L23" s="60">
        <f>VLOOKUP($A23,'Return Data'!$B$7:$R$2292,9,0)</f>
        <v>6.3429000000000002</v>
      </c>
      <c r="M23" s="61">
        <f t="shared" si="4"/>
        <v>16</v>
      </c>
      <c r="N23" s="60">
        <f>VLOOKUP($A23,'Return Data'!$B$7:$R$2292,10,0)</f>
        <v>6.2275</v>
      </c>
      <c r="O23" s="61">
        <f t="shared" si="5"/>
        <v>17</v>
      </c>
      <c r="P23" s="60">
        <f>VLOOKUP($A23,'Return Data'!$B$7:$R$2292,11,0)</f>
        <v>6.0209000000000001</v>
      </c>
      <c r="Q23" s="61">
        <f t="shared" si="6"/>
        <v>18</v>
      </c>
      <c r="R23" s="60">
        <f>VLOOKUP($A23,'Return Data'!$B$7:$R$2292,12,0)</f>
        <v>5.6714000000000002</v>
      </c>
      <c r="S23" s="61">
        <f t="shared" si="7"/>
        <v>20</v>
      </c>
      <c r="T23" s="60">
        <f>VLOOKUP($A23,'Return Data'!$B$7:$R$2292,13,0)</f>
        <v>5.2015000000000002</v>
      </c>
      <c r="U23" s="61">
        <f t="shared" si="8"/>
        <v>21</v>
      </c>
      <c r="V23" s="60">
        <f>VLOOKUP($A23,'Return Data'!$B$7:$R$2292,17,0)</f>
        <v>4.2412999999999998</v>
      </c>
      <c r="W23" s="61">
        <f t="shared" si="10"/>
        <v>10</v>
      </c>
      <c r="X23" s="60"/>
      <c r="Y23" s="61"/>
      <c r="Z23" s="60">
        <f>VLOOKUP($A23,'Return Data'!$B$7:$R$2292,16,0)</f>
        <v>3.9384999999999999</v>
      </c>
      <c r="AA23" s="62">
        <f t="shared" si="9"/>
        <v>25</v>
      </c>
    </row>
    <row r="24" spans="1:27" x14ac:dyDescent="0.3">
      <c r="A24" s="58" t="s">
        <v>1189</v>
      </c>
      <c r="B24" s="59">
        <f>VLOOKUP($A24,'Return Data'!$B$7:$R$2292,3,0)</f>
        <v>44990</v>
      </c>
      <c r="C24" s="60">
        <f>VLOOKUP($A24,'Return Data'!$B$7:$R$2292,4,0)</f>
        <v>1190.2654</v>
      </c>
      <c r="D24" s="60">
        <f>VLOOKUP($A24,'Return Data'!$B$7:$R$2292,5,0)</f>
        <v>6.2164999999999999</v>
      </c>
      <c r="E24" s="61">
        <f t="shared" si="0"/>
        <v>3</v>
      </c>
      <c r="F24" s="60">
        <f>VLOOKUP($A24,'Return Data'!$B$7:$R$2292,6,0)</f>
        <v>6.2068000000000003</v>
      </c>
      <c r="G24" s="61">
        <f t="shared" si="1"/>
        <v>4</v>
      </c>
      <c r="H24" s="60">
        <f>VLOOKUP($A24,'Return Data'!$B$7:$R$2292,7,0)</f>
        <v>6.3173000000000004</v>
      </c>
      <c r="I24" s="61">
        <f t="shared" si="2"/>
        <v>3</v>
      </c>
      <c r="J24" s="60">
        <f>VLOOKUP($A24,'Return Data'!$B$7:$R$2292,8,0)</f>
        <v>6.4297000000000004</v>
      </c>
      <c r="K24" s="61">
        <f t="shared" si="3"/>
        <v>3</v>
      </c>
      <c r="L24" s="60">
        <f>VLOOKUP($A24,'Return Data'!$B$7:$R$2292,9,0)</f>
        <v>6.3722000000000003</v>
      </c>
      <c r="M24" s="61">
        <f t="shared" si="4"/>
        <v>6</v>
      </c>
      <c r="N24" s="60">
        <f>VLOOKUP($A24,'Return Data'!$B$7:$R$2292,10,0)</f>
        <v>6.2526999999999999</v>
      </c>
      <c r="O24" s="61">
        <f t="shared" si="5"/>
        <v>6</v>
      </c>
      <c r="P24" s="60">
        <f>VLOOKUP($A24,'Return Data'!$B$7:$R$2292,11,0)</f>
        <v>6.0434000000000001</v>
      </c>
      <c r="Q24" s="61">
        <f t="shared" si="6"/>
        <v>9</v>
      </c>
      <c r="R24" s="60">
        <f>VLOOKUP($A24,'Return Data'!$B$7:$R$2292,12,0)</f>
        <v>5.6951999999999998</v>
      </c>
      <c r="S24" s="61">
        <f t="shared" si="7"/>
        <v>9</v>
      </c>
      <c r="T24" s="60">
        <f>VLOOKUP($A24,'Return Data'!$B$7:$R$2292,13,0)</f>
        <v>5.2291999999999996</v>
      </c>
      <c r="U24" s="61">
        <f t="shared" si="8"/>
        <v>9</v>
      </c>
      <c r="V24" s="60">
        <f>VLOOKUP($A24,'Return Data'!$B$7:$R$2292,17,0)</f>
        <v>4.2378999999999998</v>
      </c>
      <c r="W24" s="61">
        <f t="shared" si="10"/>
        <v>12</v>
      </c>
      <c r="X24" s="60">
        <f>VLOOKUP($A24,'Return Data'!$B$7:$R$2292,14,0)</f>
        <v>3.8348</v>
      </c>
      <c r="Y24" s="61">
        <f>RANK(X24,X$8:X$36,0)</f>
        <v>5</v>
      </c>
      <c r="Z24" s="60">
        <f>VLOOKUP($A24,'Return Data'!$B$7:$R$2292,16,0)</f>
        <v>4.3000999999999996</v>
      </c>
      <c r="AA24" s="62">
        <f t="shared" si="9"/>
        <v>10</v>
      </c>
    </row>
    <row r="25" spans="1:27" x14ac:dyDescent="0.3">
      <c r="A25" s="58" t="s">
        <v>1191</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1193</v>
      </c>
      <c r="B26" s="59">
        <f>VLOOKUP($A26,'Return Data'!$B$7:$R$2292,3,0)</f>
        <v>44990</v>
      </c>
      <c r="C26" s="60">
        <f>VLOOKUP($A26,'Return Data'!$B$7:$R$2292,4,0)</f>
        <v>1156.8285000000001</v>
      </c>
      <c r="D26" s="60">
        <f>VLOOKUP($A26,'Return Data'!$B$7:$R$2292,5,0)</f>
        <v>6.1631</v>
      </c>
      <c r="E26" s="61">
        <f t="shared" si="0"/>
        <v>15</v>
      </c>
      <c r="F26" s="60">
        <f>VLOOKUP($A26,'Return Data'!$B$7:$R$2292,6,0)</f>
        <v>6.1726000000000001</v>
      </c>
      <c r="G26" s="61">
        <f t="shared" si="1"/>
        <v>13</v>
      </c>
      <c r="H26" s="60">
        <f>VLOOKUP($A26,'Return Data'!$B$7:$R$2292,7,0)</f>
        <v>6.2755000000000001</v>
      </c>
      <c r="I26" s="61">
        <f t="shared" si="2"/>
        <v>13</v>
      </c>
      <c r="J26" s="60">
        <f>VLOOKUP($A26,'Return Data'!$B$7:$R$2292,8,0)</f>
        <v>6.4183000000000003</v>
      </c>
      <c r="K26" s="61">
        <f t="shared" si="3"/>
        <v>4</v>
      </c>
      <c r="L26" s="60">
        <f>VLOOKUP($A26,'Return Data'!$B$7:$R$2292,9,0)</f>
        <v>6.3703000000000003</v>
      </c>
      <c r="M26" s="61">
        <f t="shared" si="4"/>
        <v>7</v>
      </c>
      <c r="N26" s="60">
        <f>VLOOKUP($A26,'Return Data'!$B$7:$R$2292,10,0)</f>
        <v>6.2382</v>
      </c>
      <c r="O26" s="61">
        <f t="shared" si="5"/>
        <v>13</v>
      </c>
      <c r="P26" s="60">
        <f>VLOOKUP($A26,'Return Data'!$B$7:$R$2292,11,0)</f>
        <v>6.0427999999999997</v>
      </c>
      <c r="Q26" s="61">
        <f t="shared" si="6"/>
        <v>10</v>
      </c>
      <c r="R26" s="60">
        <f>VLOOKUP($A26,'Return Data'!$B$7:$R$2292,12,0)</f>
        <v>5.7049000000000003</v>
      </c>
      <c r="S26" s="61">
        <f t="shared" si="7"/>
        <v>4</v>
      </c>
      <c r="T26" s="60">
        <f>VLOOKUP($A26,'Return Data'!$B$7:$R$2292,13,0)</f>
        <v>5.2419000000000002</v>
      </c>
      <c r="U26" s="61">
        <f t="shared" si="8"/>
        <v>5</v>
      </c>
      <c r="V26" s="60">
        <f>VLOOKUP($A26,'Return Data'!$B$7:$R$2292,17,0)</f>
        <v>4.2630999999999997</v>
      </c>
      <c r="W26" s="61">
        <f t="shared" si="10"/>
        <v>5</v>
      </c>
      <c r="X26" s="60"/>
      <c r="Y26" s="61"/>
      <c r="Z26" s="60">
        <f>VLOOKUP($A26,'Return Data'!$B$7:$R$2292,16,0)</f>
        <v>4.0758000000000001</v>
      </c>
      <c r="AA26" s="62">
        <f t="shared" si="9"/>
        <v>18</v>
      </c>
    </row>
    <row r="27" spans="1:27" x14ac:dyDescent="0.3">
      <c r="A27" s="58" t="s">
        <v>1195</v>
      </c>
      <c r="B27" s="59">
        <f>VLOOKUP($A27,'Return Data'!$B$7:$R$2292,3,0)</f>
        <v>44990</v>
      </c>
      <c r="C27" s="60">
        <f>VLOOKUP($A27,'Return Data'!$B$7:$R$2292,4,0)</f>
        <v>1155.2292</v>
      </c>
      <c r="D27" s="60">
        <f>VLOOKUP($A27,'Return Data'!$B$7:$R$2292,5,0)</f>
        <v>6.2031999999999998</v>
      </c>
      <c r="E27" s="61">
        <f t="shared" si="0"/>
        <v>7</v>
      </c>
      <c r="F27" s="60">
        <f>VLOOKUP($A27,'Return Data'!$B$7:$R$2292,6,0)</f>
        <v>6.2042999999999999</v>
      </c>
      <c r="G27" s="61">
        <f t="shared" si="1"/>
        <v>5</v>
      </c>
      <c r="H27" s="60">
        <f>VLOOKUP($A27,'Return Data'!$B$7:$R$2292,7,0)</f>
        <v>6.3022999999999998</v>
      </c>
      <c r="I27" s="61">
        <f t="shared" si="2"/>
        <v>6</v>
      </c>
      <c r="J27" s="60">
        <f>VLOOKUP($A27,'Return Data'!$B$7:$R$2292,8,0)</f>
        <v>6.4135999999999997</v>
      </c>
      <c r="K27" s="61">
        <f t="shared" si="3"/>
        <v>7</v>
      </c>
      <c r="L27" s="60">
        <f>VLOOKUP($A27,'Return Data'!$B$7:$R$2292,9,0)</f>
        <v>6.3609999999999998</v>
      </c>
      <c r="M27" s="61">
        <f t="shared" si="4"/>
        <v>10</v>
      </c>
      <c r="N27" s="60">
        <f>VLOOKUP($A27,'Return Data'!$B$7:$R$2292,10,0)</f>
        <v>6.2778</v>
      </c>
      <c r="O27" s="61">
        <f t="shared" si="5"/>
        <v>4</v>
      </c>
      <c r="P27" s="60">
        <f>VLOOKUP($A27,'Return Data'!$B$7:$R$2292,11,0)</f>
        <v>6.0507</v>
      </c>
      <c r="Q27" s="61">
        <f t="shared" si="6"/>
        <v>5</v>
      </c>
      <c r="R27" s="60">
        <f>VLOOKUP($A27,'Return Data'!$B$7:$R$2292,12,0)</f>
        <v>5.7043999999999997</v>
      </c>
      <c r="S27" s="61">
        <f t="shared" si="7"/>
        <v>5</v>
      </c>
      <c r="T27" s="60">
        <f>VLOOKUP($A27,'Return Data'!$B$7:$R$2292,13,0)</f>
        <v>5.2374999999999998</v>
      </c>
      <c r="U27" s="61">
        <f t="shared" si="8"/>
        <v>7</v>
      </c>
      <c r="V27" s="60">
        <f>VLOOKUP($A27,'Return Data'!$B$7:$R$2292,17,0)</f>
        <v>4.2748999999999997</v>
      </c>
      <c r="W27" s="61">
        <f t="shared" si="10"/>
        <v>3</v>
      </c>
      <c r="X27" s="60"/>
      <c r="Y27" s="61"/>
      <c r="Z27" s="60">
        <f>VLOOKUP($A27,'Return Data'!$B$7:$R$2292,16,0)</f>
        <v>4.0675999999999997</v>
      </c>
      <c r="AA27" s="62">
        <f t="shared" si="9"/>
        <v>20</v>
      </c>
    </row>
    <row r="28" spans="1:27" x14ac:dyDescent="0.3">
      <c r="A28" s="58" t="s">
        <v>1197</v>
      </c>
      <c r="B28" s="59">
        <f>VLOOKUP($A28,'Return Data'!$B$7:$R$2292,3,0)</f>
        <v>44990</v>
      </c>
      <c r="C28" s="60">
        <f>VLOOKUP($A28,'Return Data'!$B$7:$R$2292,4,0)</f>
        <v>1143.9185</v>
      </c>
      <c r="D28" s="60">
        <f>VLOOKUP($A28,'Return Data'!$B$7:$R$2292,5,0)</f>
        <v>6.2512999999999996</v>
      </c>
      <c r="E28" s="61">
        <f t="shared" si="0"/>
        <v>1</v>
      </c>
      <c r="F28" s="60">
        <f>VLOOKUP($A28,'Return Data'!$B$7:$R$2292,6,0)</f>
        <v>6.2443999999999997</v>
      </c>
      <c r="G28" s="61">
        <f t="shared" si="1"/>
        <v>1</v>
      </c>
      <c r="H28" s="60">
        <f>VLOOKUP($A28,'Return Data'!$B$7:$R$2292,7,0)</f>
        <v>6.3506</v>
      </c>
      <c r="I28" s="61">
        <f t="shared" si="2"/>
        <v>1</v>
      </c>
      <c r="J28" s="60">
        <f>VLOOKUP($A28,'Return Data'!$B$7:$R$2292,8,0)</f>
        <v>6.4539999999999997</v>
      </c>
      <c r="K28" s="61">
        <f t="shared" si="3"/>
        <v>1</v>
      </c>
      <c r="L28" s="60">
        <f>VLOOKUP($A28,'Return Data'!$B$7:$R$2292,9,0)</f>
        <v>6.4058000000000002</v>
      </c>
      <c r="M28" s="61">
        <f t="shared" si="4"/>
        <v>1</v>
      </c>
      <c r="N28" s="60">
        <f>VLOOKUP($A28,'Return Data'!$B$7:$R$2292,10,0)</f>
        <v>6.2900999999999998</v>
      </c>
      <c r="O28" s="61">
        <f t="shared" si="5"/>
        <v>2</v>
      </c>
      <c r="P28" s="60">
        <f>VLOOKUP($A28,'Return Data'!$B$7:$R$2292,11,0)</f>
        <v>6.0801999999999996</v>
      </c>
      <c r="Q28" s="61">
        <f t="shared" si="6"/>
        <v>2</v>
      </c>
      <c r="R28" s="60">
        <f>VLOOKUP($A28,'Return Data'!$B$7:$R$2292,12,0)</f>
        <v>5.7222999999999997</v>
      </c>
      <c r="S28" s="61">
        <f t="shared" si="7"/>
        <v>3</v>
      </c>
      <c r="T28" s="60">
        <f>VLOOKUP($A28,'Return Data'!$B$7:$R$2292,13,0)</f>
        <v>5.2499000000000002</v>
      </c>
      <c r="U28" s="61">
        <f t="shared" si="8"/>
        <v>3</v>
      </c>
      <c r="V28" s="60">
        <f>VLOOKUP($A28,'Return Data'!$B$7:$R$2292,17,0)</f>
        <v>4.2845000000000004</v>
      </c>
      <c r="W28" s="61">
        <f t="shared" si="10"/>
        <v>1</v>
      </c>
      <c r="X28" s="60"/>
      <c r="Y28" s="61"/>
      <c r="Z28" s="60">
        <f>VLOOKUP($A28,'Return Data'!$B$7:$R$2292,16,0)</f>
        <v>4.0472000000000001</v>
      </c>
      <c r="AA28" s="62">
        <f t="shared" si="9"/>
        <v>22</v>
      </c>
    </row>
    <row r="29" spans="1:27" x14ac:dyDescent="0.3">
      <c r="A29" s="58" t="s">
        <v>1199</v>
      </c>
      <c r="B29" s="59">
        <f>VLOOKUP($A29,'Return Data'!$B$7:$R$2292,3,0)</f>
        <v>44990</v>
      </c>
      <c r="C29" s="60">
        <f>VLOOKUP($A29,'Return Data'!$B$7:$R$2292,4,0)</f>
        <v>119.80370000000001</v>
      </c>
      <c r="D29" s="60">
        <f>VLOOKUP($A29,'Return Data'!$B$7:$R$2292,5,0)</f>
        <v>6.2161999999999997</v>
      </c>
      <c r="E29" s="61">
        <f t="shared" si="0"/>
        <v>4</v>
      </c>
      <c r="F29" s="60">
        <f>VLOOKUP($A29,'Return Data'!$B$7:$R$2292,6,0)</f>
        <v>6.2183000000000002</v>
      </c>
      <c r="G29" s="61">
        <f t="shared" si="1"/>
        <v>3</v>
      </c>
      <c r="H29" s="60">
        <f>VLOOKUP($A29,'Return Data'!$B$7:$R$2292,7,0)</f>
        <v>6.3141999999999996</v>
      </c>
      <c r="I29" s="61">
        <f t="shared" si="2"/>
        <v>4</v>
      </c>
      <c r="J29" s="60">
        <f>VLOOKUP($A29,'Return Data'!$B$7:$R$2292,8,0)</f>
        <v>6.4180999999999999</v>
      </c>
      <c r="K29" s="61">
        <f t="shared" si="3"/>
        <v>5</v>
      </c>
      <c r="L29" s="60">
        <f>VLOOKUP($A29,'Return Data'!$B$7:$R$2292,9,0)</f>
        <v>6.3746</v>
      </c>
      <c r="M29" s="61">
        <f t="shared" si="4"/>
        <v>5</v>
      </c>
      <c r="N29" s="60">
        <f>VLOOKUP($A29,'Return Data'!$B$7:$R$2292,10,0)</f>
        <v>6.2549999999999999</v>
      </c>
      <c r="O29" s="61">
        <f t="shared" si="5"/>
        <v>5</v>
      </c>
      <c r="P29" s="60">
        <f>VLOOKUP($A29,'Return Data'!$B$7:$R$2292,11,0)</f>
        <v>6.0491000000000001</v>
      </c>
      <c r="Q29" s="61">
        <f t="shared" si="6"/>
        <v>6</v>
      </c>
      <c r="R29" s="60">
        <f>VLOOKUP($A29,'Return Data'!$B$7:$R$2292,12,0)</f>
        <v>5.7024999999999997</v>
      </c>
      <c r="S29" s="61">
        <f t="shared" si="7"/>
        <v>7</v>
      </c>
      <c r="T29" s="60">
        <f>VLOOKUP($A29,'Return Data'!$B$7:$R$2292,13,0)</f>
        <v>5.2465000000000002</v>
      </c>
      <c r="U29" s="61">
        <f t="shared" si="8"/>
        <v>4</v>
      </c>
      <c r="V29" s="60">
        <f>VLOOKUP($A29,'Return Data'!$B$7:$R$2292,17,0)</f>
        <v>4.2542</v>
      </c>
      <c r="W29" s="61">
        <f t="shared" si="10"/>
        <v>7</v>
      </c>
      <c r="X29" s="60">
        <f>VLOOKUP($A29,'Return Data'!$B$7:$R$2292,14,0)</f>
        <v>3.8660999999999999</v>
      </c>
      <c r="Y29" s="61">
        <f>RANK(X29,X$8:X$36,0)</f>
        <v>2</v>
      </c>
      <c r="Z29" s="60">
        <f>VLOOKUP($A29,'Return Data'!$B$7:$R$2292,16,0)</f>
        <v>4.3813000000000004</v>
      </c>
      <c r="AA29" s="62">
        <f t="shared" si="9"/>
        <v>7</v>
      </c>
    </row>
    <row r="30" spans="1:27" x14ac:dyDescent="0.3">
      <c r="A30" s="58" t="s">
        <v>1201</v>
      </c>
      <c r="B30" s="59">
        <f>VLOOKUP($A30,'Return Data'!$B$7:$R$2292,3,0)</f>
        <v>44990</v>
      </c>
      <c r="C30" s="60">
        <f>VLOOKUP($A30,'Return Data'!$B$7:$R$2292,4,0)</f>
        <v>1151.8218999999999</v>
      </c>
      <c r="D30" s="60">
        <f>VLOOKUP($A30,'Return Data'!$B$7:$R$2292,5,0)</f>
        <v>6.0915999999999997</v>
      </c>
      <c r="E30" s="61">
        <f t="shared" si="0"/>
        <v>23</v>
      </c>
      <c r="F30" s="60">
        <f>VLOOKUP($A30,'Return Data'!$B$7:$R$2292,6,0)</f>
        <v>6.0693000000000001</v>
      </c>
      <c r="G30" s="61">
        <f t="shared" si="1"/>
        <v>25</v>
      </c>
      <c r="H30" s="60">
        <f>VLOOKUP($A30,'Return Data'!$B$7:$R$2292,7,0)</f>
        <v>6.1417000000000002</v>
      </c>
      <c r="I30" s="61">
        <f t="shared" si="2"/>
        <v>25</v>
      </c>
      <c r="J30" s="60">
        <f>VLOOKUP($A30,'Return Data'!$B$7:$R$2292,8,0)</f>
        <v>6.2294999999999998</v>
      </c>
      <c r="K30" s="61">
        <f t="shared" si="3"/>
        <v>26</v>
      </c>
      <c r="L30" s="60">
        <f>VLOOKUP($A30,'Return Data'!$B$7:$R$2292,9,0)</f>
        <v>6.2171000000000003</v>
      </c>
      <c r="M30" s="61">
        <f t="shared" si="4"/>
        <v>25</v>
      </c>
      <c r="N30" s="60">
        <f>VLOOKUP($A30,'Return Data'!$B$7:$R$2292,10,0)</f>
        <v>6.1958000000000002</v>
      </c>
      <c r="O30" s="61">
        <f t="shared" si="5"/>
        <v>23</v>
      </c>
      <c r="P30" s="60">
        <f>VLOOKUP($A30,'Return Data'!$B$7:$R$2292,11,0)</f>
        <v>6.0030000000000001</v>
      </c>
      <c r="Q30" s="61">
        <f t="shared" si="6"/>
        <v>22</v>
      </c>
      <c r="R30" s="60">
        <f>VLOOKUP($A30,'Return Data'!$B$7:$R$2292,12,0)</f>
        <v>5.6867000000000001</v>
      </c>
      <c r="S30" s="61">
        <f t="shared" si="7"/>
        <v>15</v>
      </c>
      <c r="T30" s="60">
        <f>VLOOKUP($A30,'Return Data'!$B$7:$R$2292,13,0)</f>
        <v>5.2153999999999998</v>
      </c>
      <c r="U30" s="61">
        <f t="shared" si="8"/>
        <v>16</v>
      </c>
      <c r="V30" s="60">
        <f>VLOOKUP($A30,'Return Data'!$B$7:$R$2292,17,0)</f>
        <v>4.2618999999999998</v>
      </c>
      <c r="W30" s="61">
        <f t="shared" si="10"/>
        <v>6</v>
      </c>
      <c r="X30" s="60"/>
      <c r="Y30" s="61"/>
      <c r="Z30" s="60">
        <f>VLOOKUP($A30,'Return Data'!$B$7:$R$2292,16,0)</f>
        <v>4.0933000000000002</v>
      </c>
      <c r="AA30" s="62">
        <f t="shared" si="9"/>
        <v>16</v>
      </c>
    </row>
    <row r="31" spans="1:27" x14ac:dyDescent="0.3">
      <c r="A31" s="58" t="s">
        <v>1203</v>
      </c>
      <c r="B31" s="59">
        <f>VLOOKUP($A31,'Return Data'!$B$7:$R$2292,3,0)</f>
        <v>44990</v>
      </c>
      <c r="C31" s="60">
        <f>VLOOKUP($A31,'Return Data'!$B$7:$R$2292,4,0)</f>
        <v>3632.5061999999998</v>
      </c>
      <c r="D31" s="60">
        <f>VLOOKUP($A31,'Return Data'!$B$7:$R$2292,5,0)</f>
        <v>6.1596000000000002</v>
      </c>
      <c r="E31" s="61">
        <f t="shared" si="0"/>
        <v>17</v>
      </c>
      <c r="F31" s="60">
        <f>VLOOKUP($A31,'Return Data'!$B$7:$R$2292,6,0)</f>
        <v>6.1626000000000003</v>
      </c>
      <c r="G31" s="61">
        <f t="shared" si="1"/>
        <v>17</v>
      </c>
      <c r="H31" s="60">
        <f>VLOOKUP($A31,'Return Data'!$B$7:$R$2292,7,0)</f>
        <v>6.2686999999999999</v>
      </c>
      <c r="I31" s="61">
        <f t="shared" si="2"/>
        <v>15</v>
      </c>
      <c r="J31" s="60">
        <f>VLOOKUP($A31,'Return Data'!$B$7:$R$2292,8,0)</f>
        <v>6.3657000000000004</v>
      </c>
      <c r="K31" s="61">
        <f t="shared" si="3"/>
        <v>19</v>
      </c>
      <c r="L31" s="60">
        <f>VLOOKUP($A31,'Return Data'!$B$7:$R$2292,9,0)</f>
        <v>6.3265000000000002</v>
      </c>
      <c r="M31" s="61">
        <f t="shared" si="4"/>
        <v>19</v>
      </c>
      <c r="N31" s="60">
        <f>VLOOKUP($A31,'Return Data'!$B$7:$R$2292,10,0)</f>
        <v>6.2123999999999997</v>
      </c>
      <c r="O31" s="61">
        <f t="shared" si="5"/>
        <v>19</v>
      </c>
      <c r="P31" s="60">
        <f>VLOOKUP($A31,'Return Data'!$B$7:$R$2292,11,0)</f>
        <v>6.0053000000000001</v>
      </c>
      <c r="Q31" s="61">
        <f t="shared" si="6"/>
        <v>21</v>
      </c>
      <c r="R31" s="60">
        <f>VLOOKUP($A31,'Return Data'!$B$7:$R$2292,12,0)</f>
        <v>5.6580000000000004</v>
      </c>
      <c r="S31" s="61">
        <f t="shared" si="7"/>
        <v>22</v>
      </c>
      <c r="T31" s="60">
        <f>VLOOKUP($A31,'Return Data'!$B$7:$R$2292,13,0)</f>
        <v>5.1952999999999996</v>
      </c>
      <c r="U31" s="61">
        <f t="shared" si="8"/>
        <v>22</v>
      </c>
      <c r="V31" s="60">
        <f>VLOOKUP($A31,'Return Data'!$B$7:$R$2292,17,0)</f>
        <v>4.2217000000000002</v>
      </c>
      <c r="W31" s="61">
        <f t="shared" si="10"/>
        <v>19</v>
      </c>
      <c r="X31" s="60">
        <f>VLOOKUP($A31,'Return Data'!$B$7:$R$2292,14,0)</f>
        <v>3.8271999999999999</v>
      </c>
      <c r="Y31" s="61">
        <f>RANK(X31,X$8:X$36,0)</f>
        <v>8</v>
      </c>
      <c r="Z31" s="60">
        <f>VLOOKUP($A31,'Return Data'!$B$7:$R$2292,16,0)</f>
        <v>6.1737000000000002</v>
      </c>
      <c r="AA31" s="62">
        <f t="shared" si="9"/>
        <v>2</v>
      </c>
    </row>
    <row r="32" spans="1:27" x14ac:dyDescent="0.3">
      <c r="A32" s="58" t="s">
        <v>1205</v>
      </c>
      <c r="B32" s="59">
        <f>VLOOKUP($A32,'Return Data'!$B$7:$R$2292,3,0)</f>
        <v>44990</v>
      </c>
      <c r="C32" s="60">
        <f>VLOOKUP($A32,'Return Data'!$B$7:$R$2292,4,0)</f>
        <v>1185.8304000000001</v>
      </c>
      <c r="D32" s="60">
        <f>VLOOKUP($A32,'Return Data'!$B$7:$R$2292,5,0)</f>
        <v>6.1755000000000004</v>
      </c>
      <c r="E32" s="61">
        <f t="shared" si="0"/>
        <v>12</v>
      </c>
      <c r="F32" s="60">
        <f>VLOOKUP($A32,'Return Data'!$B$7:$R$2292,6,0)</f>
        <v>6.1745000000000001</v>
      </c>
      <c r="G32" s="61">
        <f t="shared" si="1"/>
        <v>12</v>
      </c>
      <c r="H32" s="60">
        <f>VLOOKUP($A32,'Return Data'!$B$7:$R$2292,7,0)</f>
        <v>6.2850000000000001</v>
      </c>
      <c r="I32" s="61">
        <f t="shared" si="2"/>
        <v>10</v>
      </c>
      <c r="J32" s="60">
        <f>VLOOKUP($A32,'Return Data'!$B$7:$R$2292,8,0)</f>
        <v>6.4067999999999996</v>
      </c>
      <c r="K32" s="61">
        <f t="shared" si="3"/>
        <v>9</v>
      </c>
      <c r="L32" s="60">
        <f>VLOOKUP($A32,'Return Data'!$B$7:$R$2292,9,0)</f>
        <v>6.3517000000000001</v>
      </c>
      <c r="M32" s="61">
        <f t="shared" si="4"/>
        <v>12</v>
      </c>
      <c r="N32" s="60">
        <f>VLOOKUP($A32,'Return Data'!$B$7:$R$2292,10,0)</f>
        <v>6.2339000000000002</v>
      </c>
      <c r="O32" s="61">
        <f t="shared" si="5"/>
        <v>15</v>
      </c>
      <c r="P32" s="60">
        <f>VLOOKUP($A32,'Return Data'!$B$7:$R$2292,11,0)</f>
        <v>6.0305</v>
      </c>
      <c r="Q32" s="61">
        <f t="shared" si="6"/>
        <v>15</v>
      </c>
      <c r="R32" s="60">
        <f>VLOOKUP($A32,'Return Data'!$B$7:$R$2292,12,0)</f>
        <v>5.6772999999999998</v>
      </c>
      <c r="S32" s="61">
        <f t="shared" si="7"/>
        <v>17</v>
      </c>
      <c r="T32" s="60">
        <f>VLOOKUP($A32,'Return Data'!$B$7:$R$2292,13,0)</f>
        <v>5.2043999999999997</v>
      </c>
      <c r="U32" s="61">
        <f t="shared" si="8"/>
        <v>18</v>
      </c>
      <c r="V32" s="60">
        <f>VLOOKUP($A32,'Return Data'!$B$7:$R$2292,17,0)</f>
        <v>4.2098000000000004</v>
      </c>
      <c r="W32" s="61">
        <f t="shared" si="10"/>
        <v>21</v>
      </c>
      <c r="X32" s="60"/>
      <c r="Y32" s="61"/>
      <c r="Z32" s="60">
        <f>VLOOKUP($A32,'Return Data'!$B$7:$R$2292,16,0)</f>
        <v>4.3962000000000003</v>
      </c>
      <c r="AA32" s="62">
        <f t="shared" si="9"/>
        <v>5</v>
      </c>
    </row>
    <row r="33" spans="1:27" x14ac:dyDescent="0.3">
      <c r="A33" s="58" t="s">
        <v>1207</v>
      </c>
      <c r="B33" s="59">
        <f>VLOOKUP($A33,'Return Data'!$B$7:$R$2292,3,0)</f>
        <v>44990</v>
      </c>
      <c r="C33" s="60">
        <f>VLOOKUP($A33,'Return Data'!$B$7:$R$2292,4,0)</f>
        <v>1177.1811</v>
      </c>
      <c r="D33" s="60">
        <f>VLOOKUP($A33,'Return Data'!$B$7:$R$2292,5,0)</f>
        <v>6.1650999999999998</v>
      </c>
      <c r="E33" s="61">
        <f t="shared" si="0"/>
        <v>13</v>
      </c>
      <c r="F33" s="60">
        <f>VLOOKUP($A33,'Return Data'!$B$7:$R$2292,6,0)</f>
        <v>6.1672000000000002</v>
      </c>
      <c r="G33" s="61">
        <f t="shared" si="1"/>
        <v>15</v>
      </c>
      <c r="H33" s="60">
        <f>VLOOKUP($A33,'Return Data'!$B$7:$R$2292,7,0)</f>
        <v>6.2778999999999998</v>
      </c>
      <c r="I33" s="61">
        <f t="shared" si="2"/>
        <v>12</v>
      </c>
      <c r="J33" s="60">
        <f>VLOOKUP($A33,'Return Data'!$B$7:$R$2292,8,0)</f>
        <v>6.3853999999999997</v>
      </c>
      <c r="K33" s="61">
        <f t="shared" si="3"/>
        <v>16</v>
      </c>
      <c r="L33" s="60">
        <f>VLOOKUP($A33,'Return Data'!$B$7:$R$2292,9,0)</f>
        <v>6.3495999999999997</v>
      </c>
      <c r="M33" s="61">
        <f t="shared" si="4"/>
        <v>14</v>
      </c>
      <c r="N33" s="60">
        <f>VLOOKUP($A33,'Return Data'!$B$7:$R$2292,10,0)</f>
        <v>6.2409999999999997</v>
      </c>
      <c r="O33" s="61">
        <f t="shared" si="5"/>
        <v>11</v>
      </c>
      <c r="P33" s="60">
        <f>VLOOKUP($A33,'Return Data'!$B$7:$R$2292,11,0)</f>
        <v>6.0362</v>
      </c>
      <c r="Q33" s="61">
        <f t="shared" si="6"/>
        <v>12</v>
      </c>
      <c r="R33" s="60">
        <f>VLOOKUP($A33,'Return Data'!$B$7:$R$2292,12,0)</f>
        <v>5.6882000000000001</v>
      </c>
      <c r="S33" s="61">
        <f t="shared" si="7"/>
        <v>12</v>
      </c>
      <c r="T33" s="60">
        <f>VLOOKUP($A33,'Return Data'!$B$7:$R$2292,13,0)</f>
        <v>5.22</v>
      </c>
      <c r="U33" s="61">
        <f t="shared" si="8"/>
        <v>13</v>
      </c>
      <c r="V33" s="60">
        <f>VLOOKUP($A33,'Return Data'!$B$7:$R$2292,17,0)</f>
        <v>4.2412000000000001</v>
      </c>
      <c r="W33" s="61">
        <f t="shared" si="10"/>
        <v>11</v>
      </c>
      <c r="X33" s="60"/>
      <c r="Y33" s="61"/>
      <c r="Z33" s="60">
        <f>VLOOKUP($A33,'Return Data'!$B$7:$R$2292,16,0)</f>
        <v>4.2154999999999996</v>
      </c>
      <c r="AA33" s="62">
        <f t="shared" si="9"/>
        <v>12</v>
      </c>
    </row>
    <row r="34" spans="1:27" x14ac:dyDescent="0.3">
      <c r="A34" s="58" t="s">
        <v>1209</v>
      </c>
      <c r="B34" s="59">
        <f>VLOOKUP($A34,'Return Data'!$B$7:$R$2292,3,0)</f>
        <v>44990</v>
      </c>
      <c r="C34" s="60">
        <f>VLOOKUP($A34,'Return Data'!$B$7:$R$2292,4,0)</f>
        <v>1174.9213</v>
      </c>
      <c r="D34" s="60">
        <f>VLOOKUP($A34,'Return Data'!$B$7:$R$2292,5,0)</f>
        <v>6.2205000000000004</v>
      </c>
      <c r="E34" s="61">
        <f t="shared" si="0"/>
        <v>2</v>
      </c>
      <c r="F34" s="60">
        <f>VLOOKUP($A34,'Return Data'!$B$7:$R$2292,6,0)</f>
        <v>6.1872999999999996</v>
      </c>
      <c r="G34" s="61">
        <f t="shared" si="1"/>
        <v>11</v>
      </c>
      <c r="H34" s="60">
        <f>VLOOKUP($A34,'Return Data'!$B$7:$R$2292,7,0)</f>
        <v>6.2432999999999996</v>
      </c>
      <c r="I34" s="61">
        <f t="shared" si="2"/>
        <v>21</v>
      </c>
      <c r="J34" s="60">
        <f>VLOOKUP($A34,'Return Data'!$B$7:$R$2292,8,0)</f>
        <v>6.4043999999999999</v>
      </c>
      <c r="K34" s="61">
        <f t="shared" si="3"/>
        <v>10</v>
      </c>
      <c r="L34" s="60">
        <f>VLOOKUP($A34,'Return Data'!$B$7:$R$2292,9,0)</f>
        <v>6.3643999999999998</v>
      </c>
      <c r="M34" s="61">
        <f t="shared" si="4"/>
        <v>9</v>
      </c>
      <c r="N34" s="60">
        <f>VLOOKUP($A34,'Return Data'!$B$7:$R$2292,10,0)</f>
        <v>6.2428999999999997</v>
      </c>
      <c r="O34" s="61">
        <f t="shared" si="5"/>
        <v>9</v>
      </c>
      <c r="P34" s="60">
        <f>VLOOKUP($A34,'Return Data'!$B$7:$R$2292,11,0)</f>
        <v>6.0331999999999999</v>
      </c>
      <c r="Q34" s="61">
        <f t="shared" si="6"/>
        <v>13</v>
      </c>
      <c r="R34" s="60">
        <f>VLOOKUP($A34,'Return Data'!$B$7:$R$2292,12,0)</f>
        <v>5.6840999999999999</v>
      </c>
      <c r="S34" s="61">
        <f t="shared" si="7"/>
        <v>16</v>
      </c>
      <c r="T34" s="60">
        <f>VLOOKUP($A34,'Return Data'!$B$7:$R$2292,13,0)</f>
        <v>5.2186000000000003</v>
      </c>
      <c r="U34" s="61">
        <f t="shared" si="8"/>
        <v>14</v>
      </c>
      <c r="V34" s="60">
        <f>VLOOKUP($A34,'Return Data'!$B$7:$R$2292,17,0)</f>
        <v>4.2373000000000003</v>
      </c>
      <c r="W34" s="61">
        <f t="shared" si="10"/>
        <v>14</v>
      </c>
      <c r="X34" s="60"/>
      <c r="Y34" s="61"/>
      <c r="Z34" s="60">
        <f>VLOOKUP($A34,'Return Data'!$B$7:$R$2292,16,0)</f>
        <v>4.1692999999999998</v>
      </c>
      <c r="AA34" s="62">
        <f t="shared" si="9"/>
        <v>14</v>
      </c>
    </row>
    <row r="35" spans="1:27" x14ac:dyDescent="0.3">
      <c r="A35" s="58" t="s">
        <v>1211</v>
      </c>
      <c r="B35" s="59">
        <f>VLOOKUP($A35,'Return Data'!$B$7:$R$2292,3,0)</f>
        <v>44990</v>
      </c>
      <c r="C35" s="60">
        <f>VLOOKUP($A35,'Return Data'!$B$7:$R$2292,4,0)</f>
        <v>3054.6122999999998</v>
      </c>
      <c r="D35" s="60">
        <f>VLOOKUP($A35,'Return Data'!$B$7:$R$2292,5,0)</f>
        <v>6.1631999999999998</v>
      </c>
      <c r="E35" s="61">
        <f t="shared" si="0"/>
        <v>14</v>
      </c>
      <c r="F35" s="60">
        <f>VLOOKUP($A35,'Return Data'!$B$7:$R$2292,6,0)</f>
        <v>6.1684999999999999</v>
      </c>
      <c r="G35" s="61">
        <f t="shared" si="1"/>
        <v>14</v>
      </c>
      <c r="H35" s="60">
        <f>VLOOKUP($A35,'Return Data'!$B$7:$R$2292,7,0)</f>
        <v>6.2847999999999997</v>
      </c>
      <c r="I35" s="61">
        <f t="shared" si="2"/>
        <v>11</v>
      </c>
      <c r="J35" s="60">
        <f>VLOOKUP($A35,'Return Data'!$B$7:$R$2292,8,0)</f>
        <v>6.3872</v>
      </c>
      <c r="K35" s="61">
        <f t="shared" si="3"/>
        <v>15</v>
      </c>
      <c r="L35" s="60">
        <f>VLOOKUP($A35,'Return Data'!$B$7:$R$2292,9,0)</f>
        <v>6.3392999999999997</v>
      </c>
      <c r="M35" s="61">
        <f t="shared" si="4"/>
        <v>17</v>
      </c>
      <c r="N35" s="60">
        <f>VLOOKUP($A35,'Return Data'!$B$7:$R$2292,10,0)</f>
        <v>6.2344999999999997</v>
      </c>
      <c r="O35" s="61">
        <f t="shared" si="5"/>
        <v>14</v>
      </c>
      <c r="P35" s="60">
        <f>VLOOKUP($A35,'Return Data'!$B$7:$R$2292,11,0)</f>
        <v>6.0327999999999999</v>
      </c>
      <c r="Q35" s="61">
        <f t="shared" si="6"/>
        <v>14</v>
      </c>
      <c r="R35" s="60">
        <f>VLOOKUP($A35,'Return Data'!$B$7:$R$2292,12,0)</f>
        <v>5.6871999999999998</v>
      </c>
      <c r="S35" s="61">
        <f t="shared" si="7"/>
        <v>14</v>
      </c>
      <c r="T35" s="60">
        <f>VLOOKUP($A35,'Return Data'!$B$7:$R$2292,13,0)</f>
        <v>5.2211999999999996</v>
      </c>
      <c r="U35" s="61">
        <f t="shared" si="8"/>
        <v>12</v>
      </c>
      <c r="V35" s="60">
        <f>VLOOKUP($A35,'Return Data'!$B$7:$R$2292,17,0)</f>
        <v>4.2378</v>
      </c>
      <c r="W35" s="61">
        <f t="shared" si="10"/>
        <v>13</v>
      </c>
      <c r="X35" s="60">
        <f>VLOOKUP($A35,'Return Data'!$B$7:$R$2292,14,0)</f>
        <v>3.8531</v>
      </c>
      <c r="Y35" s="61">
        <f>RANK(X35,X$8:X$36,0)</f>
        <v>4</v>
      </c>
      <c r="Z35" s="60">
        <f>VLOOKUP($A35,'Return Data'!$B$7:$R$2292,16,0)</f>
        <v>6.2625000000000002</v>
      </c>
      <c r="AA35" s="62">
        <f t="shared" si="9"/>
        <v>1</v>
      </c>
    </row>
    <row r="36" spans="1:27" x14ac:dyDescent="0.3">
      <c r="A36" s="58" t="s">
        <v>1859</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5.7296999999999985</v>
      </c>
      <c r="E38" s="69"/>
      <c r="F38" s="70">
        <f>AVERAGE(F8:F36)</f>
        <v>5.7278379310344834</v>
      </c>
      <c r="G38" s="69"/>
      <c r="H38" s="70">
        <f>AVERAGE(H8:H36)</f>
        <v>5.8244827586206886</v>
      </c>
      <c r="I38" s="69"/>
      <c r="J38" s="70">
        <f>AVERAGE(J8:J36)</f>
        <v>5.9314758620689672</v>
      </c>
      <c r="K38" s="69"/>
      <c r="L38" s="70">
        <f>AVERAGE(L8:L36)</f>
        <v>5.8870896551724137</v>
      </c>
      <c r="M38" s="69"/>
      <c r="N38" s="70">
        <f>AVERAGE(N8:N36)</f>
        <v>5.7909344827586207</v>
      </c>
      <c r="O38" s="69"/>
      <c r="P38" s="70">
        <f>AVERAGE(P8:P36)</f>
        <v>5.6044586206896554</v>
      </c>
      <c r="Q38" s="69"/>
      <c r="R38" s="70">
        <f>AVERAGE(R8:R36)</f>
        <v>5.2825931034482752</v>
      </c>
      <c r="S38" s="69"/>
      <c r="T38" s="70">
        <f>AVERAGE(T8:T36)</f>
        <v>4.8497000000000003</v>
      </c>
      <c r="U38" s="69"/>
      <c r="V38" s="70">
        <f>AVERAGE(V8:V36)</f>
        <v>3.9277892857142853</v>
      </c>
      <c r="W38" s="69"/>
      <c r="X38" s="70">
        <f>AVERAGE(X8:X36)</f>
        <v>3.45939</v>
      </c>
      <c r="Y38" s="69"/>
      <c r="Z38" s="70">
        <f>AVERAGE(Z8:Z36)</f>
        <v>4.0743</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6.2512999999999996</v>
      </c>
      <c r="E40" s="73"/>
      <c r="F40" s="74">
        <f>MAX(F8:F36)</f>
        <v>6.2443999999999997</v>
      </c>
      <c r="G40" s="73"/>
      <c r="H40" s="74">
        <f>MAX(H8:H36)</f>
        <v>6.3506</v>
      </c>
      <c r="I40" s="73"/>
      <c r="J40" s="74">
        <f>MAX(J8:J36)</f>
        <v>6.4539999999999997</v>
      </c>
      <c r="K40" s="73"/>
      <c r="L40" s="74">
        <f>MAX(L8:L36)</f>
        <v>6.4058000000000002</v>
      </c>
      <c r="M40" s="73"/>
      <c r="N40" s="74">
        <f>MAX(N8:N36)</f>
        <v>6.3369</v>
      </c>
      <c r="O40" s="73"/>
      <c r="P40" s="74">
        <f>MAX(P8:P36)</f>
        <v>6.1311999999999998</v>
      </c>
      <c r="Q40" s="73"/>
      <c r="R40" s="74">
        <f>MAX(R8:R36)</f>
        <v>5.7766000000000002</v>
      </c>
      <c r="S40" s="73"/>
      <c r="T40" s="74">
        <f>MAX(T8:T36)</f>
        <v>5.3231000000000002</v>
      </c>
      <c r="U40" s="73"/>
      <c r="V40" s="74">
        <f>MAX(V8:V36)</f>
        <v>4.2845000000000004</v>
      </c>
      <c r="W40" s="73"/>
      <c r="X40" s="74">
        <f>MAX(X8:X36)</f>
        <v>3.8963999999999999</v>
      </c>
      <c r="Y40" s="73"/>
      <c r="Z40" s="74">
        <f>MAX(Z8:Z36)</f>
        <v>6.2625000000000002</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1418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1160</v>
      </c>
      <c r="B8" s="59">
        <f>VLOOKUP($A8,'Return Data'!$B$7:$R$2292,3,0)</f>
        <v>44990</v>
      </c>
      <c r="C8" s="60">
        <f>VLOOKUP($A8,'Return Data'!$B$7:$R$2292,4,0)</f>
        <v>1200.6142</v>
      </c>
      <c r="D8" s="60">
        <f>VLOOKUP($A8,'Return Data'!$B$7:$R$2292,5,0)</f>
        <v>6.0903999999999998</v>
      </c>
      <c r="E8" s="61">
        <f t="shared" ref="E8:E36" si="0">RANK(D8,D$8:D$36,0)</f>
        <v>13</v>
      </c>
      <c r="F8" s="60">
        <f>VLOOKUP($A8,'Return Data'!$B$7:$R$2292,6,0)</f>
        <v>6.0903999999999998</v>
      </c>
      <c r="G8" s="61">
        <f t="shared" ref="G8:G36" si="1">RANK(F8,F$8:F$36,0)</f>
        <v>12</v>
      </c>
      <c r="H8" s="60">
        <f>VLOOKUP($A8,'Return Data'!$B$7:$R$2292,7,0)</f>
        <v>6.2031000000000001</v>
      </c>
      <c r="I8" s="61">
        <f t="shared" ref="I8:I36" si="2">RANK(H8,H$8:H$36,0)</f>
        <v>9</v>
      </c>
      <c r="J8" s="60">
        <f>VLOOKUP($A8,'Return Data'!$B$7:$R$2292,8,0)</f>
        <v>6.3175999999999997</v>
      </c>
      <c r="K8" s="61">
        <f t="shared" ref="K8:K36" si="3">RANK(J8,J$8:J$36,0)</f>
        <v>8</v>
      </c>
      <c r="L8" s="60">
        <f>VLOOKUP($A8,'Return Data'!$B$7:$R$2292,9,0)</f>
        <v>6.2748999999999997</v>
      </c>
      <c r="M8" s="61">
        <f t="shared" ref="M8:M36" si="4">RANK(L8,L$8:L$36,0)</f>
        <v>7</v>
      </c>
      <c r="N8" s="60">
        <f>VLOOKUP($A8,'Return Data'!$B$7:$R$2292,10,0)</f>
        <v>6.1391</v>
      </c>
      <c r="O8" s="61">
        <f t="shared" ref="O8:O36" si="5">RANK(N8,N$8:N$36,0)</f>
        <v>15</v>
      </c>
      <c r="P8" s="60">
        <f>VLOOKUP($A8,'Return Data'!$B$7:$R$2292,11,0)</f>
        <v>5.9347000000000003</v>
      </c>
      <c r="Q8" s="61">
        <f t="shared" ref="Q8:Q36" si="6">RANK(P8,P$8:P$36,0)</f>
        <v>14</v>
      </c>
      <c r="R8" s="60">
        <f>VLOOKUP($A8,'Return Data'!$B$7:$R$2292,12,0)</f>
        <v>5.5800999999999998</v>
      </c>
      <c r="S8" s="61">
        <f t="shared" ref="S8:S36" si="7">RANK(R8,R$8:R$36,0)</f>
        <v>16</v>
      </c>
      <c r="T8" s="60">
        <f>VLOOKUP($A8,'Return Data'!$B$7:$R$2292,13,0)</f>
        <v>5.1109</v>
      </c>
      <c r="U8" s="61">
        <f t="shared" ref="U8:U36" si="8">RANK(T8,T$8:T$36,0)</f>
        <v>18</v>
      </c>
      <c r="V8" s="60">
        <f>VLOOKUP($A8,'Return Data'!$B$7:$R$2292,17,0)</f>
        <v>4.1364000000000001</v>
      </c>
      <c r="W8" s="61">
        <f>RANK(V8,V$8:V$36,0)</f>
        <v>13</v>
      </c>
      <c r="X8" s="60">
        <f>VLOOKUP($A8,'Return Data'!$B$7:$R$2292,14,0)</f>
        <v>3.7360000000000002</v>
      </c>
      <c r="Y8" s="61">
        <f>RANK(X8,X$8:X$36,0)</f>
        <v>5</v>
      </c>
      <c r="Z8" s="60">
        <f>VLOOKUP($A8,'Return Data'!$B$7:$R$2292,16,0)</f>
        <v>4.3002000000000002</v>
      </c>
      <c r="AA8" s="62">
        <f t="shared" ref="AA8:AA36" si="9">RANK(Z8,Z$8:Z$36,0)</f>
        <v>4</v>
      </c>
    </row>
    <row r="9" spans="1:27" x14ac:dyDescent="0.3">
      <c r="A9" s="58" t="s">
        <v>1162</v>
      </c>
      <c r="B9" s="59">
        <f>VLOOKUP($A9,'Return Data'!$B$7:$R$2292,3,0)</f>
        <v>44990</v>
      </c>
      <c r="C9" s="60">
        <f>VLOOKUP($A9,'Return Data'!$B$7:$R$2292,4,0)</f>
        <v>1177.2936</v>
      </c>
      <c r="D9" s="60">
        <f>VLOOKUP($A9,'Return Data'!$B$7:$R$2292,5,0)</f>
        <v>6.1303999999999998</v>
      </c>
      <c r="E9" s="61">
        <f t="shared" si="0"/>
        <v>4</v>
      </c>
      <c r="F9" s="60">
        <f>VLOOKUP($A9,'Return Data'!$B$7:$R$2292,6,0)</f>
        <v>6.1334999999999997</v>
      </c>
      <c r="G9" s="61">
        <f t="shared" si="1"/>
        <v>2</v>
      </c>
      <c r="H9" s="60">
        <f>VLOOKUP($A9,'Return Data'!$B$7:$R$2292,7,0)</f>
        <v>6.2870999999999997</v>
      </c>
      <c r="I9" s="61">
        <f t="shared" si="2"/>
        <v>1</v>
      </c>
      <c r="J9" s="60">
        <f>VLOOKUP($A9,'Return Data'!$B$7:$R$2292,8,0)</f>
        <v>6.3856999999999999</v>
      </c>
      <c r="K9" s="61">
        <f t="shared" si="3"/>
        <v>2</v>
      </c>
      <c r="L9" s="60">
        <f>VLOOKUP($A9,'Return Data'!$B$7:$R$2292,9,0)</f>
        <v>6.3334000000000001</v>
      </c>
      <c r="M9" s="61">
        <f t="shared" si="4"/>
        <v>2</v>
      </c>
      <c r="N9" s="60">
        <f>VLOOKUP($A9,'Return Data'!$B$7:$R$2292,10,0)</f>
        <v>6.2171000000000003</v>
      </c>
      <c r="O9" s="61">
        <f t="shared" si="5"/>
        <v>2</v>
      </c>
      <c r="P9" s="60">
        <f>VLOOKUP($A9,'Return Data'!$B$7:$R$2292,11,0)</f>
        <v>6.0103999999999997</v>
      </c>
      <c r="Q9" s="61">
        <f t="shared" si="6"/>
        <v>2</v>
      </c>
      <c r="R9" s="60">
        <f>VLOOKUP($A9,'Return Data'!$B$7:$R$2292,12,0)</f>
        <v>5.6619000000000002</v>
      </c>
      <c r="S9" s="61">
        <f t="shared" si="7"/>
        <v>2</v>
      </c>
      <c r="T9" s="60">
        <f>VLOOKUP($A9,'Return Data'!$B$7:$R$2292,13,0)</f>
        <v>5.1938000000000004</v>
      </c>
      <c r="U9" s="61">
        <f t="shared" si="8"/>
        <v>2</v>
      </c>
      <c r="V9" s="60">
        <f>VLOOKUP($A9,'Return Data'!$B$7:$R$2292,17,0)</f>
        <v>4.2068000000000003</v>
      </c>
      <c r="W9" s="61">
        <f>RANK(V9,V$8:V$36,0)</f>
        <v>1</v>
      </c>
      <c r="X9" s="60"/>
      <c r="Y9" s="61"/>
      <c r="Z9" s="60">
        <f>VLOOKUP($A9,'Return Data'!$B$7:$R$2292,16,0)</f>
        <v>4.1912000000000003</v>
      </c>
      <c r="AA9" s="62">
        <f t="shared" si="9"/>
        <v>10</v>
      </c>
    </row>
    <row r="10" spans="1:27" x14ac:dyDescent="0.3">
      <c r="A10" s="58" t="s">
        <v>1908</v>
      </c>
      <c r="B10" s="59">
        <f>VLOOKUP($A10,'Return Data'!$B$7:$R$2292,3,0)</f>
        <v>44990</v>
      </c>
      <c r="C10" s="60">
        <f>VLOOKUP($A10,'Return Data'!$B$7:$R$2292,4,0)</f>
        <v>1169.2627</v>
      </c>
      <c r="D10" s="60">
        <f>VLOOKUP($A10,'Return Data'!$B$7:$R$2292,5,0)</f>
        <v>6.1349999999999998</v>
      </c>
      <c r="E10" s="61">
        <f t="shared" si="0"/>
        <v>3</v>
      </c>
      <c r="F10" s="60">
        <f>VLOOKUP($A10,'Return Data'!$B$7:$R$2292,6,0)</f>
        <v>6.1318999999999999</v>
      </c>
      <c r="G10" s="61">
        <f t="shared" si="1"/>
        <v>3</v>
      </c>
      <c r="H10" s="60">
        <f>VLOOKUP($A10,'Return Data'!$B$7:$R$2292,7,0)</f>
        <v>6.2373000000000003</v>
      </c>
      <c r="I10" s="61">
        <f t="shared" si="2"/>
        <v>3</v>
      </c>
      <c r="J10" s="60">
        <f>VLOOKUP($A10,'Return Data'!$B$7:$R$2292,8,0)</f>
        <v>6.3201000000000001</v>
      </c>
      <c r="K10" s="61">
        <f t="shared" si="3"/>
        <v>7</v>
      </c>
      <c r="L10" s="60">
        <f>VLOOKUP($A10,'Return Data'!$B$7:$R$2292,9,0)</f>
        <v>6.2648999999999999</v>
      </c>
      <c r="M10" s="61">
        <f t="shared" si="4"/>
        <v>12</v>
      </c>
      <c r="N10" s="60">
        <f>VLOOKUP($A10,'Return Data'!$B$7:$R$2292,10,0)</f>
        <v>6.1536999999999997</v>
      </c>
      <c r="O10" s="61">
        <f t="shared" si="5"/>
        <v>10</v>
      </c>
      <c r="P10" s="60">
        <f>VLOOKUP($A10,'Return Data'!$B$7:$R$2292,11,0)</f>
        <v>5.9642999999999997</v>
      </c>
      <c r="Q10" s="61">
        <f t="shared" si="6"/>
        <v>6</v>
      </c>
      <c r="R10" s="60">
        <f>VLOOKUP($A10,'Return Data'!$B$7:$R$2292,12,0)</f>
        <v>5.6275000000000004</v>
      </c>
      <c r="S10" s="61">
        <f t="shared" si="7"/>
        <v>5</v>
      </c>
      <c r="T10" s="60">
        <f>VLOOKUP($A10,'Return Data'!$B$7:$R$2292,13,0)</f>
        <v>5.1547999999999998</v>
      </c>
      <c r="U10" s="61">
        <f t="shared" si="8"/>
        <v>5</v>
      </c>
      <c r="V10" s="60">
        <f>VLOOKUP($A10,'Return Data'!$B$7:$R$2292,17,0)</f>
        <v>4.1757999999999997</v>
      </c>
      <c r="W10" s="61">
        <f>RANK(V10,V$8:V$36,0)</f>
        <v>6</v>
      </c>
      <c r="X10" s="60"/>
      <c r="Y10" s="61"/>
      <c r="Z10" s="60">
        <f>VLOOKUP($A10,'Return Data'!$B$7:$R$2292,16,0)</f>
        <v>4.1264000000000003</v>
      </c>
      <c r="AA10" s="62">
        <f t="shared" si="9"/>
        <v>12</v>
      </c>
    </row>
    <row r="11" spans="1:27" x14ac:dyDescent="0.3">
      <c r="A11" s="58" t="s">
        <v>1958</v>
      </c>
      <c r="B11" s="59">
        <f>VLOOKUP($A11,'Return Data'!$B$7:$R$2292,3,0)</f>
        <v>44990</v>
      </c>
      <c r="C11" s="60">
        <f>VLOOKUP($A11,'Return Data'!$B$7:$R$2292,4,0)</f>
        <v>1127.9684</v>
      </c>
      <c r="D11" s="60">
        <f>VLOOKUP($A11,'Return Data'!$B$7:$R$2292,5,0)</f>
        <v>6.0682999999999998</v>
      </c>
      <c r="E11" s="61">
        <f t="shared" si="0"/>
        <v>18</v>
      </c>
      <c r="F11" s="60">
        <f>VLOOKUP($A11,'Return Data'!$B$7:$R$2292,6,0)</f>
        <v>6.0693000000000001</v>
      </c>
      <c r="G11" s="61">
        <f t="shared" si="1"/>
        <v>18</v>
      </c>
      <c r="H11" s="60">
        <f>VLOOKUP($A11,'Return Data'!$B$7:$R$2292,7,0)</f>
        <v>6.218</v>
      </c>
      <c r="I11" s="61">
        <f t="shared" si="2"/>
        <v>7</v>
      </c>
      <c r="J11" s="60">
        <f>VLOOKUP($A11,'Return Data'!$B$7:$R$2292,8,0)</f>
        <v>6.3799000000000001</v>
      </c>
      <c r="K11" s="61">
        <f t="shared" si="3"/>
        <v>3</v>
      </c>
      <c r="L11" s="60">
        <f>VLOOKUP($A11,'Return Data'!$B$7:$R$2292,9,0)</f>
        <v>6.3613999999999997</v>
      </c>
      <c r="M11" s="61">
        <f t="shared" si="4"/>
        <v>1</v>
      </c>
      <c r="N11" s="60">
        <f>VLOOKUP($A11,'Return Data'!$B$7:$R$2292,10,0)</f>
        <v>6.2938000000000001</v>
      </c>
      <c r="O11" s="61">
        <f t="shared" si="5"/>
        <v>1</v>
      </c>
      <c r="P11" s="60">
        <f>VLOOKUP($A11,'Return Data'!$B$7:$R$2292,11,0)</f>
        <v>6.0805999999999996</v>
      </c>
      <c r="Q11" s="61">
        <f t="shared" si="6"/>
        <v>1</v>
      </c>
      <c r="R11" s="60">
        <f>VLOOKUP($A11,'Return Data'!$B$7:$R$2292,12,0)</f>
        <v>5.7252000000000001</v>
      </c>
      <c r="S11" s="61">
        <f t="shared" si="7"/>
        <v>1</v>
      </c>
      <c r="T11" s="60">
        <f>VLOOKUP($A11,'Return Data'!$B$7:$R$2292,13,0)</f>
        <v>5.2695999999999996</v>
      </c>
      <c r="U11" s="61">
        <f t="shared" si="8"/>
        <v>1</v>
      </c>
      <c r="V11" s="60"/>
      <c r="W11" s="61"/>
      <c r="X11" s="60"/>
      <c r="Y11" s="61"/>
      <c r="Z11" s="60">
        <f>VLOOKUP($A11,'Return Data'!$B$7:$R$2292,16,0)</f>
        <v>3.9548999999999999</v>
      </c>
      <c r="AA11" s="62">
        <f t="shared" si="9"/>
        <v>21</v>
      </c>
    </row>
    <row r="12" spans="1:27" x14ac:dyDescent="0.3">
      <c r="A12" s="58" t="s">
        <v>1166</v>
      </c>
      <c r="B12" s="59">
        <f>VLOOKUP($A12,'Return Data'!$B$7:$R$2292,3,0)</f>
        <v>44990</v>
      </c>
      <c r="C12" s="60">
        <f>VLOOKUP($A12,'Return Data'!$B$7:$R$2292,4,0)</f>
        <v>1154.0859</v>
      </c>
      <c r="D12" s="60">
        <f>VLOOKUP($A12,'Return Data'!$B$7:$R$2292,5,0)</f>
        <v>6.1050000000000004</v>
      </c>
      <c r="E12" s="61">
        <f t="shared" si="0"/>
        <v>9</v>
      </c>
      <c r="F12" s="60">
        <f>VLOOKUP($A12,'Return Data'!$B$7:$R$2292,6,0)</f>
        <v>6.1070000000000002</v>
      </c>
      <c r="G12" s="61">
        <f t="shared" si="1"/>
        <v>8</v>
      </c>
      <c r="H12" s="60">
        <f>VLOOKUP($A12,'Return Data'!$B$7:$R$2292,7,0)</f>
        <v>6.2248000000000001</v>
      </c>
      <c r="I12" s="61">
        <f t="shared" si="2"/>
        <v>5</v>
      </c>
      <c r="J12" s="60">
        <f>VLOOKUP($A12,'Return Data'!$B$7:$R$2292,8,0)</f>
        <v>6.3893000000000004</v>
      </c>
      <c r="K12" s="61">
        <f t="shared" si="3"/>
        <v>1</v>
      </c>
      <c r="L12" s="60">
        <f>VLOOKUP($A12,'Return Data'!$B$7:$R$2292,9,0)</f>
        <v>6.3013000000000003</v>
      </c>
      <c r="M12" s="61">
        <f t="shared" si="4"/>
        <v>4</v>
      </c>
      <c r="N12" s="60">
        <f>VLOOKUP($A12,'Return Data'!$B$7:$R$2292,10,0)</f>
        <v>6.1969000000000003</v>
      </c>
      <c r="O12" s="61">
        <f t="shared" si="5"/>
        <v>3</v>
      </c>
      <c r="P12" s="60">
        <f>VLOOKUP($A12,'Return Data'!$B$7:$R$2292,11,0)</f>
        <v>5.9996</v>
      </c>
      <c r="Q12" s="61">
        <f t="shared" si="6"/>
        <v>3</v>
      </c>
      <c r="R12" s="60">
        <f>VLOOKUP($A12,'Return Data'!$B$7:$R$2292,12,0)</f>
        <v>5.6501000000000001</v>
      </c>
      <c r="S12" s="61">
        <f t="shared" si="7"/>
        <v>3</v>
      </c>
      <c r="T12" s="60">
        <f>VLOOKUP($A12,'Return Data'!$B$7:$R$2292,13,0)</f>
        <v>5.1919000000000004</v>
      </c>
      <c r="U12" s="61">
        <f t="shared" si="8"/>
        <v>3</v>
      </c>
      <c r="V12" s="60">
        <f>VLOOKUP($A12,'Return Data'!$B$7:$R$2292,17,0)</f>
        <v>4.2042999999999999</v>
      </c>
      <c r="W12" s="61">
        <f t="shared" ref="W12:W36" si="10">RANK(V12,V$8:V$36,0)</f>
        <v>2</v>
      </c>
      <c r="X12" s="60"/>
      <c r="Y12" s="61"/>
      <c r="Z12" s="60">
        <f>VLOOKUP($A12,'Return Data'!$B$7:$R$2292,16,0)</f>
        <v>4.0366</v>
      </c>
      <c r="AA12" s="62">
        <f t="shared" si="9"/>
        <v>15</v>
      </c>
    </row>
    <row r="13" spans="1:27" x14ac:dyDescent="0.3">
      <c r="A13" s="58" t="s">
        <v>1168</v>
      </c>
      <c r="B13" s="59">
        <f>VLOOKUP($A13,'Return Data'!$B$7:$R$2292,3,0)</f>
        <v>44990</v>
      </c>
      <c r="C13" s="60">
        <f>VLOOKUP($A13,'Return Data'!$B$7:$R$2292,4,0)</f>
        <v>1190.9199000000001</v>
      </c>
      <c r="D13" s="60">
        <f>VLOOKUP($A13,'Return Data'!$B$7:$R$2292,5,0)</f>
        <v>6.0796000000000001</v>
      </c>
      <c r="E13" s="61">
        <f t="shared" si="0"/>
        <v>16</v>
      </c>
      <c r="F13" s="60">
        <f>VLOOKUP($A13,'Return Data'!$B$7:$R$2292,6,0)</f>
        <v>6.0766</v>
      </c>
      <c r="G13" s="61">
        <f t="shared" si="1"/>
        <v>16</v>
      </c>
      <c r="H13" s="60">
        <f>VLOOKUP($A13,'Return Data'!$B$7:$R$2292,7,0)</f>
        <v>6.1852</v>
      </c>
      <c r="I13" s="61">
        <f t="shared" si="2"/>
        <v>17</v>
      </c>
      <c r="J13" s="60">
        <f>VLOOKUP($A13,'Return Data'!$B$7:$R$2292,8,0)</f>
        <v>6.3049999999999997</v>
      </c>
      <c r="K13" s="61">
        <f t="shared" si="3"/>
        <v>12</v>
      </c>
      <c r="L13" s="60">
        <f>VLOOKUP($A13,'Return Data'!$B$7:$R$2292,9,0)</f>
        <v>6.2675999999999998</v>
      </c>
      <c r="M13" s="61">
        <f t="shared" si="4"/>
        <v>10</v>
      </c>
      <c r="N13" s="60">
        <f>VLOOKUP($A13,'Return Data'!$B$7:$R$2292,10,0)</f>
        <v>6.1604000000000001</v>
      </c>
      <c r="O13" s="61">
        <f t="shared" si="5"/>
        <v>8</v>
      </c>
      <c r="P13" s="60">
        <f>VLOOKUP($A13,'Return Data'!$B$7:$R$2292,11,0)</f>
        <v>5.9608999999999996</v>
      </c>
      <c r="Q13" s="61">
        <f t="shared" si="6"/>
        <v>7</v>
      </c>
      <c r="R13" s="60">
        <f>VLOOKUP($A13,'Return Data'!$B$7:$R$2292,12,0)</f>
        <v>5.6124999999999998</v>
      </c>
      <c r="S13" s="61">
        <f t="shared" si="7"/>
        <v>7</v>
      </c>
      <c r="T13" s="60">
        <f>VLOOKUP($A13,'Return Data'!$B$7:$R$2292,13,0)</f>
        <v>5.1416000000000004</v>
      </c>
      <c r="U13" s="61">
        <f t="shared" si="8"/>
        <v>7</v>
      </c>
      <c r="V13" s="60">
        <f>VLOOKUP($A13,'Return Data'!$B$7:$R$2292,17,0)</f>
        <v>4.1608999999999998</v>
      </c>
      <c r="W13" s="61">
        <f t="shared" si="10"/>
        <v>9</v>
      </c>
      <c r="X13" s="60">
        <f>VLOOKUP($A13,'Return Data'!$B$7:$R$2292,14,0)</f>
        <v>3.8149000000000002</v>
      </c>
      <c r="Y13" s="61">
        <f>RANK(X13,X$8:X$36,0)</f>
        <v>1</v>
      </c>
      <c r="Z13" s="60">
        <f>VLOOKUP($A13,'Return Data'!$B$7:$R$2292,16,0)</f>
        <v>4.2920999999999996</v>
      </c>
      <c r="AA13" s="62">
        <f t="shared" si="9"/>
        <v>5</v>
      </c>
    </row>
    <row r="14" spans="1:27" x14ac:dyDescent="0.3">
      <c r="A14" s="58" t="s">
        <v>1170</v>
      </c>
      <c r="B14" s="59">
        <f>VLOOKUP($A14,'Return Data'!$B$7:$R$2292,3,0)</f>
        <v>44990</v>
      </c>
      <c r="C14" s="60">
        <f>VLOOKUP($A14,'Return Data'!$B$7:$R$2292,4,0)</f>
        <v>1153.6872000000001</v>
      </c>
      <c r="D14" s="60">
        <f>VLOOKUP($A14,'Return Data'!$B$7:$R$2292,5,0)</f>
        <v>6.1513999999999998</v>
      </c>
      <c r="E14" s="61">
        <f t="shared" si="0"/>
        <v>2</v>
      </c>
      <c r="F14" s="60">
        <f>VLOOKUP($A14,'Return Data'!$B$7:$R$2292,6,0)</f>
        <v>6.1271000000000004</v>
      </c>
      <c r="G14" s="61">
        <f t="shared" si="1"/>
        <v>5</v>
      </c>
      <c r="H14" s="60">
        <f>VLOOKUP($A14,'Return Data'!$B$7:$R$2292,7,0)</f>
        <v>6.2034000000000002</v>
      </c>
      <c r="I14" s="61">
        <f t="shared" si="2"/>
        <v>8</v>
      </c>
      <c r="J14" s="60">
        <f>VLOOKUP($A14,'Return Data'!$B$7:$R$2292,8,0)</f>
        <v>6.2965999999999998</v>
      </c>
      <c r="K14" s="61">
        <f t="shared" si="3"/>
        <v>15</v>
      </c>
      <c r="L14" s="60">
        <f>VLOOKUP($A14,'Return Data'!$B$7:$R$2292,9,0)</f>
        <v>6.2584999999999997</v>
      </c>
      <c r="M14" s="61">
        <f t="shared" si="4"/>
        <v>16</v>
      </c>
      <c r="N14" s="60">
        <f>VLOOKUP($A14,'Return Data'!$B$7:$R$2292,10,0)</f>
        <v>6.1264000000000003</v>
      </c>
      <c r="O14" s="61">
        <f t="shared" si="5"/>
        <v>19</v>
      </c>
      <c r="P14" s="60">
        <f>VLOOKUP($A14,'Return Data'!$B$7:$R$2292,11,0)</f>
        <v>5.9202000000000004</v>
      </c>
      <c r="Q14" s="61">
        <f t="shared" si="6"/>
        <v>18</v>
      </c>
      <c r="R14" s="60">
        <f>VLOOKUP($A14,'Return Data'!$B$7:$R$2292,12,0)</f>
        <v>5.5640999999999998</v>
      </c>
      <c r="S14" s="61">
        <f t="shared" si="7"/>
        <v>22</v>
      </c>
      <c r="T14" s="60">
        <f>VLOOKUP($A14,'Return Data'!$B$7:$R$2292,13,0)</f>
        <v>5.0942999999999996</v>
      </c>
      <c r="U14" s="61">
        <f t="shared" si="8"/>
        <v>23</v>
      </c>
      <c r="V14" s="60">
        <f>VLOOKUP($A14,'Return Data'!$B$7:$R$2292,17,0)</f>
        <v>4.1228999999999996</v>
      </c>
      <c r="W14" s="61">
        <f t="shared" si="10"/>
        <v>22</v>
      </c>
      <c r="X14" s="60"/>
      <c r="Y14" s="61"/>
      <c r="Z14" s="60">
        <f>VLOOKUP($A14,'Return Data'!$B$7:$R$2292,16,0)</f>
        <v>4.0279999999999996</v>
      </c>
      <c r="AA14" s="62">
        <f t="shared" si="9"/>
        <v>16</v>
      </c>
    </row>
    <row r="15" spans="1:27" x14ac:dyDescent="0.3">
      <c r="A15" s="58" t="s">
        <v>1171</v>
      </c>
      <c r="B15" s="59">
        <f>VLOOKUP($A15,'Return Data'!$B$7:$R$2292,3,0)</f>
        <v>44990</v>
      </c>
      <c r="C15" s="60">
        <f>VLOOKUP($A15,'Return Data'!$B$7:$R$2292,4,0)</f>
        <v>1162.4838</v>
      </c>
      <c r="D15" s="60">
        <f>VLOOKUP($A15,'Return Data'!$B$7:$R$2292,5,0)</f>
        <v>6.0419999999999998</v>
      </c>
      <c r="E15" s="61">
        <f t="shared" si="0"/>
        <v>23</v>
      </c>
      <c r="F15" s="60">
        <f>VLOOKUP($A15,'Return Data'!$B$7:$R$2292,6,0)</f>
        <v>6.0366999999999997</v>
      </c>
      <c r="G15" s="61">
        <f t="shared" si="1"/>
        <v>23</v>
      </c>
      <c r="H15" s="60">
        <f>VLOOKUP($A15,'Return Data'!$B$7:$R$2292,7,0)</f>
        <v>6.1326000000000001</v>
      </c>
      <c r="I15" s="61">
        <f t="shared" si="2"/>
        <v>24</v>
      </c>
      <c r="J15" s="60">
        <f>VLOOKUP($A15,'Return Data'!$B$7:$R$2292,8,0)</f>
        <v>6.2481999999999998</v>
      </c>
      <c r="K15" s="61">
        <f t="shared" si="3"/>
        <v>24</v>
      </c>
      <c r="L15" s="60">
        <f>VLOOKUP($A15,'Return Data'!$B$7:$R$2292,9,0)</f>
        <v>6.1928000000000001</v>
      </c>
      <c r="M15" s="61">
        <f t="shared" si="4"/>
        <v>24</v>
      </c>
      <c r="N15" s="60">
        <f>VLOOKUP($A15,'Return Data'!$B$7:$R$2292,10,0)</f>
        <v>6.1163999999999996</v>
      </c>
      <c r="O15" s="61">
        <f t="shared" si="5"/>
        <v>22</v>
      </c>
      <c r="P15" s="60">
        <f>VLOOKUP($A15,'Return Data'!$B$7:$R$2292,11,0)</f>
        <v>5.9282000000000004</v>
      </c>
      <c r="Q15" s="61">
        <f t="shared" si="6"/>
        <v>16</v>
      </c>
      <c r="R15" s="60">
        <f>VLOOKUP($A15,'Return Data'!$B$7:$R$2292,12,0)</f>
        <v>5.5816999999999997</v>
      </c>
      <c r="S15" s="61">
        <f t="shared" si="7"/>
        <v>15</v>
      </c>
      <c r="T15" s="60">
        <f>VLOOKUP($A15,'Return Data'!$B$7:$R$2292,13,0)</f>
        <v>5.1157000000000004</v>
      </c>
      <c r="U15" s="61">
        <f t="shared" si="8"/>
        <v>15</v>
      </c>
      <c r="V15" s="60">
        <f>VLOOKUP($A15,'Return Data'!$B$7:$R$2292,17,0)</f>
        <v>4.1349</v>
      </c>
      <c r="W15" s="61">
        <f t="shared" si="10"/>
        <v>15</v>
      </c>
      <c r="X15" s="60"/>
      <c r="Y15" s="61"/>
      <c r="Z15" s="60">
        <f>VLOOKUP($A15,'Return Data'!$B$7:$R$2292,16,0)</f>
        <v>4.0121000000000002</v>
      </c>
      <c r="AA15" s="62">
        <f t="shared" si="9"/>
        <v>18</v>
      </c>
    </row>
    <row r="16" spans="1:27" x14ac:dyDescent="0.3">
      <c r="A16" s="58" t="s">
        <v>1173</v>
      </c>
      <c r="B16" s="59">
        <f>VLOOKUP($A16,'Return Data'!$B$7:$R$2292,3,0)</f>
        <v>44990</v>
      </c>
      <c r="C16" s="60">
        <f>VLOOKUP($A16,'Return Data'!$B$7:$R$2292,4,0)</f>
        <v>3287.6313</v>
      </c>
      <c r="D16" s="60">
        <f>VLOOKUP($A16,'Return Data'!$B$7:$R$2292,5,0)</f>
        <v>6.0861000000000001</v>
      </c>
      <c r="E16" s="61">
        <f t="shared" si="0"/>
        <v>14</v>
      </c>
      <c r="F16" s="60">
        <f>VLOOKUP($A16,'Return Data'!$B$7:$R$2292,6,0)</f>
        <v>6.0296000000000003</v>
      </c>
      <c r="G16" s="61">
        <f t="shared" si="1"/>
        <v>24</v>
      </c>
      <c r="H16" s="60">
        <f>VLOOKUP($A16,'Return Data'!$B$7:$R$2292,7,0)</f>
        <v>6.1490999999999998</v>
      </c>
      <c r="I16" s="61">
        <f t="shared" si="2"/>
        <v>21</v>
      </c>
      <c r="J16" s="60">
        <f>VLOOKUP($A16,'Return Data'!$B$7:$R$2292,8,0)</f>
        <v>6.2601000000000004</v>
      </c>
      <c r="K16" s="61">
        <f t="shared" si="3"/>
        <v>23</v>
      </c>
      <c r="L16" s="60">
        <f>VLOOKUP($A16,'Return Data'!$B$7:$R$2292,9,0)</f>
        <v>6.2134999999999998</v>
      </c>
      <c r="M16" s="61">
        <f t="shared" si="4"/>
        <v>23</v>
      </c>
      <c r="N16" s="60">
        <f>VLOOKUP($A16,'Return Data'!$B$7:$R$2292,10,0)</f>
        <v>6.0990000000000002</v>
      </c>
      <c r="O16" s="61">
        <f t="shared" si="5"/>
        <v>24</v>
      </c>
      <c r="P16" s="60">
        <f>VLOOKUP($A16,'Return Data'!$B$7:$R$2292,11,0)</f>
        <v>5.8983999999999996</v>
      </c>
      <c r="Q16" s="61">
        <f t="shared" si="6"/>
        <v>25</v>
      </c>
      <c r="R16" s="60">
        <f>VLOOKUP($A16,'Return Data'!$B$7:$R$2292,12,0)</f>
        <v>5.5472000000000001</v>
      </c>
      <c r="S16" s="61">
        <f t="shared" si="7"/>
        <v>25</v>
      </c>
      <c r="T16" s="60">
        <f>VLOOKUP($A16,'Return Data'!$B$7:$R$2292,13,0)</f>
        <v>5.0713999999999997</v>
      </c>
      <c r="U16" s="61">
        <f t="shared" si="8"/>
        <v>25</v>
      </c>
      <c r="V16" s="60">
        <f>VLOOKUP($A16,'Return Data'!$B$7:$R$2292,17,0)</f>
        <v>4.101</v>
      </c>
      <c r="W16" s="61">
        <f t="shared" si="10"/>
        <v>24</v>
      </c>
      <c r="X16" s="60">
        <f>VLOOKUP($A16,'Return Data'!$B$7:$R$2292,14,0)</f>
        <v>3.7029000000000001</v>
      </c>
      <c r="Y16" s="61">
        <f>RANK(X16,X$8:X$36,0)</f>
        <v>9</v>
      </c>
      <c r="Z16" s="60">
        <f>VLOOKUP($A16,'Return Data'!$B$7:$R$2292,16,0)</f>
        <v>5.8061999999999996</v>
      </c>
      <c r="AA16" s="62">
        <f t="shared" si="9"/>
        <v>3</v>
      </c>
    </row>
    <row r="17" spans="1:27" x14ac:dyDescent="0.3">
      <c r="A17" s="58" t="s">
        <v>1176</v>
      </c>
      <c r="B17" s="59">
        <f>VLOOKUP($A17,'Return Data'!$B$7:$R$2292,3,0)</f>
        <v>44990</v>
      </c>
      <c r="C17" s="60">
        <f>VLOOKUP($A17,'Return Data'!$B$7:$R$2292,4,0)</f>
        <v>1161.018</v>
      </c>
      <c r="D17" s="60">
        <f>VLOOKUP($A17,'Return Data'!$B$7:$R$2292,5,0)</f>
        <v>6.1120000000000001</v>
      </c>
      <c r="E17" s="61">
        <f t="shared" si="0"/>
        <v>8</v>
      </c>
      <c r="F17" s="60">
        <f>VLOOKUP($A17,'Return Data'!$B$7:$R$2292,6,0)</f>
        <v>6.1020000000000003</v>
      </c>
      <c r="G17" s="61">
        <f t="shared" si="1"/>
        <v>10</v>
      </c>
      <c r="H17" s="60">
        <f>VLOOKUP($A17,'Return Data'!$B$7:$R$2292,7,0)</f>
        <v>6.1889000000000003</v>
      </c>
      <c r="I17" s="61">
        <f t="shared" si="2"/>
        <v>13</v>
      </c>
      <c r="J17" s="60">
        <f>VLOOKUP($A17,'Return Data'!$B$7:$R$2292,8,0)</f>
        <v>6.3106999999999998</v>
      </c>
      <c r="K17" s="61">
        <f t="shared" si="3"/>
        <v>10</v>
      </c>
      <c r="L17" s="60">
        <f>VLOOKUP($A17,'Return Data'!$B$7:$R$2292,9,0)</f>
        <v>6.2694000000000001</v>
      </c>
      <c r="M17" s="61">
        <f t="shared" si="4"/>
        <v>9</v>
      </c>
      <c r="N17" s="60">
        <f>VLOOKUP($A17,'Return Data'!$B$7:$R$2292,10,0)</f>
        <v>6.1265000000000001</v>
      </c>
      <c r="O17" s="61">
        <f t="shared" si="5"/>
        <v>18</v>
      </c>
      <c r="P17" s="60">
        <f>VLOOKUP($A17,'Return Data'!$B$7:$R$2292,11,0)</f>
        <v>5.9188999999999998</v>
      </c>
      <c r="Q17" s="61">
        <f t="shared" si="6"/>
        <v>20</v>
      </c>
      <c r="R17" s="60">
        <f>VLOOKUP($A17,'Return Data'!$B$7:$R$2292,12,0)</f>
        <v>5.5586000000000002</v>
      </c>
      <c r="S17" s="61">
        <f t="shared" si="7"/>
        <v>24</v>
      </c>
      <c r="T17" s="60">
        <f>VLOOKUP($A17,'Return Data'!$B$7:$R$2292,13,0)</f>
        <v>5.09</v>
      </c>
      <c r="U17" s="61">
        <f t="shared" si="8"/>
        <v>24</v>
      </c>
      <c r="V17" s="60">
        <f>VLOOKUP($A17,'Return Data'!$B$7:$R$2292,17,0)</f>
        <v>4.1303000000000001</v>
      </c>
      <c r="W17" s="61">
        <f t="shared" si="10"/>
        <v>16</v>
      </c>
      <c r="X17" s="60"/>
      <c r="Y17" s="61"/>
      <c r="Z17" s="60">
        <f>VLOOKUP($A17,'Return Data'!$B$7:$R$2292,16,0)</f>
        <v>4.0145999999999997</v>
      </c>
      <c r="AA17" s="62">
        <f t="shared" si="9"/>
        <v>17</v>
      </c>
    </row>
    <row r="18" spans="1:27" x14ac:dyDescent="0.3">
      <c r="A18" s="58" t="s">
        <v>1177</v>
      </c>
      <c r="B18" s="59">
        <f>VLOOKUP($A18,'Return Data'!$B$7:$R$2292,3,0)</f>
        <v>44990</v>
      </c>
      <c r="C18" s="60">
        <f>VLOOKUP($A18,'Return Data'!$B$7:$R$2292,4,0)</f>
        <v>1197.8666000000001</v>
      </c>
      <c r="D18" s="60">
        <f>VLOOKUP($A18,'Return Data'!$B$7:$R$2292,5,0)</f>
        <v>6.0610999999999997</v>
      </c>
      <c r="E18" s="61">
        <f t="shared" si="0"/>
        <v>20</v>
      </c>
      <c r="F18" s="60">
        <f>VLOOKUP($A18,'Return Data'!$B$7:$R$2292,6,0)</f>
        <v>6.0647000000000002</v>
      </c>
      <c r="G18" s="61">
        <f t="shared" si="1"/>
        <v>19</v>
      </c>
      <c r="H18" s="60">
        <f>VLOOKUP($A18,'Return Data'!$B$7:$R$2292,7,0)</f>
        <v>6.1841999999999997</v>
      </c>
      <c r="I18" s="61">
        <f t="shared" si="2"/>
        <v>18</v>
      </c>
      <c r="J18" s="60">
        <f>VLOOKUP($A18,'Return Data'!$B$7:$R$2292,8,0)</f>
        <v>6.3045999999999998</v>
      </c>
      <c r="K18" s="61">
        <f t="shared" si="3"/>
        <v>13</v>
      </c>
      <c r="L18" s="60">
        <f>VLOOKUP($A18,'Return Data'!$B$7:$R$2292,9,0)</f>
        <v>6.2602000000000002</v>
      </c>
      <c r="M18" s="61">
        <f t="shared" si="4"/>
        <v>15</v>
      </c>
      <c r="N18" s="60">
        <f>VLOOKUP($A18,'Return Data'!$B$7:$R$2292,10,0)</f>
        <v>6.1395</v>
      </c>
      <c r="O18" s="61">
        <f t="shared" si="5"/>
        <v>14</v>
      </c>
      <c r="P18" s="60">
        <f>VLOOKUP($A18,'Return Data'!$B$7:$R$2292,11,0)</f>
        <v>5.9322999999999997</v>
      </c>
      <c r="Q18" s="61">
        <f t="shared" si="6"/>
        <v>15</v>
      </c>
      <c r="R18" s="60">
        <f>VLOOKUP($A18,'Return Data'!$B$7:$R$2292,12,0)</f>
        <v>5.58</v>
      </c>
      <c r="S18" s="61">
        <f t="shared" si="7"/>
        <v>17</v>
      </c>
      <c r="T18" s="60">
        <f>VLOOKUP($A18,'Return Data'!$B$7:$R$2292,13,0)</f>
        <v>5.1113999999999997</v>
      </c>
      <c r="U18" s="61">
        <f t="shared" si="8"/>
        <v>17</v>
      </c>
      <c r="V18" s="60">
        <f>VLOOKUP($A18,'Return Data'!$B$7:$R$2292,17,0)</f>
        <v>4.1291000000000002</v>
      </c>
      <c r="W18" s="61">
        <f t="shared" si="10"/>
        <v>18</v>
      </c>
      <c r="X18" s="60">
        <f>VLOOKUP($A18,'Return Data'!$B$7:$R$2292,14,0)</f>
        <v>3.7271000000000001</v>
      </c>
      <c r="Y18" s="61">
        <f>RANK(X18,X$8:X$36,0)</f>
        <v>6</v>
      </c>
      <c r="Z18" s="60">
        <f>VLOOKUP($A18,'Return Data'!$B$7:$R$2292,16,0)</f>
        <v>4.2801</v>
      </c>
      <c r="AA18" s="62">
        <f t="shared" si="9"/>
        <v>7</v>
      </c>
    </row>
    <row r="19" spans="1:27" x14ac:dyDescent="0.3">
      <c r="A19" s="58" t="s">
        <v>1180</v>
      </c>
      <c r="B19" s="59">
        <f>VLOOKUP($A19,'Return Data'!$B$7:$R$2292,3,0)</f>
        <v>44990</v>
      </c>
      <c r="C19" s="60">
        <f>VLOOKUP($A19,'Return Data'!$B$7:$R$2292,4,0)</f>
        <v>1184.6034999999999</v>
      </c>
      <c r="D19" s="60">
        <f>VLOOKUP($A19,'Return Data'!$B$7:$R$2292,5,0)</f>
        <v>6.0525000000000002</v>
      </c>
      <c r="E19" s="61">
        <f t="shared" si="0"/>
        <v>21</v>
      </c>
      <c r="F19" s="60">
        <f>VLOOKUP($A19,'Return Data'!$B$7:$R$2292,6,0)</f>
        <v>6.1284999999999998</v>
      </c>
      <c r="G19" s="61">
        <f t="shared" si="1"/>
        <v>4</v>
      </c>
      <c r="H19" s="60">
        <f>VLOOKUP($A19,'Return Data'!$B$7:$R$2292,7,0)</f>
        <v>6.1872999999999996</v>
      </c>
      <c r="I19" s="61">
        <f t="shared" si="2"/>
        <v>15</v>
      </c>
      <c r="J19" s="60">
        <f>VLOOKUP($A19,'Return Data'!$B$7:$R$2292,8,0)</f>
        <v>6.2892999999999999</v>
      </c>
      <c r="K19" s="61">
        <f t="shared" si="3"/>
        <v>18</v>
      </c>
      <c r="L19" s="60">
        <f>VLOOKUP($A19,'Return Data'!$B$7:$R$2292,9,0)</f>
        <v>6.2544000000000004</v>
      </c>
      <c r="M19" s="61">
        <f t="shared" si="4"/>
        <v>17</v>
      </c>
      <c r="N19" s="60">
        <f>VLOOKUP($A19,'Return Data'!$B$7:$R$2292,10,0)</f>
        <v>6.1436999999999999</v>
      </c>
      <c r="O19" s="61">
        <f t="shared" si="5"/>
        <v>13</v>
      </c>
      <c r="P19" s="60">
        <f>VLOOKUP($A19,'Return Data'!$B$7:$R$2292,11,0)</f>
        <v>5.9397000000000002</v>
      </c>
      <c r="Q19" s="61">
        <f t="shared" si="6"/>
        <v>12</v>
      </c>
      <c r="R19" s="60">
        <f>VLOOKUP($A19,'Return Data'!$B$7:$R$2292,12,0)</f>
        <v>5.5860000000000003</v>
      </c>
      <c r="S19" s="61">
        <f t="shared" si="7"/>
        <v>13</v>
      </c>
      <c r="T19" s="60">
        <f>VLOOKUP($A19,'Return Data'!$B$7:$R$2292,13,0)</f>
        <v>5.1165000000000003</v>
      </c>
      <c r="U19" s="61">
        <f t="shared" si="8"/>
        <v>13</v>
      </c>
      <c r="V19" s="60">
        <f>VLOOKUP($A19,'Return Data'!$B$7:$R$2292,17,0)</f>
        <v>4.1295000000000002</v>
      </c>
      <c r="W19" s="61">
        <f t="shared" si="10"/>
        <v>17</v>
      </c>
      <c r="X19" s="60">
        <f>VLOOKUP($A19,'Return Data'!$B$7:$R$2292,14,0)</f>
        <v>3.7147000000000001</v>
      </c>
      <c r="Y19" s="61">
        <f>RANK(X19,X$8:X$36,0)</f>
        <v>8</v>
      </c>
      <c r="Z19" s="60">
        <f>VLOOKUP($A19,'Return Data'!$B$7:$R$2292,16,0)</f>
        <v>4.1885000000000003</v>
      </c>
      <c r="AA19" s="62">
        <f t="shared" si="9"/>
        <v>11</v>
      </c>
    </row>
    <row r="20" spans="1:27" x14ac:dyDescent="0.3">
      <c r="A20" s="58" t="s">
        <v>1182</v>
      </c>
      <c r="B20" s="59">
        <f>VLOOKUP($A20,'Return Data'!$B$7:$R$2292,3,0)</f>
        <v>44990</v>
      </c>
      <c r="C20" s="60">
        <f>VLOOKUP($A20,'Return Data'!$B$7:$R$2292,4,0)</f>
        <v>1150.2973</v>
      </c>
      <c r="D20" s="60">
        <f>VLOOKUP($A20,'Return Data'!$B$7:$R$2292,5,0)</f>
        <v>5.8933999999999997</v>
      </c>
      <c r="E20" s="61">
        <f t="shared" si="0"/>
        <v>26</v>
      </c>
      <c r="F20" s="60">
        <f>VLOOKUP($A20,'Return Data'!$B$7:$R$2292,6,0)</f>
        <v>5.8910999999999998</v>
      </c>
      <c r="G20" s="61">
        <f t="shared" si="1"/>
        <v>26</v>
      </c>
      <c r="H20" s="60">
        <f>VLOOKUP($A20,'Return Data'!$B$7:$R$2292,7,0)</f>
        <v>5.9836</v>
      </c>
      <c r="I20" s="61">
        <f t="shared" si="2"/>
        <v>26</v>
      </c>
      <c r="J20" s="60">
        <f>VLOOKUP($A20,'Return Data'!$B$7:$R$2292,8,0)</f>
        <v>6.0727000000000002</v>
      </c>
      <c r="K20" s="61">
        <f t="shared" si="3"/>
        <v>27</v>
      </c>
      <c r="L20" s="60">
        <f>VLOOKUP($A20,'Return Data'!$B$7:$R$2292,9,0)</f>
        <v>5.9207999999999998</v>
      </c>
      <c r="M20" s="61">
        <f t="shared" si="4"/>
        <v>27</v>
      </c>
      <c r="N20" s="60">
        <f>VLOOKUP($A20,'Return Data'!$B$7:$R$2292,10,0)</f>
        <v>5.8875999999999999</v>
      </c>
      <c r="O20" s="61">
        <f t="shared" si="5"/>
        <v>27</v>
      </c>
      <c r="P20" s="60">
        <f>VLOOKUP($A20,'Return Data'!$B$7:$R$2292,11,0)</f>
        <v>5.7552000000000003</v>
      </c>
      <c r="Q20" s="61">
        <f t="shared" si="6"/>
        <v>27</v>
      </c>
      <c r="R20" s="60">
        <f>VLOOKUP($A20,'Return Data'!$B$7:$R$2292,12,0)</f>
        <v>5.4363999999999999</v>
      </c>
      <c r="S20" s="61">
        <f t="shared" si="7"/>
        <v>26</v>
      </c>
      <c r="T20" s="60">
        <f>VLOOKUP($A20,'Return Data'!$B$7:$R$2292,13,0)</f>
        <v>4.9668000000000001</v>
      </c>
      <c r="U20" s="61">
        <f t="shared" si="8"/>
        <v>27</v>
      </c>
      <c r="V20" s="60">
        <f>VLOOKUP($A20,'Return Data'!$B$7:$R$2292,17,0)</f>
        <v>4.0204000000000004</v>
      </c>
      <c r="W20" s="61">
        <f t="shared" si="10"/>
        <v>26</v>
      </c>
      <c r="X20" s="60"/>
      <c r="Y20" s="61"/>
      <c r="Z20" s="60">
        <f>VLOOKUP($A20,'Return Data'!$B$7:$R$2292,16,0)</f>
        <v>3.8995000000000002</v>
      </c>
      <c r="AA20" s="62">
        <f t="shared" si="9"/>
        <v>24</v>
      </c>
    </row>
    <row r="21" spans="1:27" x14ac:dyDescent="0.3">
      <c r="A21" s="58" t="s">
        <v>1184</v>
      </c>
      <c r="B21" s="59">
        <f>VLOOKUP($A21,'Return Data'!$B$7:$R$2292,3,0)</f>
        <v>44990</v>
      </c>
      <c r="C21" s="60">
        <f>VLOOKUP($A21,'Return Data'!$B$7:$R$2292,4,0)</f>
        <v>1125.4889000000001</v>
      </c>
      <c r="D21" s="60">
        <f>VLOOKUP($A21,'Return Data'!$B$7:$R$2292,5,0)</f>
        <v>6.0686999999999998</v>
      </c>
      <c r="E21" s="61">
        <f t="shared" si="0"/>
        <v>17</v>
      </c>
      <c r="F21" s="60">
        <f>VLOOKUP($A21,'Return Data'!$B$7:$R$2292,6,0)</f>
        <v>6.0697000000000001</v>
      </c>
      <c r="G21" s="61">
        <f t="shared" si="1"/>
        <v>17</v>
      </c>
      <c r="H21" s="60">
        <f>VLOOKUP($A21,'Return Data'!$B$7:$R$2292,7,0)</f>
        <v>6.1871999999999998</v>
      </c>
      <c r="I21" s="61">
        <f t="shared" si="2"/>
        <v>16</v>
      </c>
      <c r="J21" s="60">
        <f>VLOOKUP($A21,'Return Data'!$B$7:$R$2292,8,0)</f>
        <v>6.2769000000000004</v>
      </c>
      <c r="K21" s="61">
        <f t="shared" si="3"/>
        <v>21</v>
      </c>
      <c r="L21" s="60">
        <f>VLOOKUP($A21,'Return Data'!$B$7:$R$2292,9,0)</f>
        <v>6.2668999999999997</v>
      </c>
      <c r="M21" s="61">
        <f t="shared" si="4"/>
        <v>11</v>
      </c>
      <c r="N21" s="60">
        <f>VLOOKUP($A21,'Return Data'!$B$7:$R$2292,10,0)</f>
        <v>6.1502999999999997</v>
      </c>
      <c r="O21" s="61">
        <f t="shared" si="5"/>
        <v>12</v>
      </c>
      <c r="P21" s="60">
        <f>VLOOKUP($A21,'Return Data'!$B$7:$R$2292,11,0)</f>
        <v>5.9519000000000002</v>
      </c>
      <c r="Q21" s="61">
        <f t="shared" si="6"/>
        <v>9</v>
      </c>
      <c r="R21" s="60">
        <f>VLOOKUP($A21,'Return Data'!$B$7:$R$2292,12,0)</f>
        <v>5.6089000000000002</v>
      </c>
      <c r="S21" s="61">
        <f t="shared" si="7"/>
        <v>8</v>
      </c>
      <c r="T21" s="60">
        <f>VLOOKUP($A21,'Return Data'!$B$7:$R$2292,13,0)</f>
        <v>5.1402000000000001</v>
      </c>
      <c r="U21" s="61">
        <f t="shared" si="8"/>
        <v>8</v>
      </c>
      <c r="V21" s="60">
        <f>VLOOKUP($A21,'Return Data'!$B$7:$R$2292,17,0)</f>
        <v>4.16</v>
      </c>
      <c r="W21" s="61">
        <f t="shared" si="10"/>
        <v>10</v>
      </c>
      <c r="X21" s="60"/>
      <c r="Y21" s="61"/>
      <c r="Z21" s="60">
        <f>VLOOKUP($A21,'Return Data'!$B$7:$R$2292,16,0)</f>
        <v>3.8166000000000002</v>
      </c>
      <c r="AA21" s="62">
        <f t="shared" si="9"/>
        <v>26</v>
      </c>
    </row>
    <row r="22" spans="1:27" x14ac:dyDescent="0.3">
      <c r="A22" s="58" t="s">
        <v>1186</v>
      </c>
      <c r="B22" s="59">
        <f>VLOOKUP($A22,'Return Data'!$B$7:$R$2292,3,0)</f>
        <v>44990</v>
      </c>
      <c r="C22" s="60">
        <f>VLOOKUP($A22,'Return Data'!$B$7:$R$2292,4,0)</f>
        <v>1133.1324</v>
      </c>
      <c r="D22" s="60">
        <f>VLOOKUP($A22,'Return Data'!$B$7:$R$2292,5,0)</f>
        <v>5.8666999999999998</v>
      </c>
      <c r="E22" s="61">
        <f t="shared" si="0"/>
        <v>27</v>
      </c>
      <c r="F22" s="60">
        <f>VLOOKUP($A22,'Return Data'!$B$7:$R$2292,6,0)</f>
        <v>5.8663999999999996</v>
      </c>
      <c r="G22" s="61">
        <f t="shared" si="1"/>
        <v>27</v>
      </c>
      <c r="H22" s="60">
        <f>VLOOKUP($A22,'Return Data'!$B$7:$R$2292,7,0)</f>
        <v>5.9816000000000003</v>
      </c>
      <c r="I22" s="61">
        <f t="shared" si="2"/>
        <v>27</v>
      </c>
      <c r="J22" s="60">
        <f>VLOOKUP($A22,'Return Data'!$B$7:$R$2292,8,0)</f>
        <v>6.1338999999999997</v>
      </c>
      <c r="K22" s="61">
        <f t="shared" si="3"/>
        <v>25</v>
      </c>
      <c r="L22" s="60">
        <f>VLOOKUP($A22,'Return Data'!$B$7:$R$2292,9,0)</f>
        <v>6.0513000000000003</v>
      </c>
      <c r="M22" s="61">
        <f t="shared" si="4"/>
        <v>26</v>
      </c>
      <c r="N22" s="60">
        <f>VLOOKUP($A22,'Return Data'!$B$7:$R$2292,10,0)</f>
        <v>5.9935999999999998</v>
      </c>
      <c r="O22" s="61">
        <f t="shared" si="5"/>
        <v>26</v>
      </c>
      <c r="P22" s="60">
        <f>VLOOKUP($A22,'Return Data'!$B$7:$R$2292,11,0)</f>
        <v>5.7920999999999996</v>
      </c>
      <c r="Q22" s="61">
        <f t="shared" si="6"/>
        <v>26</v>
      </c>
      <c r="R22" s="60">
        <f>VLOOKUP($A22,'Return Data'!$B$7:$R$2292,12,0)</f>
        <v>5.4337</v>
      </c>
      <c r="S22" s="61">
        <f t="shared" si="7"/>
        <v>27</v>
      </c>
      <c r="T22" s="60">
        <f>VLOOKUP($A22,'Return Data'!$B$7:$R$2292,13,0)</f>
        <v>4.9893000000000001</v>
      </c>
      <c r="U22" s="61">
        <f t="shared" si="8"/>
        <v>26</v>
      </c>
      <c r="V22" s="60">
        <f>VLOOKUP($A22,'Return Data'!$B$7:$R$2292,17,0)</f>
        <v>4.0411000000000001</v>
      </c>
      <c r="W22" s="61">
        <f t="shared" si="10"/>
        <v>25</v>
      </c>
      <c r="X22" s="60"/>
      <c r="Y22" s="61"/>
      <c r="Z22" s="60">
        <f>VLOOKUP($A22,'Return Data'!$B$7:$R$2292,16,0)</f>
        <v>3.7848000000000002</v>
      </c>
      <c r="AA22" s="62">
        <f t="shared" si="9"/>
        <v>27</v>
      </c>
    </row>
    <row r="23" spans="1:27" x14ac:dyDescent="0.3">
      <c r="A23" s="58" t="s">
        <v>1188</v>
      </c>
      <c r="B23" s="59">
        <f>VLOOKUP($A23,'Return Data'!$B$7:$R$2292,3,0)</f>
        <v>44990</v>
      </c>
      <c r="C23" s="60">
        <f>VLOOKUP($A23,'Return Data'!$B$7:$R$2292,4,0)</f>
        <v>1131.4100000000001</v>
      </c>
      <c r="D23" s="60">
        <f>VLOOKUP($A23,'Return Data'!$B$7:$R$2292,5,0)</f>
        <v>6.0918000000000001</v>
      </c>
      <c r="E23" s="61">
        <f t="shared" si="0"/>
        <v>12</v>
      </c>
      <c r="F23" s="60">
        <f>VLOOKUP($A23,'Return Data'!$B$7:$R$2292,6,0)</f>
        <v>6.0928000000000004</v>
      </c>
      <c r="G23" s="61">
        <f t="shared" si="1"/>
        <v>11</v>
      </c>
      <c r="H23" s="60">
        <f>VLOOKUP($A23,'Return Data'!$B$7:$R$2292,7,0)</f>
        <v>6.1894</v>
      </c>
      <c r="I23" s="61">
        <f t="shared" si="2"/>
        <v>12</v>
      </c>
      <c r="J23" s="60">
        <f>VLOOKUP($A23,'Return Data'!$B$7:$R$2292,8,0)</f>
        <v>6.2939999999999996</v>
      </c>
      <c r="K23" s="61">
        <f t="shared" si="3"/>
        <v>16</v>
      </c>
      <c r="L23" s="60">
        <f>VLOOKUP($A23,'Return Data'!$B$7:$R$2292,9,0)</f>
        <v>6.2725</v>
      </c>
      <c r="M23" s="61">
        <f t="shared" si="4"/>
        <v>8</v>
      </c>
      <c r="N23" s="60">
        <f>VLOOKUP($A23,'Return Data'!$B$7:$R$2292,10,0)</f>
        <v>6.1562999999999999</v>
      </c>
      <c r="O23" s="61">
        <f t="shared" si="5"/>
        <v>9</v>
      </c>
      <c r="P23" s="60">
        <f>VLOOKUP($A23,'Return Data'!$B$7:$R$2292,11,0)</f>
        <v>5.9486999999999997</v>
      </c>
      <c r="Q23" s="61">
        <f t="shared" si="6"/>
        <v>10</v>
      </c>
      <c r="R23" s="60">
        <f>VLOOKUP($A23,'Return Data'!$B$7:$R$2292,12,0)</f>
        <v>5.5983999999999998</v>
      </c>
      <c r="S23" s="61">
        <f t="shared" si="7"/>
        <v>12</v>
      </c>
      <c r="T23" s="60">
        <f>VLOOKUP($A23,'Return Data'!$B$7:$R$2292,13,0)</f>
        <v>5.1279000000000003</v>
      </c>
      <c r="U23" s="61">
        <f t="shared" si="8"/>
        <v>12</v>
      </c>
      <c r="V23" s="60">
        <f>VLOOKUP($A23,'Return Data'!$B$7:$R$2292,17,0)</f>
        <v>4.1684999999999999</v>
      </c>
      <c r="W23" s="61">
        <f t="shared" si="10"/>
        <v>8</v>
      </c>
      <c r="X23" s="60"/>
      <c r="Y23" s="61"/>
      <c r="Z23" s="60">
        <f>VLOOKUP($A23,'Return Data'!$B$7:$R$2292,16,0)</f>
        <v>3.8662000000000001</v>
      </c>
      <c r="AA23" s="62">
        <f t="shared" si="9"/>
        <v>25</v>
      </c>
    </row>
    <row r="24" spans="1:27" x14ac:dyDescent="0.3">
      <c r="A24" s="58" t="s">
        <v>1190</v>
      </c>
      <c r="B24" s="59">
        <f>VLOOKUP($A24,'Return Data'!$B$7:$R$2292,3,0)</f>
        <v>44990</v>
      </c>
      <c r="C24" s="60">
        <f>VLOOKUP($A24,'Return Data'!$B$7:$R$2292,4,0)</f>
        <v>1185.8357000000001</v>
      </c>
      <c r="D24" s="60">
        <f>VLOOKUP($A24,'Return Data'!$B$7:$R$2292,5,0)</f>
        <v>6.0964999999999998</v>
      </c>
      <c r="E24" s="61">
        <f t="shared" si="0"/>
        <v>11</v>
      </c>
      <c r="F24" s="60">
        <f>VLOOKUP($A24,'Return Data'!$B$7:$R$2292,6,0)</f>
        <v>6.0861999999999998</v>
      </c>
      <c r="G24" s="61">
        <f t="shared" si="1"/>
        <v>14</v>
      </c>
      <c r="H24" s="60">
        <f>VLOOKUP($A24,'Return Data'!$B$7:$R$2292,7,0)</f>
        <v>6.1967999999999996</v>
      </c>
      <c r="I24" s="61">
        <f t="shared" si="2"/>
        <v>11</v>
      </c>
      <c r="J24" s="60">
        <f>VLOOKUP($A24,'Return Data'!$B$7:$R$2292,8,0)</f>
        <v>6.3094999999999999</v>
      </c>
      <c r="K24" s="61">
        <f t="shared" si="3"/>
        <v>11</v>
      </c>
      <c r="L24" s="60">
        <f>VLOOKUP($A24,'Return Data'!$B$7:$R$2292,9,0)</f>
        <v>6.2515999999999998</v>
      </c>
      <c r="M24" s="61">
        <f t="shared" si="4"/>
        <v>18</v>
      </c>
      <c r="N24" s="60">
        <f>VLOOKUP($A24,'Return Data'!$B$7:$R$2292,10,0)</f>
        <v>6.1307999999999998</v>
      </c>
      <c r="O24" s="61">
        <f t="shared" si="5"/>
        <v>17</v>
      </c>
      <c r="P24" s="60">
        <f>VLOOKUP($A24,'Return Data'!$B$7:$R$2292,11,0)</f>
        <v>5.9198000000000004</v>
      </c>
      <c r="Q24" s="61">
        <f t="shared" si="6"/>
        <v>19</v>
      </c>
      <c r="R24" s="60">
        <f>VLOOKUP($A24,'Return Data'!$B$7:$R$2292,12,0)</f>
        <v>5.5701000000000001</v>
      </c>
      <c r="S24" s="61">
        <f t="shared" si="7"/>
        <v>19</v>
      </c>
      <c r="T24" s="60">
        <f>VLOOKUP($A24,'Return Data'!$B$7:$R$2292,13,0)</f>
        <v>5.1031000000000004</v>
      </c>
      <c r="U24" s="61">
        <f t="shared" si="8"/>
        <v>21</v>
      </c>
      <c r="V24" s="60">
        <f>VLOOKUP($A24,'Return Data'!$B$7:$R$2292,17,0)</f>
        <v>4.1231999999999998</v>
      </c>
      <c r="W24" s="61">
        <f t="shared" si="10"/>
        <v>21</v>
      </c>
      <c r="X24" s="60">
        <f>VLOOKUP($A24,'Return Data'!$B$7:$R$2292,14,0)</f>
        <v>3.7259000000000002</v>
      </c>
      <c r="Y24" s="61">
        <f>RANK(X24,X$8:X$36,0)</f>
        <v>7</v>
      </c>
      <c r="Z24" s="60">
        <f>VLOOKUP($A24,'Return Data'!$B$7:$R$2292,16,0)</f>
        <v>4.2061000000000002</v>
      </c>
      <c r="AA24" s="62">
        <f t="shared" si="9"/>
        <v>9</v>
      </c>
    </row>
    <row r="25" spans="1:27" x14ac:dyDescent="0.3">
      <c r="A25" s="58" t="s">
        <v>1192</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1194</v>
      </c>
      <c r="B26" s="59">
        <f>VLOOKUP($A26,'Return Data'!$B$7:$R$2292,3,0)</f>
        <v>44990</v>
      </c>
      <c r="C26" s="60">
        <f>VLOOKUP($A26,'Return Data'!$B$7:$R$2292,4,0)</f>
        <v>1151.3724999999999</v>
      </c>
      <c r="D26" s="60">
        <f>VLOOKUP($A26,'Return Data'!$B$7:$R$2292,5,0)</f>
        <v>6.0338000000000003</v>
      </c>
      <c r="E26" s="61">
        <f t="shared" si="0"/>
        <v>24</v>
      </c>
      <c r="F26" s="60">
        <f>VLOOKUP($A26,'Return Data'!$B$7:$R$2292,6,0)</f>
        <v>6.0431999999999997</v>
      </c>
      <c r="G26" s="61">
        <f t="shared" si="1"/>
        <v>22</v>
      </c>
      <c r="H26" s="60">
        <f>VLOOKUP($A26,'Return Data'!$B$7:$R$2292,7,0)</f>
        <v>6.1455000000000002</v>
      </c>
      <c r="I26" s="61">
        <f t="shared" si="2"/>
        <v>22</v>
      </c>
      <c r="J26" s="60">
        <f>VLOOKUP($A26,'Return Data'!$B$7:$R$2292,8,0)</f>
        <v>6.2881</v>
      </c>
      <c r="K26" s="61">
        <f t="shared" si="3"/>
        <v>19</v>
      </c>
      <c r="L26" s="60">
        <f>VLOOKUP($A26,'Return Data'!$B$7:$R$2292,9,0)</f>
        <v>6.2397999999999998</v>
      </c>
      <c r="M26" s="61">
        <f t="shared" si="4"/>
        <v>20</v>
      </c>
      <c r="N26" s="60">
        <f>VLOOKUP($A26,'Return Data'!$B$7:$R$2292,10,0)</f>
        <v>6.1062000000000003</v>
      </c>
      <c r="O26" s="61">
        <f t="shared" si="5"/>
        <v>23</v>
      </c>
      <c r="P26" s="60">
        <f>VLOOKUP($A26,'Return Data'!$B$7:$R$2292,11,0)</f>
        <v>5.9089999999999998</v>
      </c>
      <c r="Q26" s="61">
        <f t="shared" si="6"/>
        <v>24</v>
      </c>
      <c r="R26" s="60">
        <f>VLOOKUP($A26,'Return Data'!$B$7:$R$2292,12,0)</f>
        <v>5.5693999999999999</v>
      </c>
      <c r="S26" s="61">
        <f t="shared" si="7"/>
        <v>20</v>
      </c>
      <c r="T26" s="60">
        <f>VLOOKUP($A26,'Return Data'!$B$7:$R$2292,13,0)</f>
        <v>5.1052</v>
      </c>
      <c r="U26" s="61">
        <f t="shared" si="8"/>
        <v>20</v>
      </c>
      <c r="V26" s="60">
        <f>VLOOKUP($A26,'Return Data'!$B$7:$R$2292,17,0)</f>
        <v>4.1276000000000002</v>
      </c>
      <c r="W26" s="61">
        <f t="shared" si="10"/>
        <v>19</v>
      </c>
      <c r="X26" s="60"/>
      <c r="Y26" s="61"/>
      <c r="Z26" s="60">
        <f>VLOOKUP($A26,'Return Data'!$B$7:$R$2292,16,0)</f>
        <v>3.9405000000000001</v>
      </c>
      <c r="AA26" s="62">
        <f t="shared" si="9"/>
        <v>23</v>
      </c>
    </row>
    <row r="27" spans="1:27" x14ac:dyDescent="0.3">
      <c r="A27" s="58" t="s">
        <v>1196</v>
      </c>
      <c r="B27" s="59">
        <f>VLOOKUP($A27,'Return Data'!$B$7:$R$2292,3,0)</f>
        <v>44990</v>
      </c>
      <c r="C27" s="60">
        <f>VLOOKUP($A27,'Return Data'!$B$7:$R$2292,4,0)</f>
        <v>1150.9930999999999</v>
      </c>
      <c r="D27" s="60">
        <f>VLOOKUP($A27,'Return Data'!$B$7:$R$2292,5,0)</f>
        <v>6.0991999999999997</v>
      </c>
      <c r="E27" s="61">
        <f t="shared" si="0"/>
        <v>10</v>
      </c>
      <c r="F27" s="60">
        <f>VLOOKUP($A27,'Return Data'!$B$7:$R$2292,6,0)</f>
        <v>6.1044</v>
      </c>
      <c r="G27" s="61">
        <f t="shared" si="1"/>
        <v>9</v>
      </c>
      <c r="H27" s="60">
        <f>VLOOKUP($A27,'Return Data'!$B$7:$R$2292,7,0)</f>
        <v>6.202</v>
      </c>
      <c r="I27" s="61">
        <f t="shared" si="2"/>
        <v>10</v>
      </c>
      <c r="J27" s="60">
        <f>VLOOKUP($A27,'Return Data'!$B$7:$R$2292,8,0)</f>
        <v>6.3133999999999997</v>
      </c>
      <c r="K27" s="61">
        <f t="shared" si="3"/>
        <v>9</v>
      </c>
      <c r="L27" s="60">
        <f>VLOOKUP($A27,'Return Data'!$B$7:$R$2292,9,0)</f>
        <v>6.2609000000000004</v>
      </c>
      <c r="M27" s="61">
        <f t="shared" si="4"/>
        <v>14</v>
      </c>
      <c r="N27" s="60">
        <f>VLOOKUP($A27,'Return Data'!$B$7:$R$2292,10,0)</f>
        <v>6.1764999999999999</v>
      </c>
      <c r="O27" s="61">
        <f t="shared" si="5"/>
        <v>6</v>
      </c>
      <c r="P27" s="60">
        <f>VLOOKUP($A27,'Return Data'!$B$7:$R$2292,11,0)</f>
        <v>5.9477000000000002</v>
      </c>
      <c r="Q27" s="61">
        <f t="shared" si="6"/>
        <v>11</v>
      </c>
      <c r="R27" s="60">
        <f>VLOOKUP($A27,'Return Data'!$B$7:$R$2292,12,0)</f>
        <v>5.5998999999999999</v>
      </c>
      <c r="S27" s="61">
        <f t="shared" si="7"/>
        <v>11</v>
      </c>
      <c r="T27" s="60">
        <f>VLOOKUP($A27,'Return Data'!$B$7:$R$2292,13,0)</f>
        <v>5.1317000000000004</v>
      </c>
      <c r="U27" s="61">
        <f t="shared" si="8"/>
        <v>11</v>
      </c>
      <c r="V27" s="60">
        <f>VLOOKUP($A27,'Return Data'!$B$7:$R$2292,17,0)</f>
        <v>4.1691000000000003</v>
      </c>
      <c r="W27" s="61">
        <f t="shared" si="10"/>
        <v>7</v>
      </c>
      <c r="X27" s="60"/>
      <c r="Y27" s="61"/>
      <c r="Z27" s="60">
        <f>VLOOKUP($A27,'Return Data'!$B$7:$R$2292,16,0)</f>
        <v>3.9620000000000002</v>
      </c>
      <c r="AA27" s="62">
        <f t="shared" si="9"/>
        <v>20</v>
      </c>
    </row>
    <row r="28" spans="1:27" x14ac:dyDescent="0.3">
      <c r="A28" s="58" t="s">
        <v>1198</v>
      </c>
      <c r="B28" s="59">
        <f>VLOOKUP($A28,'Return Data'!$B$7:$R$2292,3,0)</f>
        <v>44990</v>
      </c>
      <c r="C28" s="60">
        <f>VLOOKUP($A28,'Return Data'!$B$7:$R$2292,4,0)</f>
        <v>1140.1959999999999</v>
      </c>
      <c r="D28" s="60">
        <f>VLOOKUP($A28,'Return Data'!$B$7:$R$2292,5,0)</f>
        <v>6.1563999999999997</v>
      </c>
      <c r="E28" s="61">
        <f t="shared" si="0"/>
        <v>1</v>
      </c>
      <c r="F28" s="60">
        <f>VLOOKUP($A28,'Return Data'!$B$7:$R$2292,6,0)</f>
        <v>6.1440999999999999</v>
      </c>
      <c r="G28" s="61">
        <f t="shared" si="1"/>
        <v>1</v>
      </c>
      <c r="H28" s="60">
        <f>VLOOKUP($A28,'Return Data'!$B$7:$R$2292,7,0)</f>
        <v>6.2526000000000002</v>
      </c>
      <c r="I28" s="61">
        <f t="shared" si="2"/>
        <v>2</v>
      </c>
      <c r="J28" s="60">
        <f>VLOOKUP($A28,'Return Data'!$B$7:$R$2292,8,0)</f>
        <v>6.3570000000000002</v>
      </c>
      <c r="K28" s="61">
        <f t="shared" si="3"/>
        <v>4</v>
      </c>
      <c r="L28" s="60">
        <f>VLOOKUP($A28,'Return Data'!$B$7:$R$2292,9,0)</f>
        <v>6.3093000000000004</v>
      </c>
      <c r="M28" s="61">
        <f t="shared" si="4"/>
        <v>3</v>
      </c>
      <c r="N28" s="60">
        <f>VLOOKUP($A28,'Return Data'!$B$7:$R$2292,10,0)</f>
        <v>6.1868999999999996</v>
      </c>
      <c r="O28" s="61">
        <f t="shared" si="5"/>
        <v>4</v>
      </c>
      <c r="P28" s="60">
        <f>VLOOKUP($A28,'Return Data'!$B$7:$R$2292,11,0)</f>
        <v>5.9726999999999997</v>
      </c>
      <c r="Q28" s="61">
        <f t="shared" si="6"/>
        <v>5</v>
      </c>
      <c r="R28" s="60">
        <f>VLOOKUP($A28,'Return Data'!$B$7:$R$2292,12,0)</f>
        <v>5.6163999999999996</v>
      </c>
      <c r="S28" s="61">
        <f t="shared" si="7"/>
        <v>6</v>
      </c>
      <c r="T28" s="60">
        <f>VLOOKUP($A28,'Return Data'!$B$7:$R$2292,13,0)</f>
        <v>5.1509999999999998</v>
      </c>
      <c r="U28" s="61">
        <f t="shared" si="8"/>
        <v>6</v>
      </c>
      <c r="V28" s="60">
        <f>VLOOKUP($A28,'Return Data'!$B$7:$R$2292,17,0)</f>
        <v>4.1879999999999997</v>
      </c>
      <c r="W28" s="61">
        <f t="shared" si="10"/>
        <v>4</v>
      </c>
      <c r="X28" s="60"/>
      <c r="Y28" s="61"/>
      <c r="Z28" s="60">
        <f>VLOOKUP($A28,'Return Data'!$B$7:$R$2292,16,0)</f>
        <v>3.9472</v>
      </c>
      <c r="AA28" s="62">
        <f t="shared" si="9"/>
        <v>22</v>
      </c>
    </row>
    <row r="29" spans="1:27" x14ac:dyDescent="0.3">
      <c r="A29" s="58" t="s">
        <v>1200</v>
      </c>
      <c r="B29" s="59">
        <f>VLOOKUP($A29,'Return Data'!$B$7:$R$2292,3,0)</f>
        <v>44990</v>
      </c>
      <c r="C29" s="60">
        <f>VLOOKUP($A29,'Return Data'!$B$7:$R$2292,4,0)</f>
        <v>119.31359999999999</v>
      </c>
      <c r="D29" s="60">
        <f>VLOOKUP($A29,'Return Data'!$B$7:$R$2292,5,0)</f>
        <v>6.1193999999999997</v>
      </c>
      <c r="E29" s="61">
        <f t="shared" si="0"/>
        <v>5</v>
      </c>
      <c r="F29" s="60">
        <f>VLOOKUP($A29,'Return Data'!$B$7:$R$2292,6,0)</f>
        <v>6.1214000000000004</v>
      </c>
      <c r="G29" s="61">
        <f t="shared" si="1"/>
        <v>6</v>
      </c>
      <c r="H29" s="60">
        <f>VLOOKUP($A29,'Return Data'!$B$7:$R$2292,7,0)</f>
        <v>6.2218999999999998</v>
      </c>
      <c r="I29" s="61">
        <f t="shared" si="2"/>
        <v>6</v>
      </c>
      <c r="J29" s="60">
        <f>VLOOKUP($A29,'Return Data'!$B$7:$R$2292,8,0)</f>
        <v>6.3281000000000001</v>
      </c>
      <c r="K29" s="61">
        <f t="shared" si="3"/>
        <v>6</v>
      </c>
      <c r="L29" s="60">
        <f>VLOOKUP($A29,'Return Data'!$B$7:$R$2292,9,0)</f>
        <v>6.2839999999999998</v>
      </c>
      <c r="M29" s="61">
        <f t="shared" si="4"/>
        <v>6</v>
      </c>
      <c r="N29" s="60">
        <f>VLOOKUP($A29,'Return Data'!$B$7:$R$2292,10,0)</f>
        <v>6.1637000000000004</v>
      </c>
      <c r="O29" s="61">
        <f t="shared" si="5"/>
        <v>7</v>
      </c>
      <c r="P29" s="60">
        <f>VLOOKUP($A29,'Return Data'!$B$7:$R$2292,11,0)</f>
        <v>5.9561000000000002</v>
      </c>
      <c r="Q29" s="61">
        <f t="shared" si="6"/>
        <v>8</v>
      </c>
      <c r="R29" s="60">
        <f>VLOOKUP($A29,'Return Data'!$B$7:$R$2292,12,0)</f>
        <v>5.6070000000000002</v>
      </c>
      <c r="S29" s="61">
        <f t="shared" si="7"/>
        <v>9</v>
      </c>
      <c r="T29" s="60">
        <f>VLOOKUP($A29,'Return Data'!$B$7:$R$2292,13,0)</f>
        <v>5.1368</v>
      </c>
      <c r="U29" s="61">
        <f t="shared" si="8"/>
        <v>10</v>
      </c>
      <c r="V29" s="60">
        <f>VLOOKUP($A29,'Return Data'!$B$7:$R$2292,17,0)</f>
        <v>4.1528999999999998</v>
      </c>
      <c r="W29" s="61">
        <f t="shared" si="10"/>
        <v>11</v>
      </c>
      <c r="X29" s="60">
        <f>VLOOKUP($A29,'Return Data'!$B$7:$R$2292,14,0)</f>
        <v>3.7663000000000002</v>
      </c>
      <c r="Y29" s="61">
        <f>RANK(X29,X$8:X$36,0)</f>
        <v>3</v>
      </c>
      <c r="Z29" s="60">
        <f>VLOOKUP($A29,'Return Data'!$B$7:$R$2292,16,0)</f>
        <v>4.2797999999999998</v>
      </c>
      <c r="AA29" s="62">
        <f t="shared" si="9"/>
        <v>8</v>
      </c>
    </row>
    <row r="30" spans="1:27" x14ac:dyDescent="0.3">
      <c r="A30" s="58" t="s">
        <v>1202</v>
      </c>
      <c r="B30" s="59">
        <f>VLOOKUP($A30,'Return Data'!$B$7:$R$2292,3,0)</f>
        <v>44990</v>
      </c>
      <c r="C30" s="60">
        <f>VLOOKUP($A30,'Return Data'!$B$7:$R$2292,4,0)</f>
        <v>1148.4603</v>
      </c>
      <c r="D30" s="60">
        <f>VLOOKUP($A30,'Return Data'!$B$7:$R$2292,5,0)</f>
        <v>5.9409999999999998</v>
      </c>
      <c r="E30" s="61">
        <f t="shared" si="0"/>
        <v>25</v>
      </c>
      <c r="F30" s="60">
        <f>VLOOKUP($A30,'Return Data'!$B$7:$R$2292,6,0)</f>
        <v>5.9196</v>
      </c>
      <c r="G30" s="61">
        <f t="shared" si="1"/>
        <v>25</v>
      </c>
      <c r="H30" s="60">
        <f>VLOOKUP($A30,'Return Data'!$B$7:$R$2292,7,0)</f>
        <v>5.9913999999999996</v>
      </c>
      <c r="I30" s="61">
        <f t="shared" si="2"/>
        <v>25</v>
      </c>
      <c r="J30" s="60">
        <f>VLOOKUP($A30,'Return Data'!$B$7:$R$2292,8,0)</f>
        <v>6.0792000000000002</v>
      </c>
      <c r="K30" s="61">
        <f t="shared" si="3"/>
        <v>26</v>
      </c>
      <c r="L30" s="60">
        <f>VLOOKUP($A30,'Return Data'!$B$7:$R$2292,9,0)</f>
        <v>6.0678000000000001</v>
      </c>
      <c r="M30" s="61">
        <f t="shared" si="4"/>
        <v>25</v>
      </c>
      <c r="N30" s="60">
        <f>VLOOKUP($A30,'Return Data'!$B$7:$R$2292,10,0)</f>
        <v>6.0772000000000004</v>
      </c>
      <c r="O30" s="61">
        <f t="shared" si="5"/>
        <v>25</v>
      </c>
      <c r="P30" s="60">
        <f>VLOOKUP($A30,'Return Data'!$B$7:$R$2292,11,0)</f>
        <v>5.9119999999999999</v>
      </c>
      <c r="Q30" s="61">
        <f t="shared" si="6"/>
        <v>23</v>
      </c>
      <c r="R30" s="60">
        <f>VLOOKUP($A30,'Return Data'!$B$7:$R$2292,12,0)</f>
        <v>5.6045999999999996</v>
      </c>
      <c r="S30" s="61">
        <f t="shared" si="7"/>
        <v>10</v>
      </c>
      <c r="T30" s="60">
        <f>VLOOKUP($A30,'Return Data'!$B$7:$R$2292,13,0)</f>
        <v>5.1375999999999999</v>
      </c>
      <c r="U30" s="61">
        <f t="shared" si="8"/>
        <v>9</v>
      </c>
      <c r="V30" s="60">
        <f>VLOOKUP($A30,'Return Data'!$B$7:$R$2292,17,0)</f>
        <v>4.1944999999999997</v>
      </c>
      <c r="W30" s="61">
        <f t="shared" si="10"/>
        <v>3</v>
      </c>
      <c r="X30" s="60"/>
      <c r="Y30" s="61"/>
      <c r="Z30" s="60">
        <f>VLOOKUP($A30,'Return Data'!$B$7:$R$2292,16,0)</f>
        <v>4.0069999999999997</v>
      </c>
      <c r="AA30" s="62">
        <f t="shared" si="9"/>
        <v>19</v>
      </c>
    </row>
    <row r="31" spans="1:27" x14ac:dyDescent="0.3">
      <c r="A31" s="58" t="s">
        <v>1204</v>
      </c>
      <c r="B31" s="59">
        <f>VLOOKUP($A31,'Return Data'!$B$7:$R$2292,3,0)</f>
        <v>44990</v>
      </c>
      <c r="C31" s="60">
        <f>VLOOKUP($A31,'Return Data'!$B$7:$R$2292,4,0)</f>
        <v>3591.9726000000001</v>
      </c>
      <c r="D31" s="60">
        <f>VLOOKUP($A31,'Return Data'!$B$7:$R$2292,5,0)</f>
        <v>6.0796999999999999</v>
      </c>
      <c r="E31" s="61">
        <f t="shared" si="0"/>
        <v>15</v>
      </c>
      <c r="F31" s="60">
        <f>VLOOKUP($A31,'Return Data'!$B$7:$R$2292,6,0)</f>
        <v>6.0827</v>
      </c>
      <c r="G31" s="61">
        <f t="shared" si="1"/>
        <v>15</v>
      </c>
      <c r="H31" s="60">
        <f>VLOOKUP($A31,'Return Data'!$B$7:$R$2292,7,0)</f>
        <v>6.1885000000000003</v>
      </c>
      <c r="I31" s="61">
        <f t="shared" si="2"/>
        <v>14</v>
      </c>
      <c r="J31" s="60">
        <f>VLOOKUP($A31,'Return Data'!$B$7:$R$2292,8,0)</f>
        <v>6.2853000000000003</v>
      </c>
      <c r="K31" s="61">
        <f t="shared" si="3"/>
        <v>20</v>
      </c>
      <c r="L31" s="60">
        <f>VLOOKUP($A31,'Return Data'!$B$7:$R$2292,9,0)</f>
        <v>6.2460000000000004</v>
      </c>
      <c r="M31" s="61">
        <f t="shared" si="4"/>
        <v>19</v>
      </c>
      <c r="N31" s="60">
        <f>VLOOKUP($A31,'Return Data'!$B$7:$R$2292,10,0)</f>
        <v>6.1311</v>
      </c>
      <c r="O31" s="61">
        <f t="shared" si="5"/>
        <v>16</v>
      </c>
      <c r="P31" s="60">
        <f>VLOOKUP($A31,'Return Data'!$B$7:$R$2292,11,0)</f>
        <v>5.9225000000000003</v>
      </c>
      <c r="Q31" s="61">
        <f t="shared" si="6"/>
        <v>17</v>
      </c>
      <c r="R31" s="60">
        <f>VLOOKUP($A31,'Return Data'!$B$7:$R$2292,12,0)</f>
        <v>5.5743</v>
      </c>
      <c r="S31" s="61">
        <f t="shared" si="7"/>
        <v>18</v>
      </c>
      <c r="T31" s="60">
        <f>VLOOKUP($A31,'Return Data'!$B$7:$R$2292,13,0)</f>
        <v>5.1108000000000002</v>
      </c>
      <c r="U31" s="61">
        <f t="shared" si="8"/>
        <v>19</v>
      </c>
      <c r="V31" s="60">
        <f>VLOOKUP($A31,'Return Data'!$B$7:$R$2292,17,0)</f>
        <v>4.1406000000000001</v>
      </c>
      <c r="W31" s="61">
        <f t="shared" si="10"/>
        <v>12</v>
      </c>
      <c r="X31" s="60">
        <f>VLOOKUP($A31,'Return Data'!$B$7:$R$2292,14,0)</f>
        <v>3.7490999999999999</v>
      </c>
      <c r="Y31" s="61">
        <f>RANK(X31,X$8:X$36,0)</f>
        <v>4</v>
      </c>
      <c r="Z31" s="60">
        <f>VLOOKUP($A31,'Return Data'!$B$7:$R$2292,16,0)</f>
        <v>6.45</v>
      </c>
      <c r="AA31" s="62">
        <f t="shared" si="9"/>
        <v>1</v>
      </c>
    </row>
    <row r="32" spans="1:27" x14ac:dyDescent="0.3">
      <c r="A32" s="58" t="s">
        <v>1206</v>
      </c>
      <c r="B32" s="59">
        <f>VLOOKUP($A32,'Return Data'!$B$7:$R$2292,3,0)</f>
        <v>44990</v>
      </c>
      <c r="C32" s="60">
        <f>VLOOKUP($A32,'Return Data'!$B$7:$R$2292,4,0)</f>
        <v>1181.0741</v>
      </c>
      <c r="D32" s="60">
        <f>VLOOKUP($A32,'Return Data'!$B$7:$R$2292,5,0)</f>
        <v>6.0613000000000001</v>
      </c>
      <c r="E32" s="61">
        <f t="shared" si="0"/>
        <v>19</v>
      </c>
      <c r="F32" s="60">
        <f>VLOOKUP($A32,'Return Data'!$B$7:$R$2292,6,0)</f>
        <v>6.0612000000000004</v>
      </c>
      <c r="G32" s="61">
        <f t="shared" si="1"/>
        <v>20</v>
      </c>
      <c r="H32" s="60">
        <f>VLOOKUP($A32,'Return Data'!$B$7:$R$2292,7,0)</f>
        <v>6.1712999999999996</v>
      </c>
      <c r="I32" s="61">
        <f t="shared" si="2"/>
        <v>19</v>
      </c>
      <c r="J32" s="60">
        <f>VLOOKUP($A32,'Return Data'!$B$7:$R$2292,8,0)</f>
        <v>6.2929000000000004</v>
      </c>
      <c r="K32" s="61">
        <f t="shared" si="3"/>
        <v>17</v>
      </c>
      <c r="L32" s="60">
        <f>VLOOKUP($A32,'Return Data'!$B$7:$R$2292,9,0)</f>
        <v>6.2378999999999998</v>
      </c>
      <c r="M32" s="61">
        <f t="shared" si="4"/>
        <v>21</v>
      </c>
      <c r="N32" s="60">
        <f>VLOOKUP($A32,'Return Data'!$B$7:$R$2292,10,0)</f>
        <v>6.1191000000000004</v>
      </c>
      <c r="O32" s="61">
        <f t="shared" si="5"/>
        <v>21</v>
      </c>
      <c r="P32" s="60">
        <f>VLOOKUP($A32,'Return Data'!$B$7:$R$2292,11,0)</f>
        <v>5.9142999999999999</v>
      </c>
      <c r="Q32" s="61">
        <f t="shared" si="6"/>
        <v>22</v>
      </c>
      <c r="R32" s="60">
        <f>VLOOKUP($A32,'Return Data'!$B$7:$R$2292,12,0)</f>
        <v>5.5597000000000003</v>
      </c>
      <c r="S32" s="61">
        <f t="shared" si="7"/>
        <v>23</v>
      </c>
      <c r="T32" s="60">
        <f>VLOOKUP($A32,'Return Data'!$B$7:$R$2292,13,0)</f>
        <v>5.1146000000000003</v>
      </c>
      <c r="U32" s="61">
        <f t="shared" si="8"/>
        <v>16</v>
      </c>
      <c r="V32" s="60">
        <f>VLOOKUP($A32,'Return Data'!$B$7:$R$2292,17,0)</f>
        <v>4.1050000000000004</v>
      </c>
      <c r="W32" s="61">
        <f t="shared" si="10"/>
        <v>23</v>
      </c>
      <c r="X32" s="60"/>
      <c r="Y32" s="61"/>
      <c r="Z32" s="60">
        <f>VLOOKUP($A32,'Return Data'!$B$7:$R$2292,16,0)</f>
        <v>4.2904</v>
      </c>
      <c r="AA32" s="62">
        <f t="shared" si="9"/>
        <v>6</v>
      </c>
    </row>
    <row r="33" spans="1:27" x14ac:dyDescent="0.3">
      <c r="A33" s="58" t="s">
        <v>1208</v>
      </c>
      <c r="B33" s="59">
        <f>VLOOKUP($A33,'Return Data'!$B$7:$R$2292,3,0)</f>
        <v>44990</v>
      </c>
      <c r="C33" s="60">
        <f>VLOOKUP($A33,'Return Data'!$B$7:$R$2292,4,0)</f>
        <v>1172.2308</v>
      </c>
      <c r="D33" s="60">
        <f>VLOOKUP($A33,'Return Data'!$B$7:$R$2292,5,0)</f>
        <v>6.0510000000000002</v>
      </c>
      <c r="E33" s="61">
        <f t="shared" si="0"/>
        <v>22</v>
      </c>
      <c r="F33" s="60">
        <f>VLOOKUP($A33,'Return Data'!$B$7:$R$2292,6,0)</f>
        <v>6.0540000000000003</v>
      </c>
      <c r="G33" s="61">
        <f t="shared" si="1"/>
        <v>21</v>
      </c>
      <c r="H33" s="60">
        <f>VLOOKUP($A33,'Return Data'!$B$7:$R$2292,7,0)</f>
        <v>6.1649000000000003</v>
      </c>
      <c r="I33" s="61">
        <f t="shared" si="2"/>
        <v>20</v>
      </c>
      <c r="J33" s="60">
        <f>VLOOKUP($A33,'Return Data'!$B$7:$R$2292,8,0)</f>
        <v>6.2689000000000004</v>
      </c>
      <c r="K33" s="61">
        <f t="shared" si="3"/>
        <v>22</v>
      </c>
      <c r="L33" s="60">
        <f>VLOOKUP($A33,'Return Data'!$B$7:$R$2292,9,0)</f>
        <v>6.2340999999999998</v>
      </c>
      <c r="M33" s="61">
        <f t="shared" si="4"/>
        <v>22</v>
      </c>
      <c r="N33" s="60">
        <f>VLOOKUP($A33,'Return Data'!$B$7:$R$2292,10,0)</f>
        <v>6.1231</v>
      </c>
      <c r="O33" s="61">
        <f t="shared" si="5"/>
        <v>20</v>
      </c>
      <c r="P33" s="60">
        <f>VLOOKUP($A33,'Return Data'!$B$7:$R$2292,11,0)</f>
        <v>5.9188999999999998</v>
      </c>
      <c r="Q33" s="61">
        <f t="shared" si="6"/>
        <v>20</v>
      </c>
      <c r="R33" s="60">
        <f>VLOOKUP($A33,'Return Data'!$B$7:$R$2292,12,0)</f>
        <v>5.5686999999999998</v>
      </c>
      <c r="S33" s="61">
        <f t="shared" si="7"/>
        <v>21</v>
      </c>
      <c r="T33" s="60">
        <f>VLOOKUP($A33,'Return Data'!$B$7:$R$2292,13,0)</f>
        <v>5.1009000000000002</v>
      </c>
      <c r="U33" s="61">
        <f t="shared" si="8"/>
        <v>22</v>
      </c>
      <c r="V33" s="60">
        <f>VLOOKUP($A33,'Return Data'!$B$7:$R$2292,17,0)</f>
        <v>4.1247999999999996</v>
      </c>
      <c r="W33" s="61">
        <f t="shared" si="10"/>
        <v>20</v>
      </c>
      <c r="X33" s="60"/>
      <c r="Y33" s="61"/>
      <c r="Z33" s="60">
        <f>VLOOKUP($A33,'Return Data'!$B$7:$R$2292,16,0)</f>
        <v>4.1043000000000003</v>
      </c>
      <c r="AA33" s="62">
        <f t="shared" si="9"/>
        <v>13</v>
      </c>
    </row>
    <row r="34" spans="1:27" x14ac:dyDescent="0.3">
      <c r="A34" s="58" t="s">
        <v>1210</v>
      </c>
      <c r="B34" s="59">
        <f>VLOOKUP($A34,'Return Data'!$B$7:$R$2292,3,0)</f>
        <v>44990</v>
      </c>
      <c r="C34" s="60">
        <f>VLOOKUP($A34,'Return Data'!$B$7:$R$2292,4,0)</f>
        <v>1170.3824</v>
      </c>
      <c r="D34" s="60">
        <f>VLOOKUP($A34,'Return Data'!$B$7:$R$2292,5,0)</f>
        <v>6.1166999999999998</v>
      </c>
      <c r="E34" s="61">
        <f t="shared" si="0"/>
        <v>6</v>
      </c>
      <c r="F34" s="60">
        <f>VLOOKUP($A34,'Return Data'!$B$7:$R$2292,6,0)</f>
        <v>6.0865</v>
      </c>
      <c r="G34" s="61">
        <f t="shared" si="1"/>
        <v>13</v>
      </c>
      <c r="H34" s="60">
        <f>VLOOKUP($A34,'Return Data'!$B$7:$R$2292,7,0)</f>
        <v>6.1433999999999997</v>
      </c>
      <c r="I34" s="61">
        <f t="shared" si="2"/>
        <v>23</v>
      </c>
      <c r="J34" s="60">
        <f>VLOOKUP($A34,'Return Data'!$B$7:$R$2292,8,0)</f>
        <v>6.3038999999999996</v>
      </c>
      <c r="K34" s="61">
        <f t="shared" si="3"/>
        <v>14</v>
      </c>
      <c r="L34" s="60">
        <f>VLOOKUP($A34,'Return Data'!$B$7:$R$2292,9,0)</f>
        <v>6.2638999999999996</v>
      </c>
      <c r="M34" s="61">
        <f t="shared" si="4"/>
        <v>13</v>
      </c>
      <c r="N34" s="60">
        <f>VLOOKUP($A34,'Return Data'!$B$7:$R$2292,10,0)</f>
        <v>6.1525999999999996</v>
      </c>
      <c r="O34" s="61">
        <f t="shared" si="5"/>
        <v>11</v>
      </c>
      <c r="P34" s="60">
        <f>VLOOKUP($A34,'Return Data'!$B$7:$R$2292,11,0)</f>
        <v>5.9359000000000002</v>
      </c>
      <c r="Q34" s="61">
        <f t="shared" si="6"/>
        <v>13</v>
      </c>
      <c r="R34" s="60">
        <f>VLOOKUP($A34,'Return Data'!$B$7:$R$2292,12,0)</f>
        <v>5.5838000000000001</v>
      </c>
      <c r="S34" s="61">
        <f t="shared" si="7"/>
        <v>14</v>
      </c>
      <c r="T34" s="60">
        <f>VLOOKUP($A34,'Return Data'!$B$7:$R$2292,13,0)</f>
        <v>5.1163999999999996</v>
      </c>
      <c r="U34" s="61">
        <f t="shared" si="8"/>
        <v>14</v>
      </c>
      <c r="V34" s="60">
        <f>VLOOKUP($A34,'Return Data'!$B$7:$R$2292,17,0)</f>
        <v>4.1359000000000004</v>
      </c>
      <c r="W34" s="61">
        <f t="shared" si="10"/>
        <v>14</v>
      </c>
      <c r="X34" s="60"/>
      <c r="Y34" s="61"/>
      <c r="Z34" s="60">
        <f>VLOOKUP($A34,'Return Data'!$B$7:$R$2292,16,0)</f>
        <v>4.0670999999999999</v>
      </c>
      <c r="AA34" s="62">
        <f t="shared" si="9"/>
        <v>14</v>
      </c>
    </row>
    <row r="35" spans="1:27" x14ac:dyDescent="0.3">
      <c r="A35" s="58" t="s">
        <v>1212</v>
      </c>
      <c r="B35" s="59">
        <f>VLOOKUP($A35,'Return Data'!$B$7:$R$2292,3,0)</f>
        <v>44990</v>
      </c>
      <c r="C35" s="60">
        <f>VLOOKUP($A35,'Return Data'!$B$7:$R$2292,4,0)</f>
        <v>3025.3413</v>
      </c>
      <c r="D35" s="60">
        <f>VLOOKUP($A35,'Return Data'!$B$7:$R$2292,5,0)</f>
        <v>6.1130000000000004</v>
      </c>
      <c r="E35" s="61">
        <f t="shared" si="0"/>
        <v>7</v>
      </c>
      <c r="F35" s="60">
        <f>VLOOKUP($A35,'Return Data'!$B$7:$R$2292,6,0)</f>
        <v>6.1182999999999996</v>
      </c>
      <c r="G35" s="61">
        <f t="shared" si="1"/>
        <v>7</v>
      </c>
      <c r="H35" s="60">
        <f>VLOOKUP($A35,'Return Data'!$B$7:$R$2292,7,0)</f>
        <v>6.2347999999999999</v>
      </c>
      <c r="I35" s="61">
        <f t="shared" si="2"/>
        <v>4</v>
      </c>
      <c r="J35" s="60">
        <f>VLOOKUP($A35,'Return Data'!$B$7:$R$2292,8,0)</f>
        <v>6.3369999999999997</v>
      </c>
      <c r="K35" s="61">
        <f t="shared" si="3"/>
        <v>5</v>
      </c>
      <c r="L35" s="60">
        <f>VLOOKUP($A35,'Return Data'!$B$7:$R$2292,9,0)</f>
        <v>6.2891000000000004</v>
      </c>
      <c r="M35" s="61">
        <f t="shared" si="4"/>
        <v>5</v>
      </c>
      <c r="N35" s="60">
        <f>VLOOKUP($A35,'Return Data'!$B$7:$R$2292,10,0)</f>
        <v>6.1837</v>
      </c>
      <c r="O35" s="61">
        <f t="shared" si="5"/>
        <v>5</v>
      </c>
      <c r="P35" s="60">
        <f>VLOOKUP($A35,'Return Data'!$B$7:$R$2292,11,0)</f>
        <v>5.9812000000000003</v>
      </c>
      <c r="Q35" s="61">
        <f t="shared" si="6"/>
        <v>4</v>
      </c>
      <c r="R35" s="60">
        <f>VLOOKUP($A35,'Return Data'!$B$7:$R$2292,12,0)</f>
        <v>5.6345999999999998</v>
      </c>
      <c r="S35" s="61">
        <f t="shared" si="7"/>
        <v>4</v>
      </c>
      <c r="T35" s="60">
        <f>VLOOKUP($A35,'Return Data'!$B$7:$R$2292,13,0)</f>
        <v>5.1656000000000004</v>
      </c>
      <c r="U35" s="61">
        <f t="shared" si="8"/>
        <v>4</v>
      </c>
      <c r="V35" s="60">
        <f>VLOOKUP($A35,'Return Data'!$B$7:$R$2292,17,0)</f>
        <v>4.1788999999999996</v>
      </c>
      <c r="W35" s="61">
        <f t="shared" si="10"/>
        <v>5</v>
      </c>
      <c r="X35" s="60">
        <f>VLOOKUP($A35,'Return Data'!$B$7:$R$2292,14,0)</f>
        <v>3.7927</v>
      </c>
      <c r="Y35" s="61">
        <f>RANK(X35,X$8:X$36,0)</f>
        <v>2</v>
      </c>
      <c r="Z35" s="60">
        <f>VLOOKUP($A35,'Return Data'!$B$7:$R$2292,16,0)</f>
        <v>5.9196</v>
      </c>
      <c r="AA35" s="62">
        <f t="shared" si="9"/>
        <v>2</v>
      </c>
    </row>
    <row r="36" spans="1:27" x14ac:dyDescent="0.3">
      <c r="A36" s="58" t="s">
        <v>1860</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5.6518068965517241</v>
      </c>
      <c r="E38" s="69"/>
      <c r="F38" s="70">
        <f>AVERAGE(F8:F36)</f>
        <v>5.6496172413793104</v>
      </c>
      <c r="G38" s="69"/>
      <c r="H38" s="70">
        <f>AVERAGE(H8:H36)</f>
        <v>5.746755172413792</v>
      </c>
      <c r="I38" s="69"/>
      <c r="J38" s="70">
        <f>AVERAGE(J8:J36)</f>
        <v>5.8533758620689644</v>
      </c>
      <c r="K38" s="69"/>
      <c r="L38" s="70">
        <f>AVERAGE(L8:L36)</f>
        <v>5.8085586206896558</v>
      </c>
      <c r="M38" s="69"/>
      <c r="N38" s="70">
        <f>AVERAGE(N8:N36)</f>
        <v>5.7121103448275869</v>
      </c>
      <c r="O38" s="69"/>
      <c r="P38" s="70">
        <f>AVERAGE(P8:P36)</f>
        <v>5.5250413793103457</v>
      </c>
      <c r="Q38" s="69"/>
      <c r="R38" s="70">
        <f>AVERAGE(R8:R36)</f>
        <v>5.2014068965517248</v>
      </c>
      <c r="S38" s="69"/>
      <c r="T38" s="70">
        <f>AVERAGE(T8:T36)</f>
        <v>4.7675793103448267</v>
      </c>
      <c r="U38" s="69"/>
      <c r="V38" s="70">
        <f>AVERAGE(V8:V36)</f>
        <v>3.8450857142857156</v>
      </c>
      <c r="W38" s="69"/>
      <c r="X38" s="70">
        <f>AVERAGE(X8:X36)</f>
        <v>3.37296</v>
      </c>
      <c r="Y38" s="69"/>
      <c r="Z38" s="70">
        <f>AVERAGE(Z8:Z36)</f>
        <v>3.9921379310344829</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6.1563999999999997</v>
      </c>
      <c r="E40" s="73"/>
      <c r="F40" s="74">
        <f>MAX(F8:F36)</f>
        <v>6.1440999999999999</v>
      </c>
      <c r="G40" s="73"/>
      <c r="H40" s="74">
        <f>MAX(H8:H36)</f>
        <v>6.2870999999999997</v>
      </c>
      <c r="I40" s="73"/>
      <c r="J40" s="74">
        <f>MAX(J8:J36)</f>
        <v>6.3893000000000004</v>
      </c>
      <c r="K40" s="73"/>
      <c r="L40" s="74">
        <f>MAX(L8:L36)</f>
        <v>6.3613999999999997</v>
      </c>
      <c r="M40" s="73"/>
      <c r="N40" s="74">
        <f>MAX(N8:N36)</f>
        <v>6.2938000000000001</v>
      </c>
      <c r="O40" s="73"/>
      <c r="P40" s="74">
        <f>MAX(P8:P36)</f>
        <v>6.0805999999999996</v>
      </c>
      <c r="Q40" s="73"/>
      <c r="R40" s="74">
        <f>MAX(R8:R36)</f>
        <v>5.7252000000000001</v>
      </c>
      <c r="S40" s="73"/>
      <c r="T40" s="74">
        <f>MAX(T8:T36)</f>
        <v>5.2695999999999996</v>
      </c>
      <c r="U40" s="73"/>
      <c r="V40" s="74">
        <f>MAX(V8:V36)</f>
        <v>4.2068000000000003</v>
      </c>
      <c r="W40" s="73"/>
      <c r="X40" s="74">
        <f>MAX(X8:X36)</f>
        <v>3.8149000000000002</v>
      </c>
      <c r="Y40" s="73"/>
      <c r="Z40" s="74">
        <f>MAX(Z8:Z36)</f>
        <v>6.45</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932</v>
      </c>
      <c r="B8" s="59">
        <f>VLOOKUP($A8,'Return Data'!$B$7:$R$2292,3,0)</f>
        <v>44988</v>
      </c>
      <c r="C8" s="60">
        <f>VLOOKUP($A8,'Return Data'!$B$7:$R$2292,4,0)</f>
        <v>607.08100000000002</v>
      </c>
      <c r="D8" s="60">
        <f>VLOOKUP($A8,'Return Data'!$B$7:$R$2292,5,0)</f>
        <v>13.6472</v>
      </c>
      <c r="E8" s="61">
        <f t="shared" ref="E8:E28" si="0">RANK(D8,D$8:D$28,0)</f>
        <v>1</v>
      </c>
      <c r="F8" s="60">
        <f>VLOOKUP($A8,'Return Data'!$B$7:$R$2292,6,0)</f>
        <v>6.4005000000000001</v>
      </c>
      <c r="G8" s="61">
        <f t="shared" ref="G8:G28" si="1">RANK(F8,F$8:F$28,0)</f>
        <v>4</v>
      </c>
      <c r="H8" s="60">
        <f>VLOOKUP($A8,'Return Data'!$B$7:$R$2292,7,0)</f>
        <v>5.2385999999999999</v>
      </c>
      <c r="I8" s="61">
        <f t="shared" ref="I8:I28" si="2">RANK(H8,H$8:H$28,0)</f>
        <v>10</v>
      </c>
      <c r="J8" s="60">
        <f>VLOOKUP($A8,'Return Data'!$B$7:$R$2292,8,0)</f>
        <v>5.6315999999999997</v>
      </c>
      <c r="K8" s="61">
        <f t="shared" ref="K8:K28" si="3">RANK(J8,J$8:J$28,0)</f>
        <v>5</v>
      </c>
      <c r="L8" s="60">
        <f>VLOOKUP($A8,'Return Data'!$B$7:$R$2292,9,0)</f>
        <v>5.8540999999999999</v>
      </c>
      <c r="M8" s="61">
        <f t="shared" ref="M8:M28" si="4">RANK(L8,L$8:L$28,0)</f>
        <v>5</v>
      </c>
      <c r="N8" s="60">
        <f>VLOOKUP($A8,'Return Data'!$B$7:$R$2292,10,0)</f>
        <v>6.4588000000000001</v>
      </c>
      <c r="O8" s="61">
        <f t="shared" ref="O8:O28" si="5">RANK(N8,N$8:N$28,0)</f>
        <v>2</v>
      </c>
      <c r="P8" s="60">
        <f>VLOOKUP($A8,'Return Data'!$B$7:$R$2292,11,0)</f>
        <v>6.0956999999999999</v>
      </c>
      <c r="Q8" s="61">
        <f t="shared" ref="Q8:Q28" si="6">RANK(P8,P$8:P$28,0)</f>
        <v>4</v>
      </c>
      <c r="R8" s="60">
        <f>VLOOKUP($A8,'Return Data'!$B$7:$R$2292,12,0)</f>
        <v>6.2576000000000001</v>
      </c>
      <c r="S8" s="61">
        <f t="shared" ref="S8:S28" si="7">RANK(R8,R$8:R$28,0)</f>
        <v>3</v>
      </c>
      <c r="T8" s="60">
        <f>VLOOKUP($A8,'Return Data'!$B$7:$R$2292,13,0)</f>
        <v>5.5689000000000002</v>
      </c>
      <c r="U8" s="61">
        <f t="shared" ref="U8:U28" si="8">RANK(T8,T$8:T$28,0)</f>
        <v>2</v>
      </c>
      <c r="V8" s="60">
        <f>VLOOKUP($A8,'Return Data'!$B$7:$R$2292,17,0)</f>
        <v>5.1271000000000004</v>
      </c>
      <c r="W8" s="61">
        <f t="shared" ref="W8:W28" si="9">RANK(V8,V$8:V$28,0)</f>
        <v>2</v>
      </c>
      <c r="X8" s="60">
        <f>VLOOKUP($A8,'Return Data'!$B$7:$R$2292,14,0)</f>
        <v>5.9076000000000004</v>
      </c>
      <c r="Y8" s="61">
        <f t="shared" ref="Y8:Y28" si="10">RANK(X8,X$8:X$28,0)</f>
        <v>3</v>
      </c>
      <c r="Z8" s="60">
        <f>VLOOKUP($A8,'Return Data'!$B$7:$R$2292,16,0)</f>
        <v>8.0007000000000001</v>
      </c>
      <c r="AA8" s="62">
        <f t="shared" ref="AA8:AA28" si="11">RANK(Z8,Z$8:Z$28,0)</f>
        <v>1</v>
      </c>
    </row>
    <row r="9" spans="1:27" x14ac:dyDescent="0.3">
      <c r="A9" s="58" t="s">
        <v>933</v>
      </c>
      <c r="B9" s="59">
        <f>VLOOKUP($A9,'Return Data'!$B$7:$R$2292,3,0)</f>
        <v>44988</v>
      </c>
      <c r="C9" s="60">
        <f>VLOOKUP($A9,'Return Data'!$B$7:$R$2292,4,0)</f>
        <v>2710.1136999999999</v>
      </c>
      <c r="D9" s="60">
        <f>VLOOKUP($A9,'Return Data'!$B$7:$R$2292,5,0)</f>
        <v>6.9413999999999998</v>
      </c>
      <c r="E9" s="61">
        <f t="shared" si="0"/>
        <v>10</v>
      </c>
      <c r="F9" s="60">
        <f>VLOOKUP($A9,'Return Data'!$B$7:$R$2292,6,0)</f>
        <v>5.5275999999999996</v>
      </c>
      <c r="G9" s="61">
        <f t="shared" si="1"/>
        <v>8</v>
      </c>
      <c r="H9" s="60">
        <f>VLOOKUP($A9,'Return Data'!$B$7:$R$2292,7,0)</f>
        <v>4.6828000000000003</v>
      </c>
      <c r="I9" s="61">
        <f t="shared" si="2"/>
        <v>14</v>
      </c>
      <c r="J9" s="60">
        <f>VLOOKUP($A9,'Return Data'!$B$7:$R$2292,8,0)</f>
        <v>4.8708999999999998</v>
      </c>
      <c r="K9" s="61">
        <f t="shared" si="3"/>
        <v>15</v>
      </c>
      <c r="L9" s="60">
        <f>VLOOKUP($A9,'Return Data'!$B$7:$R$2292,9,0)</f>
        <v>5.4783999999999997</v>
      </c>
      <c r="M9" s="61">
        <f t="shared" si="4"/>
        <v>6</v>
      </c>
      <c r="N9" s="60">
        <f>VLOOKUP($A9,'Return Data'!$B$7:$R$2292,10,0)</f>
        <v>6.2455999999999996</v>
      </c>
      <c r="O9" s="61">
        <f t="shared" si="5"/>
        <v>8</v>
      </c>
      <c r="P9" s="60">
        <f>VLOOKUP($A9,'Return Data'!$B$7:$R$2292,11,0)</f>
        <v>5.9104999999999999</v>
      </c>
      <c r="Q9" s="61">
        <f t="shared" si="6"/>
        <v>9</v>
      </c>
      <c r="R9" s="60">
        <f>VLOOKUP($A9,'Return Data'!$B$7:$R$2292,12,0)</f>
        <v>5.9577999999999998</v>
      </c>
      <c r="S9" s="61">
        <f t="shared" si="7"/>
        <v>8</v>
      </c>
      <c r="T9" s="60">
        <f>VLOOKUP($A9,'Return Data'!$B$7:$R$2292,13,0)</f>
        <v>5.1887999999999996</v>
      </c>
      <c r="U9" s="61">
        <f t="shared" si="8"/>
        <v>7</v>
      </c>
      <c r="V9" s="60">
        <f>VLOOKUP($A9,'Return Data'!$B$7:$R$2292,17,0)</f>
        <v>4.7042000000000002</v>
      </c>
      <c r="W9" s="61">
        <f t="shared" si="9"/>
        <v>7</v>
      </c>
      <c r="X9" s="60">
        <f>VLOOKUP($A9,'Return Data'!$B$7:$R$2292,14,0)</f>
        <v>5.3929</v>
      </c>
      <c r="Y9" s="61">
        <f t="shared" si="10"/>
        <v>9</v>
      </c>
      <c r="Z9" s="60">
        <f>VLOOKUP($A9,'Return Data'!$B$7:$R$2292,16,0)</f>
        <v>7.6714000000000002</v>
      </c>
      <c r="AA9" s="62">
        <f t="shared" si="11"/>
        <v>4</v>
      </c>
    </row>
    <row r="10" spans="1:27" x14ac:dyDescent="0.3">
      <c r="A10" s="58" t="s">
        <v>1901</v>
      </c>
      <c r="B10" s="59">
        <f>VLOOKUP($A10,'Return Data'!$B$7:$R$2292,3,0)</f>
        <v>44988</v>
      </c>
      <c r="C10" s="60">
        <f>VLOOKUP($A10,'Return Data'!$B$7:$R$2292,4,0)</f>
        <v>36.722900000000003</v>
      </c>
      <c r="D10" s="60">
        <f>VLOOKUP($A10,'Return Data'!$B$7:$R$2292,5,0)</f>
        <v>6.4617000000000004</v>
      </c>
      <c r="E10" s="61">
        <f t="shared" si="0"/>
        <v>14</v>
      </c>
      <c r="F10" s="60">
        <f>VLOOKUP($A10,'Return Data'!$B$7:$R$2292,6,0)</f>
        <v>5.9996999999999998</v>
      </c>
      <c r="G10" s="61">
        <f t="shared" si="1"/>
        <v>5</v>
      </c>
      <c r="H10" s="60">
        <f>VLOOKUP($A10,'Return Data'!$B$7:$R$2292,7,0)</f>
        <v>6.0130999999999997</v>
      </c>
      <c r="I10" s="61">
        <f t="shared" si="2"/>
        <v>4</v>
      </c>
      <c r="J10" s="60">
        <f>VLOOKUP($A10,'Return Data'!$B$7:$R$2292,8,0)</f>
        <v>5.7633000000000001</v>
      </c>
      <c r="K10" s="61">
        <f t="shared" si="3"/>
        <v>4</v>
      </c>
      <c r="L10" s="60">
        <f>VLOOKUP($A10,'Return Data'!$B$7:$R$2292,9,0)</f>
        <v>6.0662000000000003</v>
      </c>
      <c r="M10" s="61">
        <f t="shared" si="4"/>
        <v>4</v>
      </c>
      <c r="N10" s="60">
        <f>VLOOKUP($A10,'Return Data'!$B$7:$R$2292,10,0)</f>
        <v>6.2991000000000001</v>
      </c>
      <c r="O10" s="61">
        <f t="shared" si="5"/>
        <v>7</v>
      </c>
      <c r="P10" s="60">
        <f>VLOOKUP($A10,'Return Data'!$B$7:$R$2292,11,0)</f>
        <v>5.8677000000000001</v>
      </c>
      <c r="Q10" s="61">
        <f t="shared" si="6"/>
        <v>10</v>
      </c>
      <c r="R10" s="60">
        <f>VLOOKUP($A10,'Return Data'!$B$7:$R$2292,12,0)</f>
        <v>6.0801999999999996</v>
      </c>
      <c r="S10" s="61">
        <f t="shared" si="7"/>
        <v>5</v>
      </c>
      <c r="T10" s="60">
        <f>VLOOKUP($A10,'Return Data'!$B$7:$R$2292,13,0)</f>
        <v>4.8464999999999998</v>
      </c>
      <c r="U10" s="61">
        <f t="shared" si="8"/>
        <v>16</v>
      </c>
      <c r="V10" s="60">
        <f>VLOOKUP($A10,'Return Data'!$B$7:$R$2292,17,0)</f>
        <v>4.7184999999999997</v>
      </c>
      <c r="W10" s="61">
        <f t="shared" si="9"/>
        <v>6</v>
      </c>
      <c r="X10" s="60">
        <f>VLOOKUP($A10,'Return Data'!$B$7:$R$2292,14,0)</f>
        <v>5.4993999999999996</v>
      </c>
      <c r="Y10" s="61">
        <f t="shared" si="10"/>
        <v>8</v>
      </c>
      <c r="Z10" s="60">
        <f>VLOOKUP($A10,'Return Data'!$B$7:$R$2292,16,0)</f>
        <v>7.5869</v>
      </c>
      <c r="AA10" s="62">
        <f t="shared" si="11"/>
        <v>7</v>
      </c>
    </row>
    <row r="11" spans="1:27" x14ac:dyDescent="0.3">
      <c r="A11" s="58" t="s">
        <v>937</v>
      </c>
      <c r="B11" s="59">
        <f>VLOOKUP($A11,'Return Data'!$B$7:$R$2292,3,0)</f>
        <v>44988</v>
      </c>
      <c r="C11" s="60">
        <f>VLOOKUP($A11,'Return Data'!$B$7:$R$2292,4,0)</f>
        <v>36.366999999999997</v>
      </c>
      <c r="D11" s="60">
        <f>VLOOKUP($A11,'Return Data'!$B$7:$R$2292,5,0)</f>
        <v>7.8301999999999996</v>
      </c>
      <c r="E11" s="61">
        <f t="shared" si="0"/>
        <v>7</v>
      </c>
      <c r="F11" s="60">
        <f>VLOOKUP($A11,'Return Data'!$B$7:$R$2292,6,0)</f>
        <v>5.4555999999999996</v>
      </c>
      <c r="G11" s="61">
        <f t="shared" si="1"/>
        <v>9</v>
      </c>
      <c r="H11" s="60">
        <f>VLOOKUP($A11,'Return Data'!$B$7:$R$2292,7,0)</f>
        <v>5.0087999999999999</v>
      </c>
      <c r="I11" s="61">
        <f t="shared" si="2"/>
        <v>12</v>
      </c>
      <c r="J11" s="60">
        <f>VLOOKUP($A11,'Return Data'!$B$7:$R$2292,8,0)</f>
        <v>5.0064000000000002</v>
      </c>
      <c r="K11" s="61">
        <f t="shared" si="3"/>
        <v>12</v>
      </c>
      <c r="L11" s="60">
        <f>VLOOKUP($A11,'Return Data'!$B$7:$R$2292,9,0)</f>
        <v>5.1894</v>
      </c>
      <c r="M11" s="61">
        <f t="shared" si="4"/>
        <v>10</v>
      </c>
      <c r="N11" s="60">
        <f>VLOOKUP($A11,'Return Data'!$B$7:$R$2292,10,0)</f>
        <v>5.9637000000000002</v>
      </c>
      <c r="O11" s="61">
        <f t="shared" si="5"/>
        <v>18</v>
      </c>
      <c r="P11" s="60">
        <f>VLOOKUP($A11,'Return Data'!$B$7:$R$2292,11,0)</f>
        <v>5.6029</v>
      </c>
      <c r="Q11" s="61">
        <f t="shared" si="6"/>
        <v>17</v>
      </c>
      <c r="R11" s="60">
        <f>VLOOKUP($A11,'Return Data'!$B$7:$R$2292,12,0)</f>
        <v>5.6055999999999999</v>
      </c>
      <c r="S11" s="61">
        <f t="shared" si="7"/>
        <v>19</v>
      </c>
      <c r="T11" s="60">
        <f>VLOOKUP($A11,'Return Data'!$B$7:$R$2292,13,0)</f>
        <v>4.7645</v>
      </c>
      <c r="U11" s="61">
        <f t="shared" si="8"/>
        <v>19</v>
      </c>
      <c r="V11" s="60">
        <f>VLOOKUP($A11,'Return Data'!$B$7:$R$2292,17,0)</f>
        <v>4.1938000000000004</v>
      </c>
      <c r="W11" s="61">
        <f t="shared" si="9"/>
        <v>21</v>
      </c>
      <c r="X11" s="60">
        <f>VLOOKUP($A11,'Return Data'!$B$7:$R$2292,14,0)</f>
        <v>4.7211999999999996</v>
      </c>
      <c r="Y11" s="61">
        <f t="shared" si="10"/>
        <v>19</v>
      </c>
      <c r="Z11" s="60">
        <f>VLOOKUP($A11,'Return Data'!$B$7:$R$2292,16,0)</f>
        <v>7.1969000000000003</v>
      </c>
      <c r="AA11" s="62">
        <f t="shared" si="11"/>
        <v>12</v>
      </c>
    </row>
    <row r="12" spans="1:27" x14ac:dyDescent="0.3">
      <c r="A12" s="58" t="s">
        <v>939</v>
      </c>
      <c r="B12" s="59">
        <f>VLOOKUP($A12,'Return Data'!$B$7:$R$2292,3,0)</f>
        <v>44988</v>
      </c>
      <c r="C12" s="60">
        <f>VLOOKUP($A12,'Return Data'!$B$7:$R$2292,4,0)</f>
        <v>17.188199999999998</v>
      </c>
      <c r="D12" s="60">
        <f>VLOOKUP($A12,'Return Data'!$B$7:$R$2292,5,0)</f>
        <v>6.5842000000000001</v>
      </c>
      <c r="E12" s="61">
        <f t="shared" si="0"/>
        <v>13</v>
      </c>
      <c r="F12" s="60">
        <f>VLOOKUP($A12,'Return Data'!$B$7:$R$2292,6,0)</f>
        <v>4.3902999999999999</v>
      </c>
      <c r="G12" s="61">
        <f t="shared" si="1"/>
        <v>18</v>
      </c>
      <c r="H12" s="60">
        <f>VLOOKUP($A12,'Return Data'!$B$7:$R$2292,7,0)</f>
        <v>4.9191000000000003</v>
      </c>
      <c r="I12" s="61">
        <f t="shared" si="2"/>
        <v>13</v>
      </c>
      <c r="J12" s="60">
        <f>VLOOKUP($A12,'Return Data'!$B$7:$R$2292,8,0)</f>
        <v>4.7563000000000004</v>
      </c>
      <c r="K12" s="61">
        <f t="shared" si="3"/>
        <v>19</v>
      </c>
      <c r="L12" s="60">
        <f>VLOOKUP($A12,'Return Data'!$B$7:$R$2292,9,0)</f>
        <v>4.8261000000000003</v>
      </c>
      <c r="M12" s="61">
        <f t="shared" si="4"/>
        <v>19</v>
      </c>
      <c r="N12" s="60">
        <f>VLOOKUP($A12,'Return Data'!$B$7:$R$2292,10,0)</f>
        <v>6.0930999999999997</v>
      </c>
      <c r="O12" s="61">
        <f t="shared" si="5"/>
        <v>13</v>
      </c>
      <c r="P12" s="60">
        <f>VLOOKUP($A12,'Return Data'!$B$7:$R$2292,11,0)</f>
        <v>5.6787999999999998</v>
      </c>
      <c r="Q12" s="61">
        <f t="shared" si="6"/>
        <v>14</v>
      </c>
      <c r="R12" s="60">
        <f>VLOOKUP($A12,'Return Data'!$B$7:$R$2292,12,0)</f>
        <v>5.6635</v>
      </c>
      <c r="S12" s="61">
        <f t="shared" si="7"/>
        <v>16</v>
      </c>
      <c r="T12" s="60">
        <f>VLOOKUP($A12,'Return Data'!$B$7:$R$2292,13,0)</f>
        <v>4.8867000000000003</v>
      </c>
      <c r="U12" s="61">
        <f t="shared" si="8"/>
        <v>15</v>
      </c>
      <c r="V12" s="60">
        <f>VLOOKUP($A12,'Return Data'!$B$7:$R$2292,17,0)</f>
        <v>4.4584000000000001</v>
      </c>
      <c r="W12" s="61">
        <f t="shared" si="9"/>
        <v>16</v>
      </c>
      <c r="X12" s="60">
        <f>VLOOKUP($A12,'Return Data'!$B$7:$R$2292,14,0)</f>
        <v>4.9848999999999997</v>
      </c>
      <c r="Y12" s="61">
        <f t="shared" si="10"/>
        <v>17</v>
      </c>
      <c r="Z12" s="60">
        <f>VLOOKUP($A12,'Return Data'!$B$7:$R$2292,16,0)</f>
        <v>7.0174000000000003</v>
      </c>
      <c r="AA12" s="62">
        <f t="shared" si="11"/>
        <v>14</v>
      </c>
    </row>
    <row r="13" spans="1:27" x14ac:dyDescent="0.3">
      <c r="A13" s="58" t="s">
        <v>946</v>
      </c>
      <c r="B13" s="59">
        <f>VLOOKUP($A13,'Return Data'!$B$7:$R$2292,3,0)</f>
        <v>44988</v>
      </c>
      <c r="C13" s="60">
        <f>VLOOKUP($A13,'Return Data'!$B$7:$R$2292,4,0)</f>
        <v>52.172800000000002</v>
      </c>
      <c r="D13" s="60">
        <f>VLOOKUP($A13,'Return Data'!$B$7:$R$2292,5,0)</f>
        <v>7.8372000000000002</v>
      </c>
      <c r="E13" s="61">
        <f t="shared" si="0"/>
        <v>6</v>
      </c>
      <c r="F13" s="60">
        <f>VLOOKUP($A13,'Return Data'!$B$7:$R$2292,6,0)</f>
        <v>10.409599999999999</v>
      </c>
      <c r="G13" s="61">
        <f t="shared" si="1"/>
        <v>2</v>
      </c>
      <c r="H13" s="60">
        <f>VLOOKUP($A13,'Return Data'!$B$7:$R$2292,7,0)</f>
        <v>7.0053999999999998</v>
      </c>
      <c r="I13" s="61">
        <f t="shared" si="2"/>
        <v>3</v>
      </c>
      <c r="J13" s="60">
        <f>VLOOKUP($A13,'Return Data'!$B$7:$R$2292,8,0)</f>
        <v>6.5627000000000004</v>
      </c>
      <c r="K13" s="61">
        <f t="shared" si="3"/>
        <v>3</v>
      </c>
      <c r="L13" s="60">
        <f>VLOOKUP($A13,'Return Data'!$B$7:$R$2292,9,0)</f>
        <v>6.9200999999999997</v>
      </c>
      <c r="M13" s="61">
        <f t="shared" si="4"/>
        <v>3</v>
      </c>
      <c r="N13" s="60">
        <f>VLOOKUP($A13,'Return Data'!$B$7:$R$2292,10,0)</f>
        <v>6.4086999999999996</v>
      </c>
      <c r="O13" s="61">
        <f t="shared" si="5"/>
        <v>5</v>
      </c>
      <c r="P13" s="60">
        <f>VLOOKUP($A13,'Return Data'!$B$7:$R$2292,11,0)</f>
        <v>6.0686999999999998</v>
      </c>
      <c r="Q13" s="61">
        <f t="shared" si="6"/>
        <v>5</v>
      </c>
      <c r="R13" s="60">
        <f>VLOOKUP($A13,'Return Data'!$B$7:$R$2292,12,0)</f>
        <v>6.2576000000000001</v>
      </c>
      <c r="S13" s="61">
        <f t="shared" si="7"/>
        <v>3</v>
      </c>
      <c r="T13" s="60">
        <f>VLOOKUP($A13,'Return Data'!$B$7:$R$2292,13,0)</f>
        <v>5.3197999999999999</v>
      </c>
      <c r="U13" s="61">
        <f t="shared" si="8"/>
        <v>5</v>
      </c>
      <c r="V13" s="60">
        <f>VLOOKUP($A13,'Return Data'!$B$7:$R$2292,17,0)</f>
        <v>4.8371000000000004</v>
      </c>
      <c r="W13" s="61">
        <f t="shared" si="9"/>
        <v>5</v>
      </c>
      <c r="X13" s="60">
        <f>VLOOKUP($A13,'Return Data'!$B$7:$R$2292,14,0)</f>
        <v>5.8422000000000001</v>
      </c>
      <c r="Y13" s="61">
        <f t="shared" si="10"/>
        <v>4</v>
      </c>
      <c r="Z13" s="60">
        <f>VLOOKUP($A13,'Return Data'!$B$7:$R$2292,16,0)</f>
        <v>7.6475999999999997</v>
      </c>
      <c r="AA13" s="62">
        <f t="shared" si="11"/>
        <v>5</v>
      </c>
    </row>
    <row r="14" spans="1:27" x14ac:dyDescent="0.3">
      <c r="A14" s="58" t="s">
        <v>947</v>
      </c>
      <c r="B14" s="59">
        <f>VLOOKUP($A14,'Return Data'!$B$7:$R$2292,3,0)</f>
        <v>44988</v>
      </c>
      <c r="C14" s="60">
        <f>VLOOKUP($A14,'Return Data'!$B$7:$R$2292,4,0)</f>
        <v>24.941800000000001</v>
      </c>
      <c r="D14" s="60">
        <f>VLOOKUP($A14,'Return Data'!$B$7:$R$2292,5,0)</f>
        <v>6.1473000000000004</v>
      </c>
      <c r="E14" s="61">
        <f t="shared" si="0"/>
        <v>16</v>
      </c>
      <c r="F14" s="60">
        <f>VLOOKUP($A14,'Return Data'!$B$7:$R$2292,6,0)</f>
        <v>5.1729000000000003</v>
      </c>
      <c r="G14" s="61">
        <f t="shared" si="1"/>
        <v>11</v>
      </c>
      <c r="H14" s="60">
        <f>VLOOKUP($A14,'Return Data'!$B$7:$R$2292,7,0)</f>
        <v>4.4985999999999997</v>
      </c>
      <c r="I14" s="61">
        <f t="shared" si="2"/>
        <v>17</v>
      </c>
      <c r="J14" s="60">
        <f>VLOOKUP($A14,'Return Data'!$B$7:$R$2292,8,0)</f>
        <v>5.0270999999999999</v>
      </c>
      <c r="K14" s="61">
        <f t="shared" si="3"/>
        <v>10</v>
      </c>
      <c r="L14" s="60">
        <f>VLOOKUP($A14,'Return Data'!$B$7:$R$2292,9,0)</f>
        <v>4.8051000000000004</v>
      </c>
      <c r="M14" s="61">
        <f t="shared" si="4"/>
        <v>20</v>
      </c>
      <c r="N14" s="60">
        <f>VLOOKUP($A14,'Return Data'!$B$7:$R$2292,10,0)</f>
        <v>5.9801000000000002</v>
      </c>
      <c r="O14" s="61">
        <f t="shared" si="5"/>
        <v>17</v>
      </c>
      <c r="P14" s="60">
        <f>VLOOKUP($A14,'Return Data'!$B$7:$R$2292,11,0)</f>
        <v>5.8079999999999998</v>
      </c>
      <c r="Q14" s="61">
        <f t="shared" si="6"/>
        <v>12</v>
      </c>
      <c r="R14" s="60">
        <f>VLOOKUP($A14,'Return Data'!$B$7:$R$2292,12,0)</f>
        <v>5.7906000000000004</v>
      </c>
      <c r="S14" s="61">
        <f t="shared" si="7"/>
        <v>13</v>
      </c>
      <c r="T14" s="60">
        <f>VLOOKUP($A14,'Return Data'!$B$7:$R$2292,13,0)</f>
        <v>4.9713000000000003</v>
      </c>
      <c r="U14" s="61">
        <f t="shared" si="8"/>
        <v>12</v>
      </c>
      <c r="V14" s="60">
        <f>VLOOKUP($A14,'Return Data'!$B$7:$R$2292,17,0)</f>
        <v>4.6566999999999998</v>
      </c>
      <c r="W14" s="61">
        <f t="shared" si="9"/>
        <v>10</v>
      </c>
      <c r="X14" s="60">
        <f>VLOOKUP($A14,'Return Data'!$B$7:$R$2292,14,0)</f>
        <v>5.1726999999999999</v>
      </c>
      <c r="Y14" s="61">
        <f t="shared" si="10"/>
        <v>12</v>
      </c>
      <c r="Z14" s="60">
        <f>VLOOKUP($A14,'Return Data'!$B$7:$R$2292,16,0)</f>
        <v>7.4859</v>
      </c>
      <c r="AA14" s="62">
        <f t="shared" si="11"/>
        <v>8</v>
      </c>
    </row>
    <row r="15" spans="1:27" x14ac:dyDescent="0.3">
      <c r="A15" s="58" t="s">
        <v>949</v>
      </c>
      <c r="B15" s="59">
        <f>VLOOKUP($A15,'Return Data'!$B$7:$R$2292,3,0)</f>
        <v>44988</v>
      </c>
      <c r="C15" s="60">
        <f>VLOOKUP($A15,'Return Data'!$B$7:$R$2292,4,0)</f>
        <v>459.66300000000001</v>
      </c>
      <c r="D15" s="60">
        <f>VLOOKUP($A15,'Return Data'!$B$7:$R$2292,5,0)</f>
        <v>11.978400000000001</v>
      </c>
      <c r="E15" s="61">
        <f t="shared" si="0"/>
        <v>2</v>
      </c>
      <c r="F15" s="60">
        <f>VLOOKUP($A15,'Return Data'!$B$7:$R$2292,6,0)</f>
        <v>16.270800000000001</v>
      </c>
      <c r="G15" s="61">
        <f t="shared" si="1"/>
        <v>1</v>
      </c>
      <c r="H15" s="60">
        <f>VLOOKUP($A15,'Return Data'!$B$7:$R$2292,7,0)</f>
        <v>10.7157</v>
      </c>
      <c r="I15" s="61">
        <f t="shared" si="2"/>
        <v>1</v>
      </c>
      <c r="J15" s="60">
        <f>VLOOKUP($A15,'Return Data'!$B$7:$R$2292,8,0)</f>
        <v>8.5151000000000003</v>
      </c>
      <c r="K15" s="61">
        <f t="shared" si="3"/>
        <v>1</v>
      </c>
      <c r="L15" s="60">
        <f>VLOOKUP($A15,'Return Data'!$B$7:$R$2292,9,0)</f>
        <v>8.6301000000000005</v>
      </c>
      <c r="M15" s="61">
        <f t="shared" si="4"/>
        <v>1</v>
      </c>
      <c r="N15" s="60">
        <f>VLOOKUP($A15,'Return Data'!$B$7:$R$2292,10,0)</f>
        <v>6.4363000000000001</v>
      </c>
      <c r="O15" s="61">
        <f t="shared" si="5"/>
        <v>4</v>
      </c>
      <c r="P15" s="60">
        <f>VLOOKUP($A15,'Return Data'!$B$7:$R$2292,11,0)</f>
        <v>6.6082000000000001</v>
      </c>
      <c r="Q15" s="61">
        <f t="shared" si="6"/>
        <v>1</v>
      </c>
      <c r="R15" s="60">
        <f>VLOOKUP($A15,'Return Data'!$B$7:$R$2292,12,0)</f>
        <v>6.6946000000000003</v>
      </c>
      <c r="S15" s="61">
        <f t="shared" si="7"/>
        <v>1</v>
      </c>
      <c r="T15" s="60">
        <f>VLOOKUP($A15,'Return Data'!$B$7:$R$2292,13,0)</f>
        <v>5.6593</v>
      </c>
      <c r="U15" s="61">
        <f t="shared" si="8"/>
        <v>1</v>
      </c>
      <c r="V15" s="60">
        <f>VLOOKUP($A15,'Return Data'!$B$7:$R$2292,17,0)</f>
        <v>4.6708999999999996</v>
      </c>
      <c r="W15" s="61">
        <f t="shared" si="9"/>
        <v>9</v>
      </c>
      <c r="X15" s="60">
        <f>VLOOKUP($A15,'Return Data'!$B$7:$R$2292,14,0)</f>
        <v>5.6637000000000004</v>
      </c>
      <c r="Y15" s="61">
        <f t="shared" si="10"/>
        <v>7</v>
      </c>
      <c r="Z15" s="60">
        <f>VLOOKUP($A15,'Return Data'!$B$7:$R$2292,16,0)</f>
        <v>7.7811000000000003</v>
      </c>
      <c r="AA15" s="62">
        <f t="shared" si="11"/>
        <v>3</v>
      </c>
    </row>
    <row r="16" spans="1:27" x14ac:dyDescent="0.3">
      <c r="A16" s="58" t="s">
        <v>950</v>
      </c>
      <c r="B16" s="59">
        <f>VLOOKUP($A16,'Return Data'!$B$7:$R$2292,3,0)</f>
        <v>44988</v>
      </c>
      <c r="C16" s="60">
        <f>VLOOKUP($A16,'Return Data'!$B$7:$R$2292,4,0)</f>
        <v>33.217700000000001</v>
      </c>
      <c r="D16" s="60">
        <f>VLOOKUP($A16,'Return Data'!$B$7:$R$2292,5,0)</f>
        <v>5.9344999999999999</v>
      </c>
      <c r="E16" s="61">
        <f t="shared" si="0"/>
        <v>17</v>
      </c>
      <c r="F16" s="60">
        <f>VLOOKUP($A16,'Return Data'!$B$7:$R$2292,6,0)</f>
        <v>4.8367000000000004</v>
      </c>
      <c r="G16" s="61">
        <f t="shared" si="1"/>
        <v>14</v>
      </c>
      <c r="H16" s="60">
        <f>VLOOKUP($A16,'Return Data'!$B$7:$R$2292,7,0)</f>
        <v>3.9586999999999999</v>
      </c>
      <c r="I16" s="61">
        <f t="shared" si="2"/>
        <v>20</v>
      </c>
      <c r="J16" s="60">
        <f>VLOOKUP($A16,'Return Data'!$B$7:$R$2292,8,0)</f>
        <v>4.2609000000000004</v>
      </c>
      <c r="K16" s="61">
        <f t="shared" si="3"/>
        <v>21</v>
      </c>
      <c r="L16" s="60">
        <f>VLOOKUP($A16,'Return Data'!$B$7:$R$2292,9,0)</f>
        <v>4.1651999999999996</v>
      </c>
      <c r="M16" s="61">
        <f t="shared" si="4"/>
        <v>21</v>
      </c>
      <c r="N16" s="60">
        <f>VLOOKUP($A16,'Return Data'!$B$7:$R$2292,10,0)</f>
        <v>5.8758999999999997</v>
      </c>
      <c r="O16" s="61">
        <f t="shared" si="5"/>
        <v>20</v>
      </c>
      <c r="P16" s="60">
        <f>VLOOKUP($A16,'Return Data'!$B$7:$R$2292,11,0)</f>
        <v>5.5353000000000003</v>
      </c>
      <c r="Q16" s="61">
        <f t="shared" si="6"/>
        <v>20</v>
      </c>
      <c r="R16" s="60">
        <f>VLOOKUP($A16,'Return Data'!$B$7:$R$2292,12,0)</f>
        <v>5.7465999999999999</v>
      </c>
      <c r="S16" s="61">
        <f t="shared" si="7"/>
        <v>14</v>
      </c>
      <c r="T16" s="60">
        <f>VLOOKUP($A16,'Return Data'!$B$7:$R$2292,13,0)</f>
        <v>4.6936</v>
      </c>
      <c r="U16" s="61">
        <f t="shared" si="8"/>
        <v>21</v>
      </c>
      <c r="V16" s="60">
        <f>VLOOKUP($A16,'Return Data'!$B$7:$R$2292,17,0)</f>
        <v>4.3426999999999998</v>
      </c>
      <c r="W16" s="61">
        <f t="shared" si="9"/>
        <v>20</v>
      </c>
      <c r="X16" s="60">
        <f>VLOOKUP($A16,'Return Data'!$B$7:$R$2292,14,0)</f>
        <v>4.9391999999999996</v>
      </c>
      <c r="Y16" s="61">
        <f t="shared" si="10"/>
        <v>18</v>
      </c>
      <c r="Z16" s="60">
        <f>VLOOKUP($A16,'Return Data'!$B$7:$R$2292,16,0)</f>
        <v>7.4710000000000001</v>
      </c>
      <c r="AA16" s="62">
        <f t="shared" si="11"/>
        <v>10</v>
      </c>
    </row>
    <row r="17" spans="1:27" x14ac:dyDescent="0.3">
      <c r="A17" s="58" t="s">
        <v>953</v>
      </c>
      <c r="B17" s="59">
        <f>VLOOKUP($A17,'Return Data'!$B$7:$R$2292,3,0)</f>
        <v>44988</v>
      </c>
      <c r="C17" s="60">
        <f>VLOOKUP($A17,'Return Data'!$B$7:$R$2292,4,0)</f>
        <v>3310.5479999999998</v>
      </c>
      <c r="D17" s="60">
        <f>VLOOKUP($A17,'Return Data'!$B$7:$R$2292,5,0)</f>
        <v>7.9973000000000001</v>
      </c>
      <c r="E17" s="61">
        <f t="shared" si="0"/>
        <v>5</v>
      </c>
      <c r="F17" s="60">
        <f>VLOOKUP($A17,'Return Data'!$B$7:$R$2292,6,0)</f>
        <v>5.3879000000000001</v>
      </c>
      <c r="G17" s="61">
        <f t="shared" si="1"/>
        <v>10</v>
      </c>
      <c r="H17" s="60">
        <f>VLOOKUP($A17,'Return Data'!$B$7:$R$2292,7,0)</f>
        <v>5.2465999999999999</v>
      </c>
      <c r="I17" s="61">
        <f t="shared" si="2"/>
        <v>9</v>
      </c>
      <c r="J17" s="60">
        <f>VLOOKUP($A17,'Return Data'!$B$7:$R$2292,8,0)</f>
        <v>5.0919999999999996</v>
      </c>
      <c r="K17" s="61">
        <f t="shared" si="3"/>
        <v>9</v>
      </c>
      <c r="L17" s="60">
        <f>VLOOKUP($A17,'Return Data'!$B$7:$R$2292,9,0)</f>
        <v>4.899</v>
      </c>
      <c r="M17" s="61">
        <f t="shared" si="4"/>
        <v>17</v>
      </c>
      <c r="N17" s="60">
        <f>VLOOKUP($A17,'Return Data'!$B$7:$R$2292,10,0)</f>
        <v>5.9814999999999996</v>
      </c>
      <c r="O17" s="61">
        <f t="shared" si="5"/>
        <v>15</v>
      </c>
      <c r="P17" s="60">
        <f>VLOOKUP($A17,'Return Data'!$B$7:$R$2292,11,0)</f>
        <v>5.6157000000000004</v>
      </c>
      <c r="Q17" s="61">
        <f t="shared" si="6"/>
        <v>16</v>
      </c>
      <c r="R17" s="60">
        <f>VLOOKUP($A17,'Return Data'!$B$7:$R$2292,12,0)</f>
        <v>5.6111000000000004</v>
      </c>
      <c r="S17" s="61">
        <f t="shared" si="7"/>
        <v>17</v>
      </c>
      <c r="T17" s="60">
        <f>VLOOKUP($A17,'Return Data'!$B$7:$R$2292,13,0)</f>
        <v>4.7797999999999998</v>
      </c>
      <c r="U17" s="61">
        <f t="shared" si="8"/>
        <v>18</v>
      </c>
      <c r="V17" s="60">
        <f>VLOOKUP($A17,'Return Data'!$B$7:$R$2292,17,0)</f>
        <v>4.3867000000000003</v>
      </c>
      <c r="W17" s="61">
        <f t="shared" si="9"/>
        <v>17</v>
      </c>
      <c r="X17" s="60">
        <f>VLOOKUP($A17,'Return Data'!$B$7:$R$2292,14,0)</f>
        <v>5.1017999999999999</v>
      </c>
      <c r="Y17" s="61">
        <f t="shared" si="10"/>
        <v>15</v>
      </c>
      <c r="Z17" s="60">
        <f>VLOOKUP($A17,'Return Data'!$B$7:$R$2292,16,0)</f>
        <v>7.4809999999999999</v>
      </c>
      <c r="AA17" s="62">
        <f t="shared" si="11"/>
        <v>9</v>
      </c>
    </row>
    <row r="18" spans="1:27" x14ac:dyDescent="0.3">
      <c r="A18" s="58" t="s">
        <v>955</v>
      </c>
      <c r="B18" s="59">
        <f>VLOOKUP($A18,'Return Data'!$B$7:$R$2292,3,0)</f>
        <v>44988</v>
      </c>
      <c r="C18" s="60">
        <f>VLOOKUP($A18,'Return Data'!$B$7:$R$2292,4,0)</f>
        <v>31.9876</v>
      </c>
      <c r="D18" s="60">
        <f>VLOOKUP($A18,'Return Data'!$B$7:$R$2292,5,0)</f>
        <v>3.1953</v>
      </c>
      <c r="E18" s="61">
        <f t="shared" si="0"/>
        <v>21</v>
      </c>
      <c r="F18" s="60">
        <f>VLOOKUP($A18,'Return Data'!$B$7:$R$2292,6,0)</f>
        <v>4.7182000000000004</v>
      </c>
      <c r="G18" s="61">
        <f t="shared" si="1"/>
        <v>16</v>
      </c>
      <c r="H18" s="60">
        <f>VLOOKUP($A18,'Return Data'!$B$7:$R$2292,7,0)</f>
        <v>5.3521999999999998</v>
      </c>
      <c r="I18" s="61">
        <f t="shared" si="2"/>
        <v>8</v>
      </c>
      <c r="J18" s="60">
        <f>VLOOKUP($A18,'Return Data'!$B$7:$R$2292,8,0)</f>
        <v>5.4394999999999998</v>
      </c>
      <c r="K18" s="61">
        <f t="shared" si="3"/>
        <v>6</v>
      </c>
      <c r="L18" s="60">
        <f>VLOOKUP($A18,'Return Data'!$B$7:$R$2292,9,0)</f>
        <v>4.9210000000000003</v>
      </c>
      <c r="M18" s="61">
        <f t="shared" si="4"/>
        <v>15</v>
      </c>
      <c r="N18" s="60">
        <f>VLOOKUP($A18,'Return Data'!$B$7:$R$2292,10,0)</f>
        <v>5.9489999999999998</v>
      </c>
      <c r="O18" s="61">
        <f t="shared" si="5"/>
        <v>19</v>
      </c>
      <c r="P18" s="60">
        <f>VLOOKUP($A18,'Return Data'!$B$7:$R$2292,11,0)</f>
        <v>5.5673000000000004</v>
      </c>
      <c r="Q18" s="61">
        <f t="shared" si="6"/>
        <v>18</v>
      </c>
      <c r="R18" s="60">
        <f>VLOOKUP($A18,'Return Data'!$B$7:$R$2292,12,0)</f>
        <v>5.5495000000000001</v>
      </c>
      <c r="S18" s="61">
        <f t="shared" si="7"/>
        <v>20</v>
      </c>
      <c r="T18" s="60">
        <f>VLOOKUP($A18,'Return Data'!$B$7:$R$2292,13,0)</f>
        <v>4.9438000000000004</v>
      </c>
      <c r="U18" s="61">
        <f t="shared" si="8"/>
        <v>14</v>
      </c>
      <c r="V18" s="60">
        <f>VLOOKUP($A18,'Return Data'!$B$7:$R$2292,17,0)</f>
        <v>4.3563999999999998</v>
      </c>
      <c r="W18" s="61">
        <f t="shared" si="9"/>
        <v>19</v>
      </c>
      <c r="X18" s="60">
        <f>VLOOKUP($A18,'Return Data'!$B$7:$R$2292,14,0)</f>
        <v>11.066800000000001</v>
      </c>
      <c r="Y18" s="61">
        <f t="shared" si="10"/>
        <v>1</v>
      </c>
      <c r="Z18" s="60">
        <f>VLOOKUP($A18,'Return Data'!$B$7:$R$2292,16,0)</f>
        <v>6.8624000000000001</v>
      </c>
      <c r="AA18" s="62">
        <f t="shared" si="11"/>
        <v>17</v>
      </c>
    </row>
    <row r="19" spans="1:27" x14ac:dyDescent="0.3">
      <c r="A19" s="58" t="s">
        <v>957</v>
      </c>
      <c r="B19" s="59">
        <f>VLOOKUP($A19,'Return Data'!$B$7:$R$2292,3,0)</f>
        <v>44988</v>
      </c>
      <c r="C19" s="60">
        <f>VLOOKUP($A19,'Return Data'!$B$7:$R$2292,4,0)</f>
        <v>3039.1549</v>
      </c>
      <c r="D19" s="60">
        <f>VLOOKUP($A19,'Return Data'!$B$7:$R$2292,5,0)</f>
        <v>8.9819999999999993</v>
      </c>
      <c r="E19" s="61">
        <f t="shared" si="0"/>
        <v>3</v>
      </c>
      <c r="F19" s="60">
        <f>VLOOKUP($A19,'Return Data'!$B$7:$R$2292,6,0)</f>
        <v>10.135999999999999</v>
      </c>
      <c r="G19" s="61">
        <f t="shared" si="1"/>
        <v>3</v>
      </c>
      <c r="H19" s="60">
        <f>VLOOKUP($A19,'Return Data'!$B$7:$R$2292,7,0)</f>
        <v>7.95</v>
      </c>
      <c r="I19" s="61">
        <f t="shared" si="2"/>
        <v>2</v>
      </c>
      <c r="J19" s="60">
        <f>VLOOKUP($A19,'Return Data'!$B$7:$R$2292,8,0)</f>
        <v>7.1093000000000002</v>
      </c>
      <c r="K19" s="61">
        <f t="shared" si="3"/>
        <v>2</v>
      </c>
      <c r="L19" s="60">
        <f>VLOOKUP($A19,'Return Data'!$B$7:$R$2292,9,0)</f>
        <v>7.0000999999999998</v>
      </c>
      <c r="M19" s="61">
        <f t="shared" si="4"/>
        <v>2</v>
      </c>
      <c r="N19" s="60">
        <f>VLOOKUP($A19,'Return Data'!$B$7:$R$2292,10,0)</f>
        <v>6.4455999999999998</v>
      </c>
      <c r="O19" s="61">
        <f t="shared" si="5"/>
        <v>3</v>
      </c>
      <c r="P19" s="60">
        <f>VLOOKUP($A19,'Return Data'!$B$7:$R$2292,11,0)</f>
        <v>6.2361000000000004</v>
      </c>
      <c r="Q19" s="61">
        <f t="shared" si="6"/>
        <v>3</v>
      </c>
      <c r="R19" s="60">
        <f>VLOOKUP($A19,'Return Data'!$B$7:$R$2292,12,0)</f>
        <v>6.3421000000000003</v>
      </c>
      <c r="S19" s="61">
        <f t="shared" si="7"/>
        <v>2</v>
      </c>
      <c r="T19" s="60">
        <f>VLOOKUP($A19,'Return Data'!$B$7:$R$2292,13,0)</f>
        <v>5.2786999999999997</v>
      </c>
      <c r="U19" s="61">
        <f t="shared" si="8"/>
        <v>6</v>
      </c>
      <c r="V19" s="60">
        <f>VLOOKUP($A19,'Return Data'!$B$7:$R$2292,17,0)</f>
        <v>4.8795999999999999</v>
      </c>
      <c r="W19" s="61">
        <f t="shared" si="9"/>
        <v>4</v>
      </c>
      <c r="X19" s="60">
        <f>VLOOKUP($A19,'Return Data'!$B$7:$R$2292,14,0)</f>
        <v>5.7389000000000001</v>
      </c>
      <c r="Y19" s="61">
        <f t="shared" si="10"/>
        <v>5</v>
      </c>
      <c r="Z19" s="60">
        <f>VLOOKUP($A19,'Return Data'!$B$7:$R$2292,16,0)</f>
        <v>7.9542000000000002</v>
      </c>
      <c r="AA19" s="62">
        <f t="shared" si="11"/>
        <v>2</v>
      </c>
    </row>
    <row r="20" spans="1:27" x14ac:dyDescent="0.3">
      <c r="A20" s="58" t="s">
        <v>959</v>
      </c>
      <c r="B20" s="59">
        <f>VLOOKUP($A20,'Return Data'!$B$7:$R$2292,3,0)</f>
        <v>44988</v>
      </c>
      <c r="C20" s="60">
        <f>VLOOKUP($A20,'Return Data'!$B$7:$R$2292,4,0)</f>
        <v>35.940800000000003</v>
      </c>
      <c r="D20" s="60">
        <f>VLOOKUP($A20,'Return Data'!$B$7:$R$2292,5,0)</f>
        <v>6.7039</v>
      </c>
      <c r="E20" s="61">
        <f t="shared" si="0"/>
        <v>12</v>
      </c>
      <c r="F20" s="60">
        <f>VLOOKUP($A20,'Return Data'!$B$7:$R$2292,6,0)</f>
        <v>5.7576000000000001</v>
      </c>
      <c r="G20" s="61">
        <f t="shared" si="1"/>
        <v>6</v>
      </c>
      <c r="H20" s="60">
        <f>VLOOKUP($A20,'Return Data'!$B$7:$R$2292,7,0)</f>
        <v>5.5189000000000004</v>
      </c>
      <c r="I20" s="61">
        <f t="shared" si="2"/>
        <v>5</v>
      </c>
      <c r="J20" s="60">
        <f>VLOOKUP($A20,'Return Data'!$B$7:$R$2292,8,0)</f>
        <v>5.0076000000000001</v>
      </c>
      <c r="K20" s="61">
        <f t="shared" si="3"/>
        <v>11</v>
      </c>
      <c r="L20" s="60">
        <f>VLOOKUP($A20,'Return Data'!$B$7:$R$2292,9,0)</f>
        <v>4.8784000000000001</v>
      </c>
      <c r="M20" s="61">
        <f t="shared" si="4"/>
        <v>18</v>
      </c>
      <c r="N20" s="60">
        <f>VLOOKUP($A20,'Return Data'!$B$7:$R$2292,10,0)</f>
        <v>5.8205999999999998</v>
      </c>
      <c r="O20" s="61">
        <f t="shared" si="5"/>
        <v>21</v>
      </c>
      <c r="P20" s="60">
        <f>VLOOKUP($A20,'Return Data'!$B$7:$R$2292,11,0)</f>
        <v>5.5603999999999996</v>
      </c>
      <c r="Q20" s="61">
        <f t="shared" si="6"/>
        <v>19</v>
      </c>
      <c r="R20" s="60">
        <f>VLOOKUP($A20,'Return Data'!$B$7:$R$2292,12,0)</f>
        <v>5.4904000000000002</v>
      </c>
      <c r="S20" s="61">
        <f t="shared" si="7"/>
        <v>21</v>
      </c>
      <c r="T20" s="60">
        <f>VLOOKUP($A20,'Return Data'!$B$7:$R$2292,13,0)</f>
        <v>4.7588999999999997</v>
      </c>
      <c r="U20" s="61">
        <f t="shared" si="8"/>
        <v>20</v>
      </c>
      <c r="V20" s="60">
        <f>VLOOKUP($A20,'Return Data'!$B$7:$R$2292,17,0)</f>
        <v>4.3613</v>
      </c>
      <c r="W20" s="61">
        <f t="shared" si="9"/>
        <v>18</v>
      </c>
      <c r="X20" s="60">
        <f>VLOOKUP($A20,'Return Data'!$B$7:$R$2292,14,0)</f>
        <v>5.3268000000000004</v>
      </c>
      <c r="Y20" s="61">
        <f t="shared" si="10"/>
        <v>10</v>
      </c>
      <c r="Z20" s="60">
        <f>VLOOKUP($A20,'Return Data'!$B$7:$R$2292,16,0)</f>
        <v>7.1013999999999999</v>
      </c>
      <c r="AA20" s="62">
        <f t="shared" si="11"/>
        <v>13</v>
      </c>
    </row>
    <row r="21" spans="1:27" x14ac:dyDescent="0.3">
      <c r="A21" s="58" t="s">
        <v>960</v>
      </c>
      <c r="B21" s="59">
        <f>VLOOKUP($A21,'Return Data'!$B$7:$R$2292,3,0)</f>
        <v>44988</v>
      </c>
      <c r="C21" s="60">
        <f>VLOOKUP($A21,'Return Data'!$B$7:$R$2292,4,0)</f>
        <v>1464.0587</v>
      </c>
      <c r="D21" s="60">
        <f>VLOOKUP($A21,'Return Data'!$B$7:$R$2292,5,0)</f>
        <v>6.8448000000000002</v>
      </c>
      <c r="E21" s="61">
        <f t="shared" si="0"/>
        <v>11</v>
      </c>
      <c r="F21" s="60">
        <f>VLOOKUP($A21,'Return Data'!$B$7:$R$2292,6,0)</f>
        <v>5.1429</v>
      </c>
      <c r="G21" s="61">
        <f t="shared" si="1"/>
        <v>12</v>
      </c>
      <c r="H21" s="60">
        <f>VLOOKUP($A21,'Return Data'!$B$7:$R$2292,7,0)</f>
        <v>5.3585000000000003</v>
      </c>
      <c r="I21" s="61">
        <f t="shared" si="2"/>
        <v>7</v>
      </c>
      <c r="J21" s="60">
        <f>VLOOKUP($A21,'Return Data'!$B$7:$R$2292,8,0)</f>
        <v>5.4116</v>
      </c>
      <c r="K21" s="61">
        <f t="shared" si="3"/>
        <v>7</v>
      </c>
      <c r="L21" s="60">
        <f>VLOOKUP($A21,'Return Data'!$B$7:$R$2292,9,0)</f>
        <v>5.3411999999999997</v>
      </c>
      <c r="M21" s="61">
        <f t="shared" si="4"/>
        <v>8</v>
      </c>
      <c r="N21" s="60">
        <f>VLOOKUP($A21,'Return Data'!$B$7:$R$2292,10,0)</f>
        <v>6.3086000000000002</v>
      </c>
      <c r="O21" s="61">
        <f t="shared" si="5"/>
        <v>6</v>
      </c>
      <c r="P21" s="60">
        <f>VLOOKUP($A21,'Return Data'!$B$7:$R$2292,11,0)</f>
        <v>5.9503000000000004</v>
      </c>
      <c r="Q21" s="61">
        <f t="shared" si="6"/>
        <v>6</v>
      </c>
      <c r="R21" s="60">
        <f>VLOOKUP($A21,'Return Data'!$B$7:$R$2292,12,0)</f>
        <v>5.9512999999999998</v>
      </c>
      <c r="S21" s="61">
        <f t="shared" si="7"/>
        <v>9</v>
      </c>
      <c r="T21" s="60">
        <f>VLOOKUP($A21,'Return Data'!$B$7:$R$2292,13,0)</f>
        <v>5.0061</v>
      </c>
      <c r="U21" s="61">
        <f t="shared" si="8"/>
        <v>11</v>
      </c>
      <c r="V21" s="60">
        <f>VLOOKUP($A21,'Return Data'!$B$7:$R$2292,17,0)</f>
        <v>4.6063000000000001</v>
      </c>
      <c r="W21" s="61">
        <f t="shared" si="9"/>
        <v>12</v>
      </c>
      <c r="X21" s="60">
        <f>VLOOKUP($A21,'Return Data'!$B$7:$R$2292,14,0)</f>
        <v>5.1336000000000004</v>
      </c>
      <c r="Y21" s="61">
        <f t="shared" si="10"/>
        <v>13</v>
      </c>
      <c r="Z21" s="60">
        <f>VLOOKUP($A21,'Return Data'!$B$7:$R$2292,16,0)</f>
        <v>6.5076000000000001</v>
      </c>
      <c r="AA21" s="62">
        <f t="shared" si="11"/>
        <v>19</v>
      </c>
    </row>
    <row r="22" spans="1:27" x14ac:dyDescent="0.3">
      <c r="A22" s="58" t="s">
        <v>962</v>
      </c>
      <c r="B22" s="59">
        <f>VLOOKUP($A22,'Return Data'!$B$7:$R$2292,3,0)</f>
        <v>44988</v>
      </c>
      <c r="C22" s="60">
        <f>VLOOKUP($A22,'Return Data'!$B$7:$R$2292,4,0)</f>
        <v>2056.2858000000001</v>
      </c>
      <c r="D22" s="60">
        <f>VLOOKUP($A22,'Return Data'!$B$7:$R$2292,5,0)</f>
        <v>5.3453999999999997</v>
      </c>
      <c r="E22" s="61">
        <f t="shared" si="0"/>
        <v>18</v>
      </c>
      <c r="F22" s="60">
        <f>VLOOKUP($A22,'Return Data'!$B$7:$R$2292,6,0)</f>
        <v>4.8068999999999997</v>
      </c>
      <c r="G22" s="61">
        <f t="shared" si="1"/>
        <v>15</v>
      </c>
      <c r="H22" s="60">
        <f>VLOOKUP($A22,'Return Data'!$B$7:$R$2292,7,0)</f>
        <v>4.4785000000000004</v>
      </c>
      <c r="I22" s="61">
        <f t="shared" si="2"/>
        <v>18</v>
      </c>
      <c r="J22" s="60">
        <f>VLOOKUP($A22,'Return Data'!$B$7:$R$2292,8,0)</f>
        <v>4.8281999999999998</v>
      </c>
      <c r="K22" s="61">
        <f t="shared" si="3"/>
        <v>18</v>
      </c>
      <c r="L22" s="60">
        <f>VLOOKUP($A22,'Return Data'!$B$7:$R$2292,9,0)</f>
        <v>5.0955000000000004</v>
      </c>
      <c r="M22" s="61">
        <f t="shared" si="4"/>
        <v>14</v>
      </c>
      <c r="N22" s="60">
        <f>VLOOKUP($A22,'Return Data'!$B$7:$R$2292,10,0)</f>
        <v>5.9808000000000003</v>
      </c>
      <c r="O22" s="61">
        <f t="shared" si="5"/>
        <v>16</v>
      </c>
      <c r="P22" s="60">
        <f>VLOOKUP($A22,'Return Data'!$B$7:$R$2292,11,0)</f>
        <v>5.6973000000000003</v>
      </c>
      <c r="Q22" s="61">
        <f t="shared" si="6"/>
        <v>13</v>
      </c>
      <c r="R22" s="60">
        <f>VLOOKUP($A22,'Return Data'!$B$7:$R$2292,12,0)</f>
        <v>5.9119999999999999</v>
      </c>
      <c r="S22" s="61">
        <f t="shared" si="7"/>
        <v>11</v>
      </c>
      <c r="T22" s="60">
        <f>VLOOKUP($A22,'Return Data'!$B$7:$R$2292,13,0)</f>
        <v>5.0598000000000001</v>
      </c>
      <c r="U22" s="61">
        <f t="shared" si="8"/>
        <v>10</v>
      </c>
      <c r="V22" s="60">
        <f>VLOOKUP($A22,'Return Data'!$B$7:$R$2292,17,0)</f>
        <v>4.5147000000000004</v>
      </c>
      <c r="W22" s="61">
        <f t="shared" si="9"/>
        <v>14</v>
      </c>
      <c r="X22" s="60">
        <f>VLOOKUP($A22,'Return Data'!$B$7:$R$2292,14,0)</f>
        <v>5.0883000000000003</v>
      </c>
      <c r="Y22" s="61">
        <f t="shared" si="10"/>
        <v>16</v>
      </c>
      <c r="Z22" s="60">
        <f>VLOOKUP($A22,'Return Data'!$B$7:$R$2292,16,0)</f>
        <v>6.883</v>
      </c>
      <c r="AA22" s="62">
        <f t="shared" si="11"/>
        <v>16</v>
      </c>
    </row>
    <row r="23" spans="1:27" x14ac:dyDescent="0.3">
      <c r="A23" s="58" t="s">
        <v>965</v>
      </c>
      <c r="B23" s="59">
        <f>VLOOKUP($A23,'Return Data'!$B$7:$R$2292,3,0)</f>
        <v>44988</v>
      </c>
      <c r="C23" s="60">
        <f>VLOOKUP($A23,'Return Data'!$B$7:$R$2292,4,0)</f>
        <v>3316.4168</v>
      </c>
      <c r="D23" s="60">
        <f>VLOOKUP($A23,'Return Data'!$B$7:$R$2292,5,0)</f>
        <v>7.4127999999999998</v>
      </c>
      <c r="E23" s="61">
        <f t="shared" si="0"/>
        <v>8</v>
      </c>
      <c r="F23" s="60">
        <f>VLOOKUP($A23,'Return Data'!$B$7:$R$2292,6,0)</f>
        <v>2.6930000000000001</v>
      </c>
      <c r="G23" s="61">
        <f t="shared" si="1"/>
        <v>21</v>
      </c>
      <c r="H23" s="60">
        <f>VLOOKUP($A23,'Return Data'!$B$7:$R$2292,7,0)</f>
        <v>4.5571000000000002</v>
      </c>
      <c r="I23" s="61">
        <f t="shared" si="2"/>
        <v>16</v>
      </c>
      <c r="J23" s="60">
        <f>VLOOKUP($A23,'Return Data'!$B$7:$R$2292,8,0)</f>
        <v>4.8577000000000004</v>
      </c>
      <c r="K23" s="61">
        <f t="shared" si="3"/>
        <v>16</v>
      </c>
      <c r="L23" s="60">
        <f>VLOOKUP($A23,'Return Data'!$B$7:$R$2292,9,0)</f>
        <v>5.1112000000000002</v>
      </c>
      <c r="M23" s="61">
        <f t="shared" si="4"/>
        <v>13</v>
      </c>
      <c r="N23" s="60">
        <f>VLOOKUP($A23,'Return Data'!$B$7:$R$2292,10,0)</f>
        <v>6.1166</v>
      </c>
      <c r="O23" s="61">
        <f t="shared" si="5"/>
        <v>11</v>
      </c>
      <c r="P23" s="60">
        <f>VLOOKUP($A23,'Return Data'!$B$7:$R$2292,11,0)</f>
        <v>5.8624999999999998</v>
      </c>
      <c r="Q23" s="61">
        <f t="shared" si="6"/>
        <v>11</v>
      </c>
      <c r="R23" s="60">
        <f>VLOOKUP($A23,'Return Data'!$B$7:$R$2292,12,0)</f>
        <v>5.9657999999999998</v>
      </c>
      <c r="S23" s="61">
        <f t="shared" si="7"/>
        <v>7</v>
      </c>
      <c r="T23" s="60">
        <f>VLOOKUP($A23,'Return Data'!$B$7:$R$2292,13,0)</f>
        <v>5.1326000000000001</v>
      </c>
      <c r="U23" s="61">
        <f t="shared" si="8"/>
        <v>8</v>
      </c>
      <c r="V23" s="60">
        <f>VLOOKUP($A23,'Return Data'!$B$7:$R$2292,17,0)</f>
        <v>5.0972999999999997</v>
      </c>
      <c r="W23" s="61">
        <f t="shared" si="9"/>
        <v>3</v>
      </c>
      <c r="X23" s="60">
        <f>VLOOKUP($A23,'Return Data'!$B$7:$R$2292,14,0)</f>
        <v>5.6859000000000002</v>
      </c>
      <c r="Y23" s="61">
        <f t="shared" si="10"/>
        <v>6</v>
      </c>
      <c r="Z23" s="60">
        <f>VLOOKUP($A23,'Return Data'!$B$7:$R$2292,16,0)</f>
        <v>7.6254999999999997</v>
      </c>
      <c r="AA23" s="62">
        <f t="shared" si="11"/>
        <v>6</v>
      </c>
    </row>
    <row r="24" spans="1:27" x14ac:dyDescent="0.3">
      <c r="A24" s="58" t="s">
        <v>967</v>
      </c>
      <c r="B24" s="59">
        <f>VLOOKUP($A24,'Return Data'!$B$7:$R$2292,3,0)</f>
        <v>44988</v>
      </c>
      <c r="C24" s="60">
        <f>VLOOKUP($A24,'Return Data'!$B$7:$R$2292,4,0)</f>
        <v>26.783999999999999</v>
      </c>
      <c r="D24" s="60">
        <f>VLOOKUP($A24,'Return Data'!$B$7:$R$2292,5,0)</f>
        <v>8.4510000000000005</v>
      </c>
      <c r="E24" s="61">
        <f t="shared" si="0"/>
        <v>4</v>
      </c>
      <c r="F24" s="60">
        <f>VLOOKUP($A24,'Return Data'!$B$7:$R$2292,6,0)</f>
        <v>5.6353</v>
      </c>
      <c r="G24" s="61">
        <f t="shared" si="1"/>
        <v>7</v>
      </c>
      <c r="H24" s="60">
        <f>VLOOKUP($A24,'Return Data'!$B$7:$R$2292,7,0)</f>
        <v>5.3787000000000003</v>
      </c>
      <c r="I24" s="61">
        <f t="shared" si="2"/>
        <v>6</v>
      </c>
      <c r="J24" s="60">
        <f>VLOOKUP($A24,'Return Data'!$B$7:$R$2292,8,0)</f>
        <v>4.9932999999999996</v>
      </c>
      <c r="K24" s="61">
        <f t="shared" si="3"/>
        <v>13</v>
      </c>
      <c r="L24" s="60">
        <f>VLOOKUP($A24,'Return Data'!$B$7:$R$2292,9,0)</f>
        <v>5.1745999999999999</v>
      </c>
      <c r="M24" s="61">
        <f t="shared" si="4"/>
        <v>12</v>
      </c>
      <c r="N24" s="60">
        <f>VLOOKUP($A24,'Return Data'!$B$7:$R$2292,10,0)</f>
        <v>6.2244999999999999</v>
      </c>
      <c r="O24" s="61">
        <f t="shared" si="5"/>
        <v>9</v>
      </c>
      <c r="P24" s="60">
        <f>VLOOKUP($A24,'Return Data'!$B$7:$R$2292,11,0)</f>
        <v>5.9265999999999996</v>
      </c>
      <c r="Q24" s="61">
        <f t="shared" si="6"/>
        <v>8</v>
      </c>
      <c r="R24" s="60">
        <f>VLOOKUP($A24,'Return Data'!$B$7:$R$2292,12,0)</f>
        <v>6.0290999999999997</v>
      </c>
      <c r="S24" s="61">
        <f t="shared" si="7"/>
        <v>6</v>
      </c>
      <c r="T24" s="60">
        <f>VLOOKUP($A24,'Return Data'!$B$7:$R$2292,13,0)</f>
        <v>5.3567</v>
      </c>
      <c r="U24" s="61">
        <f t="shared" si="8"/>
        <v>3</v>
      </c>
      <c r="V24" s="60">
        <f>VLOOKUP($A24,'Return Data'!$B$7:$R$2292,17,0)</f>
        <v>4.6878000000000002</v>
      </c>
      <c r="W24" s="61">
        <f t="shared" si="9"/>
        <v>8</v>
      </c>
      <c r="X24" s="60">
        <f>VLOOKUP($A24,'Return Data'!$B$7:$R$2292,14,0)</f>
        <v>3.9184000000000001</v>
      </c>
      <c r="Y24" s="61">
        <f t="shared" si="10"/>
        <v>21</v>
      </c>
      <c r="Z24" s="60">
        <f>VLOOKUP($A24,'Return Data'!$B$7:$R$2292,16,0)</f>
        <v>5.6497000000000002</v>
      </c>
      <c r="AA24" s="62">
        <f t="shared" si="11"/>
        <v>20</v>
      </c>
    </row>
    <row r="25" spans="1:27" x14ac:dyDescent="0.3">
      <c r="A25" s="58" t="s">
        <v>968</v>
      </c>
      <c r="B25" s="59">
        <f>VLOOKUP($A25,'Return Data'!$B$7:$R$2292,3,0)</f>
        <v>44988</v>
      </c>
      <c r="C25" s="60">
        <f>VLOOKUP($A25,'Return Data'!$B$7:$R$2292,4,0)</f>
        <v>3041.9479000000001</v>
      </c>
      <c r="D25" s="60">
        <f>VLOOKUP($A25,'Return Data'!$B$7:$R$2292,5,0)</f>
        <v>5.1361999999999997</v>
      </c>
      <c r="E25" s="61">
        <f t="shared" si="0"/>
        <v>19</v>
      </c>
      <c r="F25" s="60">
        <f>VLOOKUP($A25,'Return Data'!$B$7:$R$2292,6,0)</f>
        <v>3.2637999999999998</v>
      </c>
      <c r="G25" s="61">
        <f t="shared" si="1"/>
        <v>20</v>
      </c>
      <c r="H25" s="60">
        <f>VLOOKUP($A25,'Return Data'!$B$7:$R$2292,7,0)</f>
        <v>5.0849000000000002</v>
      </c>
      <c r="I25" s="61">
        <f t="shared" si="2"/>
        <v>11</v>
      </c>
      <c r="J25" s="60">
        <f>VLOOKUP($A25,'Return Data'!$B$7:$R$2292,8,0)</f>
        <v>4.9770000000000003</v>
      </c>
      <c r="K25" s="61">
        <f t="shared" si="3"/>
        <v>14</v>
      </c>
      <c r="L25" s="60">
        <f>VLOOKUP($A25,'Return Data'!$B$7:$R$2292,9,0)</f>
        <v>4.9202000000000004</v>
      </c>
      <c r="M25" s="61">
        <f t="shared" si="4"/>
        <v>16</v>
      </c>
      <c r="N25" s="60">
        <f>VLOOKUP($A25,'Return Data'!$B$7:$R$2292,10,0)</f>
        <v>6.1071</v>
      </c>
      <c r="O25" s="61">
        <f t="shared" si="5"/>
        <v>12</v>
      </c>
      <c r="P25" s="60">
        <f>VLOOKUP($A25,'Return Data'!$B$7:$R$2292,11,0)</f>
        <v>5.9424999999999999</v>
      </c>
      <c r="Q25" s="61">
        <f t="shared" si="6"/>
        <v>7</v>
      </c>
      <c r="R25" s="60">
        <f>VLOOKUP($A25,'Return Data'!$B$7:$R$2292,12,0)</f>
        <v>5.8468999999999998</v>
      </c>
      <c r="S25" s="61">
        <f t="shared" si="7"/>
        <v>12</v>
      </c>
      <c r="T25" s="60">
        <f>VLOOKUP($A25,'Return Data'!$B$7:$R$2292,13,0)</f>
        <v>4.9687999999999999</v>
      </c>
      <c r="U25" s="61">
        <f t="shared" si="8"/>
        <v>13</v>
      </c>
      <c r="V25" s="60">
        <f>VLOOKUP($A25,'Return Data'!$B$7:$R$2292,17,0)</f>
        <v>4.4645000000000001</v>
      </c>
      <c r="W25" s="61">
        <f t="shared" si="9"/>
        <v>15</v>
      </c>
      <c r="X25" s="60">
        <f>VLOOKUP($A25,'Return Data'!$B$7:$R$2292,14,0)</f>
        <v>5.1315999999999997</v>
      </c>
      <c r="Y25" s="61">
        <f t="shared" si="10"/>
        <v>14</v>
      </c>
      <c r="Z25" s="60">
        <f>VLOOKUP($A25,'Return Data'!$B$7:$R$2292,16,0)</f>
        <v>7.3731</v>
      </c>
      <c r="AA25" s="62">
        <f t="shared" si="11"/>
        <v>11</v>
      </c>
    </row>
    <row r="26" spans="1:27" x14ac:dyDescent="0.3">
      <c r="A26" s="58" t="s">
        <v>969</v>
      </c>
      <c r="B26" s="59">
        <f>VLOOKUP($A26,'Return Data'!$B$7:$R$2292,3,0)</f>
        <v>44988</v>
      </c>
      <c r="C26" s="60">
        <f>VLOOKUP($A26,'Return Data'!$B$7:$R$2292,4,0)</f>
        <v>3104.4162999999999</v>
      </c>
      <c r="D26" s="60">
        <f>VLOOKUP($A26,'Return Data'!$B$7:$R$2292,5,0)</f>
        <v>7.2476000000000003</v>
      </c>
      <c r="E26" s="61">
        <f t="shared" si="0"/>
        <v>9</v>
      </c>
      <c r="F26" s="60">
        <f>VLOOKUP($A26,'Return Data'!$B$7:$R$2292,6,0)</f>
        <v>4.6416000000000004</v>
      </c>
      <c r="G26" s="61">
        <f t="shared" si="1"/>
        <v>17</v>
      </c>
      <c r="H26" s="60">
        <f>VLOOKUP($A26,'Return Data'!$B$7:$R$2292,7,0)</f>
        <v>3.5846</v>
      </c>
      <c r="I26" s="61">
        <f t="shared" si="2"/>
        <v>21</v>
      </c>
      <c r="J26" s="60">
        <f>VLOOKUP($A26,'Return Data'!$B$7:$R$2292,8,0)</f>
        <v>4.6482999999999999</v>
      </c>
      <c r="K26" s="61">
        <f t="shared" si="3"/>
        <v>20</v>
      </c>
      <c r="L26" s="60">
        <f>VLOOKUP($A26,'Return Data'!$B$7:$R$2292,9,0)</f>
        <v>5.2076000000000002</v>
      </c>
      <c r="M26" s="61">
        <f t="shared" si="4"/>
        <v>9</v>
      </c>
      <c r="N26" s="60">
        <f>VLOOKUP($A26,'Return Data'!$B$7:$R$2292,10,0)</f>
        <v>6.5948000000000002</v>
      </c>
      <c r="O26" s="61">
        <f t="shared" si="5"/>
        <v>1</v>
      </c>
      <c r="P26" s="60">
        <f>VLOOKUP($A26,'Return Data'!$B$7:$R$2292,11,0)</f>
        <v>6.3343999999999996</v>
      </c>
      <c r="Q26" s="61">
        <f t="shared" si="6"/>
        <v>2</v>
      </c>
      <c r="R26" s="60">
        <f>VLOOKUP($A26,'Return Data'!$B$7:$R$2292,12,0)</f>
        <v>5.9211</v>
      </c>
      <c r="S26" s="61">
        <f t="shared" si="7"/>
        <v>10</v>
      </c>
      <c r="T26" s="60">
        <f>VLOOKUP($A26,'Return Data'!$B$7:$R$2292,13,0)</f>
        <v>5.3479000000000001</v>
      </c>
      <c r="U26" s="61">
        <f t="shared" si="8"/>
        <v>4</v>
      </c>
      <c r="V26" s="60">
        <f>VLOOKUP($A26,'Return Data'!$B$7:$R$2292,17,0)</f>
        <v>4.6325000000000003</v>
      </c>
      <c r="W26" s="61">
        <f t="shared" si="9"/>
        <v>11</v>
      </c>
      <c r="X26" s="60">
        <f>VLOOKUP($A26,'Return Data'!$B$7:$R$2292,14,0)</f>
        <v>4.5876000000000001</v>
      </c>
      <c r="Y26" s="61">
        <f t="shared" si="10"/>
        <v>20</v>
      </c>
      <c r="Z26" s="60">
        <f>VLOOKUP($A26,'Return Data'!$B$7:$R$2292,16,0)</f>
        <v>5.3632</v>
      </c>
      <c r="AA26" s="62">
        <f t="shared" si="11"/>
        <v>21</v>
      </c>
    </row>
    <row r="27" spans="1:27" x14ac:dyDescent="0.3">
      <c r="A27" s="58" t="s">
        <v>971</v>
      </c>
      <c r="B27" s="59">
        <f>VLOOKUP($A27,'Return Data'!$B$7:$R$2292,3,0)</f>
        <v>44988</v>
      </c>
      <c r="C27" s="60">
        <f>VLOOKUP($A27,'Return Data'!$B$7:$R$2292,4,0)</f>
        <v>3391.0947999999999</v>
      </c>
      <c r="D27" s="60">
        <f>VLOOKUP($A27,'Return Data'!$B$7:$R$2292,5,0)</f>
        <v>3.5017</v>
      </c>
      <c r="E27" s="61">
        <f t="shared" si="0"/>
        <v>20</v>
      </c>
      <c r="F27" s="60">
        <f>VLOOKUP($A27,'Return Data'!$B$7:$R$2292,6,0)</f>
        <v>4.3639999999999999</v>
      </c>
      <c r="G27" s="61">
        <f t="shared" si="1"/>
        <v>19</v>
      </c>
      <c r="H27" s="60">
        <f>VLOOKUP($A27,'Return Data'!$B$7:$R$2292,7,0)</f>
        <v>4.5911</v>
      </c>
      <c r="I27" s="61">
        <f t="shared" si="2"/>
        <v>15</v>
      </c>
      <c r="J27" s="60">
        <f>VLOOKUP($A27,'Return Data'!$B$7:$R$2292,8,0)</f>
        <v>4.8498000000000001</v>
      </c>
      <c r="K27" s="61">
        <f t="shared" si="3"/>
        <v>17</v>
      </c>
      <c r="L27" s="60">
        <f>VLOOKUP($A27,'Return Data'!$B$7:$R$2292,9,0)</f>
        <v>5.4492000000000003</v>
      </c>
      <c r="M27" s="61">
        <f t="shared" si="4"/>
        <v>7</v>
      </c>
      <c r="N27" s="60">
        <f>VLOOKUP($A27,'Return Data'!$B$7:$R$2292,10,0)</f>
        <v>6.0429000000000004</v>
      </c>
      <c r="O27" s="61">
        <f t="shared" si="5"/>
        <v>14</v>
      </c>
      <c r="P27" s="60">
        <f>VLOOKUP($A27,'Return Data'!$B$7:$R$2292,11,0)</f>
        <v>5.5339</v>
      </c>
      <c r="Q27" s="61">
        <f t="shared" si="6"/>
        <v>21</v>
      </c>
      <c r="R27" s="60">
        <f>VLOOKUP($A27,'Return Data'!$B$7:$R$2292,12,0)</f>
        <v>5.6063999999999998</v>
      </c>
      <c r="S27" s="61">
        <f t="shared" si="7"/>
        <v>18</v>
      </c>
      <c r="T27" s="60">
        <f>VLOOKUP($A27,'Return Data'!$B$7:$R$2292,13,0)</f>
        <v>4.8113000000000001</v>
      </c>
      <c r="U27" s="61">
        <f t="shared" si="8"/>
        <v>17</v>
      </c>
      <c r="V27" s="60">
        <f>VLOOKUP($A27,'Return Data'!$B$7:$R$2292,17,0)</f>
        <v>4.5171000000000001</v>
      </c>
      <c r="W27" s="61">
        <f t="shared" si="9"/>
        <v>13</v>
      </c>
      <c r="X27" s="60">
        <f>VLOOKUP($A27,'Return Data'!$B$7:$R$2292,14,0)</f>
        <v>5.2377000000000002</v>
      </c>
      <c r="Y27" s="61">
        <f t="shared" si="10"/>
        <v>11</v>
      </c>
      <c r="Z27" s="60">
        <f>VLOOKUP($A27,'Return Data'!$B$7:$R$2292,16,0)</f>
        <v>6.8948999999999998</v>
      </c>
      <c r="AA27" s="62">
        <f t="shared" si="11"/>
        <v>15</v>
      </c>
    </row>
    <row r="28" spans="1:27" x14ac:dyDescent="0.3">
      <c r="A28" s="58" t="s">
        <v>973</v>
      </c>
      <c r="B28" s="59">
        <f>VLOOKUP($A28,'Return Data'!$B$7:$R$2292,3,0)</f>
        <v>44988</v>
      </c>
      <c r="C28" s="60">
        <f>VLOOKUP($A28,'Return Data'!$B$7:$R$2292,4,0)</f>
        <v>3024.6792999999998</v>
      </c>
      <c r="D28" s="60">
        <f>VLOOKUP($A28,'Return Data'!$B$7:$R$2292,5,0)</f>
        <v>6.2713000000000001</v>
      </c>
      <c r="E28" s="61">
        <f t="shared" si="0"/>
        <v>15</v>
      </c>
      <c r="F28" s="60">
        <f>VLOOKUP($A28,'Return Data'!$B$7:$R$2292,6,0)</f>
        <v>4.8498000000000001</v>
      </c>
      <c r="G28" s="61">
        <f t="shared" si="1"/>
        <v>13</v>
      </c>
      <c r="H28" s="60">
        <f>VLOOKUP($A28,'Return Data'!$B$7:$R$2292,7,0)</f>
        <v>4.4057000000000004</v>
      </c>
      <c r="I28" s="61">
        <f t="shared" si="2"/>
        <v>19</v>
      </c>
      <c r="J28" s="60">
        <f>VLOOKUP($A28,'Return Data'!$B$7:$R$2292,8,0)</f>
        <v>5.1905000000000001</v>
      </c>
      <c r="K28" s="61">
        <f t="shared" si="3"/>
        <v>8</v>
      </c>
      <c r="L28" s="60">
        <f>VLOOKUP($A28,'Return Data'!$B$7:$R$2292,9,0)</f>
        <v>5.1843000000000004</v>
      </c>
      <c r="M28" s="61">
        <f t="shared" si="4"/>
        <v>11</v>
      </c>
      <c r="N28" s="60">
        <f>VLOOKUP($A28,'Return Data'!$B$7:$R$2292,10,0)</f>
        <v>6.1303000000000001</v>
      </c>
      <c r="O28" s="61">
        <f t="shared" si="5"/>
        <v>10</v>
      </c>
      <c r="P28" s="60">
        <f>VLOOKUP($A28,'Return Data'!$B$7:$R$2292,11,0)</f>
        <v>5.6661000000000001</v>
      </c>
      <c r="Q28" s="61">
        <f t="shared" si="6"/>
        <v>15</v>
      </c>
      <c r="R28" s="60">
        <f>VLOOKUP($A28,'Return Data'!$B$7:$R$2292,12,0)</f>
        <v>5.7228000000000003</v>
      </c>
      <c r="S28" s="61">
        <f t="shared" si="7"/>
        <v>15</v>
      </c>
      <c r="T28" s="60">
        <f>VLOOKUP($A28,'Return Data'!$B$7:$R$2292,13,0)</f>
        <v>5.0723000000000003</v>
      </c>
      <c r="U28" s="61">
        <f t="shared" si="8"/>
        <v>9</v>
      </c>
      <c r="V28" s="60">
        <f>VLOOKUP($A28,'Return Data'!$B$7:$R$2292,17,0)</f>
        <v>7.1721000000000004</v>
      </c>
      <c r="W28" s="61">
        <f t="shared" si="9"/>
        <v>1</v>
      </c>
      <c r="X28" s="60">
        <f>VLOOKUP($A28,'Return Data'!$B$7:$R$2292,14,0)</f>
        <v>6.9119000000000002</v>
      </c>
      <c r="Y28" s="61">
        <f t="shared" si="10"/>
        <v>2</v>
      </c>
      <c r="Z28" s="60">
        <f>VLOOKUP($A28,'Return Data'!$B$7:$R$2292,16,0)</f>
        <v>6.7855999999999996</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7.1643523809523826</v>
      </c>
      <c r="E30" s="69"/>
      <c r="F30" s="70">
        <f>AVERAGE(F8:F28)</f>
        <v>5.9933666666666667</v>
      </c>
      <c r="G30" s="69"/>
      <c r="H30" s="70">
        <f>AVERAGE(H8:H28)</f>
        <v>5.4070285714285715</v>
      </c>
      <c r="I30" s="69"/>
      <c r="J30" s="70">
        <f>AVERAGE(J8:J28)</f>
        <v>5.3713857142857142</v>
      </c>
      <c r="K30" s="69"/>
      <c r="L30" s="70">
        <f>AVERAGE(L8:L28)</f>
        <v>5.4817619047619042</v>
      </c>
      <c r="M30" s="69"/>
      <c r="N30" s="70">
        <f>AVERAGE(N8:N28)</f>
        <v>6.1649333333333338</v>
      </c>
      <c r="O30" s="69"/>
      <c r="P30" s="70">
        <f>AVERAGE(P8:P28)</f>
        <v>5.8604238095238088</v>
      </c>
      <c r="Q30" s="69"/>
      <c r="R30" s="70">
        <f>AVERAGE(R8:R28)</f>
        <v>5.9048857142857143</v>
      </c>
      <c r="S30" s="69"/>
      <c r="T30" s="70">
        <f>AVERAGE(T8:T28)</f>
        <v>5.0674333333333337</v>
      </c>
      <c r="U30" s="69"/>
      <c r="V30" s="70">
        <f>AVERAGE(V8:V28)</f>
        <v>4.7326523809523815</v>
      </c>
      <c r="W30" s="69"/>
      <c r="X30" s="70">
        <f>AVERAGE(X8:X28)</f>
        <v>5.5739571428571439</v>
      </c>
      <c r="Y30" s="69"/>
      <c r="Z30" s="70">
        <f>AVERAGE(Z8:Z28)</f>
        <v>7.1590714285714281</v>
      </c>
      <c r="AA30" s="71"/>
    </row>
    <row r="31" spans="1:27" x14ac:dyDescent="0.3">
      <c r="A31" s="68" t="s">
        <v>28</v>
      </c>
      <c r="B31" s="69"/>
      <c r="C31" s="69"/>
      <c r="D31" s="70">
        <f>MIN(D8:D28)</f>
        <v>3.1953</v>
      </c>
      <c r="E31" s="69"/>
      <c r="F31" s="70">
        <f>MIN(F8:F28)</f>
        <v>2.6930000000000001</v>
      </c>
      <c r="G31" s="69"/>
      <c r="H31" s="70">
        <f>MIN(H8:H28)</f>
        <v>3.5846</v>
      </c>
      <c r="I31" s="69"/>
      <c r="J31" s="70">
        <f>MIN(J8:J28)</f>
        <v>4.2609000000000004</v>
      </c>
      <c r="K31" s="69"/>
      <c r="L31" s="70">
        <f>MIN(L8:L28)</f>
        <v>4.1651999999999996</v>
      </c>
      <c r="M31" s="69"/>
      <c r="N31" s="70">
        <f>MIN(N8:N28)</f>
        <v>5.8205999999999998</v>
      </c>
      <c r="O31" s="69"/>
      <c r="P31" s="70">
        <f>MIN(P8:P28)</f>
        <v>5.5339</v>
      </c>
      <c r="Q31" s="69"/>
      <c r="R31" s="70">
        <f>MIN(R8:R28)</f>
        <v>5.4904000000000002</v>
      </c>
      <c r="S31" s="69"/>
      <c r="T31" s="70">
        <f>MIN(T8:T28)</f>
        <v>4.6936</v>
      </c>
      <c r="U31" s="69"/>
      <c r="V31" s="70">
        <f>MIN(V8:V28)</f>
        <v>4.1938000000000004</v>
      </c>
      <c r="W31" s="69"/>
      <c r="X31" s="70">
        <f>MIN(X8:X28)</f>
        <v>3.9184000000000001</v>
      </c>
      <c r="Y31" s="69"/>
      <c r="Z31" s="70">
        <f>MIN(Z8:Z28)</f>
        <v>5.3632</v>
      </c>
      <c r="AA31" s="71"/>
    </row>
    <row r="32" spans="1:27" ht="15" thickBot="1" x14ac:dyDescent="0.35">
      <c r="A32" s="72" t="s">
        <v>29</v>
      </c>
      <c r="B32" s="73"/>
      <c r="C32" s="73"/>
      <c r="D32" s="74">
        <f>MAX(D8:D28)</f>
        <v>13.6472</v>
      </c>
      <c r="E32" s="73"/>
      <c r="F32" s="74">
        <f>MAX(F8:F28)</f>
        <v>16.270800000000001</v>
      </c>
      <c r="G32" s="73"/>
      <c r="H32" s="74">
        <f>MAX(H8:H28)</f>
        <v>10.7157</v>
      </c>
      <c r="I32" s="73"/>
      <c r="J32" s="74">
        <f>MAX(J8:J28)</f>
        <v>8.5151000000000003</v>
      </c>
      <c r="K32" s="73"/>
      <c r="L32" s="74">
        <f>MAX(L8:L28)</f>
        <v>8.6301000000000005</v>
      </c>
      <c r="M32" s="73"/>
      <c r="N32" s="74">
        <f>MAX(N8:N28)</f>
        <v>6.5948000000000002</v>
      </c>
      <c r="O32" s="73"/>
      <c r="P32" s="74">
        <f>MAX(P8:P28)</f>
        <v>6.6082000000000001</v>
      </c>
      <c r="Q32" s="73"/>
      <c r="R32" s="74">
        <f>MAX(R8:R28)</f>
        <v>6.6946000000000003</v>
      </c>
      <c r="S32" s="73"/>
      <c r="T32" s="74">
        <f>MAX(T8:T28)</f>
        <v>5.6593</v>
      </c>
      <c r="U32" s="73"/>
      <c r="V32" s="74">
        <f>MAX(V8:V28)</f>
        <v>7.1721000000000004</v>
      </c>
      <c r="W32" s="73"/>
      <c r="X32" s="74">
        <f>MAX(X8:X28)</f>
        <v>11.066800000000001</v>
      </c>
      <c r="Y32" s="73"/>
      <c r="Z32" s="74">
        <f>MAX(Z8:Z28)</f>
        <v>8.0007000000000001</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931</v>
      </c>
      <c r="B8" s="59">
        <f>VLOOKUP($A8,'Return Data'!$B$7:$R$2292,3,0)</f>
        <v>44988</v>
      </c>
      <c r="C8" s="60">
        <f>VLOOKUP($A8,'Return Data'!$B$7:$R$2292,4,0)</f>
        <v>558.24570000000006</v>
      </c>
      <c r="D8" s="60">
        <f>VLOOKUP($A8,'Return Data'!$B$7:$R$2292,5,0)</f>
        <v>12.872</v>
      </c>
      <c r="E8" s="61">
        <f t="shared" ref="E8:E28" si="0">RANK(D8,D$8:D$28,0)</f>
        <v>1</v>
      </c>
      <c r="F8" s="60">
        <f>VLOOKUP($A8,'Return Data'!$B$7:$R$2292,6,0)</f>
        <v>5.6212</v>
      </c>
      <c r="G8" s="61">
        <f t="shared" ref="G8:G28" si="1">RANK(F8,F$8:F$28,0)</f>
        <v>4</v>
      </c>
      <c r="H8" s="60">
        <f>VLOOKUP($A8,'Return Data'!$B$7:$R$2292,7,0)</f>
        <v>4.4583000000000004</v>
      </c>
      <c r="I8" s="61">
        <f t="shared" ref="I8:I28" si="2">RANK(H8,H$8:H$28,0)</f>
        <v>13</v>
      </c>
      <c r="J8" s="60">
        <f>VLOOKUP($A8,'Return Data'!$B$7:$R$2292,8,0)</f>
        <v>4.8319000000000001</v>
      </c>
      <c r="K8" s="61">
        <f t="shared" ref="K8:K28" si="3">RANK(J8,J$8:J$28,0)</f>
        <v>7</v>
      </c>
      <c r="L8" s="60">
        <f>VLOOKUP($A8,'Return Data'!$B$7:$R$2292,9,0)</f>
        <v>5.0364000000000004</v>
      </c>
      <c r="M8" s="61">
        <f t="shared" ref="M8:M28" si="4">RANK(L8,L$8:L$28,0)</f>
        <v>8</v>
      </c>
      <c r="N8" s="60">
        <f>VLOOKUP($A8,'Return Data'!$B$7:$R$2292,10,0)</f>
        <v>5.6210000000000004</v>
      </c>
      <c r="O8" s="61">
        <f t="shared" ref="O8:O28" si="5">RANK(N8,N$8:N$28,0)</f>
        <v>12</v>
      </c>
      <c r="P8" s="60">
        <f>VLOOKUP($A8,'Return Data'!$B$7:$R$2292,11,0)</f>
        <v>5.2441000000000004</v>
      </c>
      <c r="Q8" s="61">
        <f t="shared" ref="Q8:Q28" si="6">RANK(P8,P$8:P$28,0)</f>
        <v>12</v>
      </c>
      <c r="R8" s="60">
        <f>VLOOKUP($A8,'Return Data'!$B$7:$R$2292,12,0)</f>
        <v>5.3871000000000002</v>
      </c>
      <c r="S8" s="61">
        <f t="shared" ref="S8:S28" si="7">RANK(R8,R$8:R$28,0)</f>
        <v>8</v>
      </c>
      <c r="T8" s="60">
        <f>VLOOKUP($A8,'Return Data'!$B$7:$R$2292,13,0)</f>
        <v>4.6932999999999998</v>
      </c>
      <c r="U8" s="61">
        <f t="shared" ref="U8:U28" si="8">RANK(T8,T$8:T$28,0)</f>
        <v>4</v>
      </c>
      <c r="V8" s="60">
        <f>VLOOKUP($A8,'Return Data'!$B$7:$R$2292,17,0)</f>
        <v>4.2694999999999999</v>
      </c>
      <c r="W8" s="61">
        <f t="shared" ref="W8:W28" si="9">RANK(V8,V$8:V$28,0)</f>
        <v>5</v>
      </c>
      <c r="X8" s="60">
        <f>VLOOKUP($A8,'Return Data'!$B$7:$R$2292,14,0)</f>
        <v>5.0446999999999997</v>
      </c>
      <c r="Y8" s="61">
        <f t="shared" ref="Y8:Y28" si="10">RANK(X8,X$8:X$28,0)</f>
        <v>6</v>
      </c>
      <c r="Z8" s="60">
        <f>VLOOKUP($A8,'Return Data'!$B$7:$R$2292,16,0)</f>
        <v>7.1742999999999997</v>
      </c>
      <c r="AA8" s="62">
        <f t="shared" ref="AA8:AA28" si="11">RANK(Z8,Z$8:Z$28,0)</f>
        <v>11</v>
      </c>
    </row>
    <row r="9" spans="1:27" x14ac:dyDescent="0.3">
      <c r="A9" s="58" t="s">
        <v>934</v>
      </c>
      <c r="B9" s="59">
        <f>VLOOKUP($A9,'Return Data'!$B$7:$R$2292,3,0)</f>
        <v>44988</v>
      </c>
      <c r="C9" s="60">
        <f>VLOOKUP($A9,'Return Data'!$B$7:$R$2292,4,0)</f>
        <v>2604.7094999999999</v>
      </c>
      <c r="D9" s="60">
        <f>VLOOKUP($A9,'Return Data'!$B$7:$R$2292,5,0)</f>
        <v>6.6083999999999996</v>
      </c>
      <c r="E9" s="61">
        <f t="shared" si="0"/>
        <v>9</v>
      </c>
      <c r="F9" s="60">
        <f>VLOOKUP($A9,'Return Data'!$B$7:$R$2292,6,0)</f>
        <v>5.1931000000000003</v>
      </c>
      <c r="G9" s="61">
        <f t="shared" si="1"/>
        <v>6</v>
      </c>
      <c r="H9" s="60">
        <f>VLOOKUP($A9,'Return Data'!$B$7:$R$2292,7,0)</f>
        <v>4.3483000000000001</v>
      </c>
      <c r="I9" s="61">
        <f t="shared" si="2"/>
        <v>14</v>
      </c>
      <c r="J9" s="60">
        <f>VLOOKUP($A9,'Return Data'!$B$7:$R$2292,8,0)</f>
        <v>4.5358000000000001</v>
      </c>
      <c r="K9" s="61">
        <f t="shared" si="3"/>
        <v>13</v>
      </c>
      <c r="L9" s="60">
        <f>VLOOKUP($A9,'Return Data'!$B$7:$R$2292,9,0)</f>
        <v>5.1421999999999999</v>
      </c>
      <c r="M9" s="61">
        <f t="shared" si="4"/>
        <v>6</v>
      </c>
      <c r="N9" s="60">
        <f>VLOOKUP($A9,'Return Data'!$B$7:$R$2292,10,0)</f>
        <v>5.9055999999999997</v>
      </c>
      <c r="O9" s="61">
        <f t="shared" si="5"/>
        <v>3</v>
      </c>
      <c r="P9" s="60">
        <f>VLOOKUP($A9,'Return Data'!$B$7:$R$2292,11,0)</f>
        <v>5.5701999999999998</v>
      </c>
      <c r="Q9" s="61">
        <f t="shared" si="6"/>
        <v>2</v>
      </c>
      <c r="R9" s="60">
        <f>VLOOKUP($A9,'Return Data'!$B$7:$R$2292,12,0)</f>
        <v>5.601</v>
      </c>
      <c r="S9" s="61">
        <f t="shared" si="7"/>
        <v>4</v>
      </c>
      <c r="T9" s="60">
        <f>VLOOKUP($A9,'Return Data'!$B$7:$R$2292,13,0)</f>
        <v>4.8327</v>
      </c>
      <c r="U9" s="61">
        <f t="shared" si="8"/>
        <v>3</v>
      </c>
      <c r="V9" s="60">
        <f>VLOOKUP($A9,'Return Data'!$B$7:$R$2292,17,0)</f>
        <v>4.3651</v>
      </c>
      <c r="W9" s="61">
        <f t="shared" si="9"/>
        <v>4</v>
      </c>
      <c r="X9" s="60">
        <f>VLOOKUP($A9,'Return Data'!$B$7:$R$2292,14,0)</f>
        <v>5.0568</v>
      </c>
      <c r="Y9" s="61">
        <f t="shared" si="10"/>
        <v>5</v>
      </c>
      <c r="Z9" s="60">
        <f>VLOOKUP($A9,'Return Data'!$B$7:$R$2292,16,0)</f>
        <v>7.4024000000000001</v>
      </c>
      <c r="AA9" s="62">
        <f t="shared" si="11"/>
        <v>4</v>
      </c>
    </row>
    <row r="10" spans="1:27" x14ac:dyDescent="0.3">
      <c r="A10" s="58" t="s">
        <v>1900</v>
      </c>
      <c r="B10" s="59">
        <f>VLOOKUP($A10,'Return Data'!$B$7:$R$2292,3,0)</f>
        <v>44988</v>
      </c>
      <c r="C10" s="60">
        <f>VLOOKUP($A10,'Return Data'!$B$7:$R$2292,4,0)</f>
        <v>34.1325</v>
      </c>
      <c r="D10" s="60">
        <f>VLOOKUP($A10,'Return Data'!$B$7:$R$2292,5,0)</f>
        <v>5.7755000000000001</v>
      </c>
      <c r="E10" s="61">
        <f t="shared" si="0"/>
        <v>16</v>
      </c>
      <c r="F10" s="60">
        <f>VLOOKUP($A10,'Return Data'!$B$7:$R$2292,6,0)</f>
        <v>5.3848000000000003</v>
      </c>
      <c r="G10" s="61">
        <f t="shared" si="1"/>
        <v>5</v>
      </c>
      <c r="H10" s="60">
        <f>VLOOKUP($A10,'Return Data'!$B$7:$R$2292,7,0)</f>
        <v>5.3829000000000002</v>
      </c>
      <c r="I10" s="61">
        <f t="shared" si="2"/>
        <v>4</v>
      </c>
      <c r="J10" s="60">
        <f>VLOOKUP($A10,'Return Data'!$B$7:$R$2292,8,0)</f>
        <v>5.1276999999999999</v>
      </c>
      <c r="K10" s="61">
        <f t="shared" si="3"/>
        <v>4</v>
      </c>
      <c r="L10" s="60">
        <f>VLOOKUP($A10,'Return Data'!$B$7:$R$2292,9,0)</f>
        <v>5.4343000000000004</v>
      </c>
      <c r="M10" s="61">
        <f t="shared" si="4"/>
        <v>4</v>
      </c>
      <c r="N10" s="60">
        <f>VLOOKUP($A10,'Return Data'!$B$7:$R$2292,10,0)</f>
        <v>5.6593999999999998</v>
      </c>
      <c r="O10" s="61">
        <f t="shared" si="5"/>
        <v>7</v>
      </c>
      <c r="P10" s="60">
        <f>VLOOKUP($A10,'Return Data'!$B$7:$R$2292,11,0)</f>
        <v>5.2201000000000004</v>
      </c>
      <c r="Q10" s="61">
        <f t="shared" si="6"/>
        <v>14</v>
      </c>
      <c r="R10" s="60">
        <f>VLOOKUP($A10,'Return Data'!$B$7:$R$2292,12,0)</f>
        <v>5.4132999999999996</v>
      </c>
      <c r="S10" s="61">
        <f t="shared" si="7"/>
        <v>7</v>
      </c>
      <c r="T10" s="60">
        <f>VLOOKUP($A10,'Return Data'!$B$7:$R$2292,13,0)</f>
        <v>4.1154999999999999</v>
      </c>
      <c r="U10" s="61">
        <f t="shared" si="8"/>
        <v>21</v>
      </c>
      <c r="V10" s="60">
        <f>VLOOKUP($A10,'Return Data'!$B$7:$R$2292,17,0)</f>
        <v>3.9133</v>
      </c>
      <c r="W10" s="61">
        <f t="shared" si="9"/>
        <v>16</v>
      </c>
      <c r="X10" s="60">
        <f>VLOOKUP($A10,'Return Data'!$B$7:$R$2292,14,0)</f>
        <v>4.6742999999999997</v>
      </c>
      <c r="Y10" s="61">
        <f t="shared" si="10"/>
        <v>14</v>
      </c>
      <c r="Z10" s="60">
        <f>VLOOKUP($A10,'Return Data'!$B$7:$R$2292,16,0)</f>
        <v>7.3212000000000002</v>
      </c>
      <c r="AA10" s="62">
        <f t="shared" si="11"/>
        <v>6</v>
      </c>
    </row>
    <row r="11" spans="1:27" x14ac:dyDescent="0.3">
      <c r="A11" s="58" t="s">
        <v>938</v>
      </c>
      <c r="B11" s="59">
        <f>VLOOKUP($A11,'Return Data'!$B$7:$R$2292,3,0)</f>
        <v>44988</v>
      </c>
      <c r="C11" s="60">
        <f>VLOOKUP($A11,'Return Data'!$B$7:$R$2292,4,0)</f>
        <v>35.627400000000002</v>
      </c>
      <c r="D11" s="60">
        <f>VLOOKUP($A11,'Return Data'!$B$7:$R$2292,5,0)</f>
        <v>7.6852999999999998</v>
      </c>
      <c r="E11" s="61">
        <f t="shared" si="0"/>
        <v>5</v>
      </c>
      <c r="F11" s="60">
        <f>VLOOKUP($A11,'Return Data'!$B$7:$R$2292,6,0)</f>
        <v>5.1929999999999996</v>
      </c>
      <c r="G11" s="61">
        <f t="shared" si="1"/>
        <v>7</v>
      </c>
      <c r="H11" s="60">
        <f>VLOOKUP($A11,'Return Data'!$B$7:$R$2292,7,0)</f>
        <v>4.7462999999999997</v>
      </c>
      <c r="I11" s="61">
        <f t="shared" si="2"/>
        <v>8</v>
      </c>
      <c r="J11" s="60">
        <f>VLOOKUP($A11,'Return Data'!$B$7:$R$2292,8,0)</f>
        <v>4.7285000000000004</v>
      </c>
      <c r="K11" s="61">
        <f t="shared" si="3"/>
        <v>9</v>
      </c>
      <c r="L11" s="60">
        <f>VLOOKUP($A11,'Return Data'!$B$7:$R$2292,9,0)</f>
        <v>4.9177999999999997</v>
      </c>
      <c r="M11" s="61">
        <f t="shared" si="4"/>
        <v>9</v>
      </c>
      <c r="N11" s="60">
        <f>VLOOKUP($A11,'Return Data'!$B$7:$R$2292,10,0)</f>
        <v>5.6894999999999998</v>
      </c>
      <c r="O11" s="61">
        <f t="shared" si="5"/>
        <v>6</v>
      </c>
      <c r="P11" s="60">
        <f>VLOOKUP($A11,'Return Data'!$B$7:$R$2292,11,0)</f>
        <v>5.3338000000000001</v>
      </c>
      <c r="Q11" s="61">
        <f t="shared" si="6"/>
        <v>9</v>
      </c>
      <c r="R11" s="60">
        <f>VLOOKUP($A11,'Return Data'!$B$7:$R$2292,12,0)</f>
        <v>5.3367000000000004</v>
      </c>
      <c r="S11" s="61">
        <f t="shared" si="7"/>
        <v>10</v>
      </c>
      <c r="T11" s="60">
        <f>VLOOKUP($A11,'Return Data'!$B$7:$R$2292,13,0)</f>
        <v>4.5</v>
      </c>
      <c r="U11" s="61">
        <f t="shared" si="8"/>
        <v>8</v>
      </c>
      <c r="V11" s="60">
        <f>VLOOKUP($A11,'Return Data'!$B$7:$R$2292,17,0)</f>
        <v>3.9241999999999999</v>
      </c>
      <c r="W11" s="61">
        <f t="shared" si="9"/>
        <v>15</v>
      </c>
      <c r="X11" s="60">
        <f>VLOOKUP($A11,'Return Data'!$B$7:$R$2292,14,0)</f>
        <v>4.4569000000000001</v>
      </c>
      <c r="Y11" s="61">
        <f t="shared" si="10"/>
        <v>17</v>
      </c>
      <c r="Z11" s="60">
        <f>VLOOKUP($A11,'Return Data'!$B$7:$R$2292,16,0)</f>
        <v>7.3101000000000003</v>
      </c>
      <c r="AA11" s="62">
        <f t="shared" si="11"/>
        <v>7</v>
      </c>
    </row>
    <row r="12" spans="1:27" x14ac:dyDescent="0.3">
      <c r="A12" s="58" t="s">
        <v>940</v>
      </c>
      <c r="B12" s="59">
        <f>VLOOKUP($A12,'Return Data'!$B$7:$R$2292,3,0)</f>
        <v>44988</v>
      </c>
      <c r="C12" s="60">
        <f>VLOOKUP($A12,'Return Data'!$B$7:$R$2292,4,0)</f>
        <v>16.766999999999999</v>
      </c>
      <c r="D12" s="60">
        <f>VLOOKUP($A12,'Return Data'!$B$7:$R$2292,5,0)</f>
        <v>6.3140999999999998</v>
      </c>
      <c r="E12" s="61">
        <f t="shared" si="0"/>
        <v>10</v>
      </c>
      <c r="F12" s="60">
        <f>VLOOKUP($A12,'Return Data'!$B$7:$R$2292,6,0)</f>
        <v>4.0648999999999997</v>
      </c>
      <c r="G12" s="61">
        <f t="shared" si="1"/>
        <v>18</v>
      </c>
      <c r="H12" s="60">
        <f>VLOOKUP($A12,'Return Data'!$B$7:$R$2292,7,0)</f>
        <v>4.6066000000000003</v>
      </c>
      <c r="I12" s="61">
        <f t="shared" si="2"/>
        <v>9</v>
      </c>
      <c r="J12" s="60">
        <f>VLOOKUP($A12,'Return Data'!$B$7:$R$2292,8,0)</f>
        <v>4.4234999999999998</v>
      </c>
      <c r="K12" s="61">
        <f t="shared" si="3"/>
        <v>15</v>
      </c>
      <c r="L12" s="60">
        <f>VLOOKUP($A12,'Return Data'!$B$7:$R$2292,9,0)</f>
        <v>4.5014000000000003</v>
      </c>
      <c r="M12" s="61">
        <f t="shared" si="4"/>
        <v>13</v>
      </c>
      <c r="N12" s="60">
        <f>VLOOKUP($A12,'Return Data'!$B$7:$R$2292,10,0)</f>
        <v>5.7827999999999999</v>
      </c>
      <c r="O12" s="61">
        <f t="shared" si="5"/>
        <v>5</v>
      </c>
      <c r="P12" s="60">
        <f>VLOOKUP($A12,'Return Data'!$B$7:$R$2292,11,0)</f>
        <v>5.3667999999999996</v>
      </c>
      <c r="Q12" s="61">
        <f t="shared" si="6"/>
        <v>8</v>
      </c>
      <c r="R12" s="60">
        <f>VLOOKUP($A12,'Return Data'!$B$7:$R$2292,12,0)</f>
        <v>5.3446999999999996</v>
      </c>
      <c r="S12" s="61">
        <f t="shared" si="7"/>
        <v>9</v>
      </c>
      <c r="T12" s="60">
        <f>VLOOKUP($A12,'Return Data'!$B$7:$R$2292,13,0)</f>
        <v>4.5682999999999998</v>
      </c>
      <c r="U12" s="61">
        <f t="shared" si="8"/>
        <v>7</v>
      </c>
      <c r="V12" s="60">
        <f>VLOOKUP($A12,'Return Data'!$B$7:$R$2292,17,0)</f>
        <v>4.1494</v>
      </c>
      <c r="W12" s="61">
        <f t="shared" si="9"/>
        <v>8</v>
      </c>
      <c r="X12" s="60">
        <f>VLOOKUP($A12,'Return Data'!$B$7:$R$2292,14,0)</f>
        <v>4.6849999999999996</v>
      </c>
      <c r="Y12" s="61">
        <f t="shared" si="10"/>
        <v>13</v>
      </c>
      <c r="Z12" s="60">
        <f>VLOOKUP($A12,'Return Data'!$B$7:$R$2292,16,0)</f>
        <v>6.6853999999999996</v>
      </c>
      <c r="AA12" s="62">
        <f t="shared" si="11"/>
        <v>16</v>
      </c>
    </row>
    <row r="13" spans="1:27" x14ac:dyDescent="0.3">
      <c r="A13" s="58" t="s">
        <v>945</v>
      </c>
      <c r="B13" s="59">
        <f>VLOOKUP($A13,'Return Data'!$B$7:$R$2292,3,0)</f>
        <v>44988</v>
      </c>
      <c r="C13" s="60">
        <f>VLOOKUP($A13,'Return Data'!$B$7:$R$2292,4,0)</f>
        <v>48.779499999999999</v>
      </c>
      <c r="D13" s="60">
        <f>VLOOKUP($A13,'Return Data'!$B$7:$R$2292,5,0)</f>
        <v>7.2595999999999998</v>
      </c>
      <c r="E13" s="61">
        <f t="shared" si="0"/>
        <v>7</v>
      </c>
      <c r="F13" s="60">
        <f>VLOOKUP($A13,'Return Data'!$B$7:$R$2292,6,0)</f>
        <v>9.8102</v>
      </c>
      <c r="G13" s="61">
        <f t="shared" si="1"/>
        <v>2</v>
      </c>
      <c r="H13" s="60">
        <f>VLOOKUP($A13,'Return Data'!$B$7:$R$2292,7,0)</f>
        <v>6.4001999999999999</v>
      </c>
      <c r="I13" s="61">
        <f t="shared" si="2"/>
        <v>3</v>
      </c>
      <c r="J13" s="60">
        <f>VLOOKUP($A13,'Return Data'!$B$7:$R$2292,8,0)</f>
        <v>5.9569000000000001</v>
      </c>
      <c r="K13" s="61">
        <f t="shared" si="3"/>
        <v>3</v>
      </c>
      <c r="L13" s="60">
        <f>VLOOKUP($A13,'Return Data'!$B$7:$R$2292,9,0)</f>
        <v>6.3105000000000002</v>
      </c>
      <c r="M13" s="61">
        <f t="shared" si="4"/>
        <v>2</v>
      </c>
      <c r="N13" s="60">
        <f>VLOOKUP($A13,'Return Data'!$B$7:$R$2292,10,0)</f>
        <v>5.7897999999999996</v>
      </c>
      <c r="O13" s="61">
        <f t="shared" si="5"/>
        <v>4</v>
      </c>
      <c r="P13" s="60">
        <f>VLOOKUP($A13,'Return Data'!$B$7:$R$2292,11,0)</f>
        <v>5.4412000000000003</v>
      </c>
      <c r="Q13" s="61">
        <f t="shared" si="6"/>
        <v>6</v>
      </c>
      <c r="R13" s="60">
        <f>VLOOKUP($A13,'Return Data'!$B$7:$R$2292,12,0)</f>
        <v>5.6203000000000003</v>
      </c>
      <c r="S13" s="61">
        <f t="shared" si="7"/>
        <v>2</v>
      </c>
      <c r="T13" s="60">
        <f>VLOOKUP($A13,'Return Data'!$B$7:$R$2292,13,0)</f>
        <v>4.6721000000000004</v>
      </c>
      <c r="U13" s="61">
        <f t="shared" si="8"/>
        <v>5</v>
      </c>
      <c r="V13" s="60">
        <f>VLOOKUP($A13,'Return Data'!$B$7:$R$2292,17,0)</f>
        <v>4.1947000000000001</v>
      </c>
      <c r="W13" s="61">
        <f t="shared" si="9"/>
        <v>7</v>
      </c>
      <c r="X13" s="60">
        <f>VLOOKUP($A13,'Return Data'!$B$7:$R$2292,14,0)</f>
        <v>5.1988000000000003</v>
      </c>
      <c r="Y13" s="61">
        <f t="shared" si="10"/>
        <v>4</v>
      </c>
      <c r="Z13" s="60">
        <f>VLOOKUP($A13,'Return Data'!$B$7:$R$2292,16,0)</f>
        <v>7.0366999999999997</v>
      </c>
      <c r="AA13" s="62">
        <f t="shared" si="11"/>
        <v>15</v>
      </c>
    </row>
    <row r="14" spans="1:27" x14ac:dyDescent="0.3">
      <c r="A14" t="s">
        <v>2016</v>
      </c>
      <c r="B14" s="59">
        <f>VLOOKUP($A14,'Return Data'!$B$7:$R$2292,3,0)</f>
        <v>44988</v>
      </c>
      <c r="C14" s="60">
        <f>VLOOKUP($A14,'Return Data'!$B$7:$R$2292,4,0)</f>
        <v>23.879899999999999</v>
      </c>
      <c r="D14" s="60">
        <f>VLOOKUP($A14,'Return Data'!$B$7:$R$2292,5,0)</f>
        <v>5.8091999999999997</v>
      </c>
      <c r="E14" s="61">
        <f t="shared" si="0"/>
        <v>15</v>
      </c>
      <c r="F14" s="60">
        <f>VLOOKUP($A14,'Return Data'!$B$7:$R$2292,6,0)</f>
        <v>4.7911000000000001</v>
      </c>
      <c r="G14" s="61">
        <f t="shared" si="1"/>
        <v>11</v>
      </c>
      <c r="H14" s="60">
        <f>VLOOKUP($A14,'Return Data'!$B$7:$R$2292,7,0)</f>
        <v>4.1302000000000003</v>
      </c>
      <c r="I14" s="61">
        <f t="shared" si="2"/>
        <v>17</v>
      </c>
      <c r="J14" s="60">
        <f>VLOOKUP($A14,'Return Data'!$B$7:$R$2292,8,0)</f>
        <v>4.6374000000000004</v>
      </c>
      <c r="K14" s="61">
        <f t="shared" si="3"/>
        <v>10</v>
      </c>
      <c r="L14" s="60">
        <f>VLOOKUP($A14,'Return Data'!$B$7:$R$2292,9,0)</f>
        <v>4.4146999999999998</v>
      </c>
      <c r="M14" s="61">
        <f t="shared" si="4"/>
        <v>16</v>
      </c>
      <c r="N14" s="60">
        <f>VLOOKUP($A14,'Return Data'!$B$7:$R$2292,10,0)</f>
        <v>5.4927999999999999</v>
      </c>
      <c r="O14" s="61">
        <f t="shared" si="5"/>
        <v>16</v>
      </c>
      <c r="P14" s="60">
        <f>VLOOKUP($A14,'Return Data'!$B$7:$R$2292,11,0)</f>
        <v>5.2271999999999998</v>
      </c>
      <c r="Q14" s="61">
        <f t="shared" si="6"/>
        <v>13</v>
      </c>
      <c r="R14" s="60">
        <f>VLOOKUP($A14,'Return Data'!$B$7:$R$2292,12,0)</f>
        <v>5.1722000000000001</v>
      </c>
      <c r="S14" s="61">
        <f t="shared" si="7"/>
        <v>16</v>
      </c>
      <c r="T14" s="60">
        <f>VLOOKUP($A14,'Return Data'!$B$7:$R$2292,13,0)</f>
        <v>4.3383000000000003</v>
      </c>
      <c r="U14" s="61">
        <f t="shared" si="8"/>
        <v>18</v>
      </c>
      <c r="V14" s="60">
        <f>VLOOKUP($A14,'Return Data'!$B$7:$R$2292,17,0)</f>
        <v>4.0023999999999997</v>
      </c>
      <c r="W14" s="61">
        <f t="shared" si="9"/>
        <v>13</v>
      </c>
      <c r="X14" s="60">
        <f>VLOOKUP($A14,'Return Data'!$B$7:$R$2292,14,0)</f>
        <v>4.5252999999999997</v>
      </c>
      <c r="Y14" s="61">
        <f t="shared" si="10"/>
        <v>16</v>
      </c>
      <c r="Z14" s="60">
        <f>VLOOKUP($A14,'Return Data'!$B$7:$R$2292,16,0)</f>
        <v>7.3630000000000004</v>
      </c>
      <c r="AA14" s="62">
        <f t="shared" si="11"/>
        <v>5</v>
      </c>
    </row>
    <row r="15" spans="1:27" x14ac:dyDescent="0.3">
      <c r="A15" s="58" t="s">
        <v>948</v>
      </c>
      <c r="B15" s="59">
        <f>VLOOKUP($A15,'Return Data'!$B$7:$R$2292,3,0)</f>
        <v>44988</v>
      </c>
      <c r="C15" s="60">
        <f>VLOOKUP($A15,'Return Data'!$B$7:$R$2292,4,0)</f>
        <v>454.62169999999998</v>
      </c>
      <c r="D15" s="60">
        <f>VLOOKUP($A15,'Return Data'!$B$7:$R$2292,5,0)</f>
        <v>11.8863</v>
      </c>
      <c r="E15" s="61">
        <f t="shared" si="0"/>
        <v>2</v>
      </c>
      <c r="F15" s="60">
        <f>VLOOKUP($A15,'Return Data'!$B$7:$R$2292,6,0)</f>
        <v>16.177800000000001</v>
      </c>
      <c r="G15" s="61">
        <f t="shared" si="1"/>
        <v>1</v>
      </c>
      <c r="H15" s="60">
        <f>VLOOKUP($A15,'Return Data'!$B$7:$R$2292,7,0)</f>
        <v>10.6252</v>
      </c>
      <c r="I15" s="61">
        <f t="shared" si="2"/>
        <v>1</v>
      </c>
      <c r="J15" s="60">
        <f>VLOOKUP($A15,'Return Data'!$B$7:$R$2292,8,0)</f>
        <v>8.4245000000000001</v>
      </c>
      <c r="K15" s="61">
        <f t="shared" si="3"/>
        <v>1</v>
      </c>
      <c r="L15" s="60">
        <f>VLOOKUP($A15,'Return Data'!$B$7:$R$2292,9,0)</f>
        <v>8.5396000000000001</v>
      </c>
      <c r="M15" s="61">
        <f t="shared" si="4"/>
        <v>1</v>
      </c>
      <c r="N15" s="60">
        <f>VLOOKUP($A15,'Return Data'!$B$7:$R$2292,10,0)</f>
        <v>6.3415999999999997</v>
      </c>
      <c r="O15" s="61">
        <f t="shared" si="5"/>
        <v>1</v>
      </c>
      <c r="P15" s="60">
        <f>VLOOKUP($A15,'Return Data'!$B$7:$R$2292,11,0)</f>
        <v>6.4980000000000002</v>
      </c>
      <c r="Q15" s="61">
        <f t="shared" si="6"/>
        <v>1</v>
      </c>
      <c r="R15" s="60">
        <f>VLOOKUP($A15,'Return Data'!$B$7:$R$2292,12,0)</f>
        <v>6.5778999999999996</v>
      </c>
      <c r="S15" s="61">
        <f t="shared" si="7"/>
        <v>1</v>
      </c>
      <c r="T15" s="60">
        <f>VLOOKUP($A15,'Return Data'!$B$7:$R$2292,13,0)</f>
        <v>5.5395000000000003</v>
      </c>
      <c r="U15" s="61">
        <f t="shared" si="8"/>
        <v>1</v>
      </c>
      <c r="V15" s="60">
        <f>VLOOKUP($A15,'Return Data'!$B$7:$R$2292,17,0)</f>
        <v>4.5510999999999999</v>
      </c>
      <c r="W15" s="61">
        <f t="shared" si="9"/>
        <v>2</v>
      </c>
      <c r="X15" s="60">
        <f>VLOOKUP($A15,'Return Data'!$B$7:$R$2292,14,0)</f>
        <v>5.5467000000000004</v>
      </c>
      <c r="Y15" s="61">
        <f t="shared" si="10"/>
        <v>3</v>
      </c>
      <c r="Z15" s="60">
        <f>VLOOKUP($A15,'Return Data'!$B$7:$R$2292,16,0)</f>
        <v>7.6882999999999999</v>
      </c>
      <c r="AA15" s="62">
        <f t="shared" si="11"/>
        <v>1</v>
      </c>
    </row>
    <row r="16" spans="1:27" x14ac:dyDescent="0.3">
      <c r="A16" s="58" t="s">
        <v>951</v>
      </c>
      <c r="B16" s="59">
        <f>VLOOKUP($A16,'Return Data'!$B$7:$R$2292,3,0)</f>
        <v>44988</v>
      </c>
      <c r="C16" s="60">
        <f>VLOOKUP($A16,'Return Data'!$B$7:$R$2292,4,0)</f>
        <v>32.617800000000003</v>
      </c>
      <c r="D16" s="60">
        <f>VLOOKUP($A16,'Return Data'!$B$7:$R$2292,5,0)</f>
        <v>5.5960000000000001</v>
      </c>
      <c r="E16" s="61">
        <f t="shared" si="0"/>
        <v>17</v>
      </c>
      <c r="F16" s="60">
        <f>VLOOKUP($A16,'Return Data'!$B$7:$R$2292,6,0)</f>
        <v>4.5523999999999996</v>
      </c>
      <c r="G16" s="61">
        <f t="shared" si="1"/>
        <v>13</v>
      </c>
      <c r="H16" s="60">
        <f>VLOOKUP($A16,'Return Data'!$B$7:$R$2292,7,0)</f>
        <v>3.6953999999999998</v>
      </c>
      <c r="I16" s="61">
        <f t="shared" si="2"/>
        <v>20</v>
      </c>
      <c r="J16" s="60">
        <f>VLOOKUP($A16,'Return Data'!$B$7:$R$2292,8,0)</f>
        <v>3.9946000000000002</v>
      </c>
      <c r="K16" s="61">
        <f t="shared" si="3"/>
        <v>20</v>
      </c>
      <c r="L16" s="60">
        <f>VLOOKUP($A16,'Return Data'!$B$7:$R$2292,9,0)</f>
        <v>3.9083000000000001</v>
      </c>
      <c r="M16" s="61">
        <f t="shared" si="4"/>
        <v>21</v>
      </c>
      <c r="N16" s="60">
        <f>VLOOKUP($A16,'Return Data'!$B$7:$R$2292,10,0)</f>
        <v>5.6173999999999999</v>
      </c>
      <c r="O16" s="61">
        <f t="shared" si="5"/>
        <v>13</v>
      </c>
      <c r="P16" s="60">
        <f>VLOOKUP($A16,'Return Data'!$B$7:$R$2292,11,0)</f>
        <v>5.2766000000000002</v>
      </c>
      <c r="Q16" s="61">
        <f t="shared" si="6"/>
        <v>11</v>
      </c>
      <c r="R16" s="60">
        <f>VLOOKUP($A16,'Return Data'!$B$7:$R$2292,12,0)</f>
        <v>5.4854000000000003</v>
      </c>
      <c r="S16" s="61">
        <f t="shared" si="7"/>
        <v>6</v>
      </c>
      <c r="T16" s="60">
        <f>VLOOKUP($A16,'Return Data'!$B$7:$R$2292,13,0)</f>
        <v>4.4298000000000002</v>
      </c>
      <c r="U16" s="61">
        <f t="shared" si="8"/>
        <v>15</v>
      </c>
      <c r="V16" s="60">
        <f>VLOOKUP($A16,'Return Data'!$B$7:$R$2292,17,0)</f>
        <v>4.0923999999999996</v>
      </c>
      <c r="W16" s="61">
        <f t="shared" si="9"/>
        <v>9</v>
      </c>
      <c r="X16" s="60">
        <f>VLOOKUP($A16,'Return Data'!$B$7:$R$2292,14,0)</f>
        <v>4.6947000000000001</v>
      </c>
      <c r="Y16" s="61">
        <f t="shared" si="10"/>
        <v>12</v>
      </c>
      <c r="Z16" s="60">
        <f>VLOOKUP($A16,'Return Data'!$B$7:$R$2292,16,0)</f>
        <v>7.1436999999999999</v>
      </c>
      <c r="AA16" s="62">
        <f t="shared" si="11"/>
        <v>12</v>
      </c>
    </row>
    <row r="17" spans="1:27" x14ac:dyDescent="0.3">
      <c r="A17" s="58" t="s">
        <v>952</v>
      </c>
      <c r="B17" s="59">
        <f>VLOOKUP($A17,'Return Data'!$B$7:$R$2292,3,0)</f>
        <v>44988</v>
      </c>
      <c r="C17" s="60">
        <f>VLOOKUP($A17,'Return Data'!$B$7:$R$2292,4,0)</f>
        <v>3196.5246000000002</v>
      </c>
      <c r="D17" s="60">
        <f>VLOOKUP($A17,'Return Data'!$B$7:$R$2292,5,0)</f>
        <v>7.6669999999999998</v>
      </c>
      <c r="E17" s="61">
        <f t="shared" si="0"/>
        <v>6</v>
      </c>
      <c r="F17" s="60">
        <f>VLOOKUP($A17,'Return Data'!$B$7:$R$2292,6,0)</f>
        <v>5.0579000000000001</v>
      </c>
      <c r="G17" s="61">
        <f t="shared" si="1"/>
        <v>9</v>
      </c>
      <c r="H17" s="60">
        <f>VLOOKUP($A17,'Return Data'!$B$7:$R$2292,7,0)</f>
        <v>4.9162999999999997</v>
      </c>
      <c r="I17" s="61">
        <f t="shared" si="2"/>
        <v>6</v>
      </c>
      <c r="J17" s="60">
        <f>VLOOKUP($A17,'Return Data'!$B$7:$R$2292,8,0)</f>
        <v>4.7613000000000003</v>
      </c>
      <c r="K17" s="61">
        <f t="shared" si="3"/>
        <v>8</v>
      </c>
      <c r="L17" s="60">
        <f>VLOOKUP($A17,'Return Data'!$B$7:$R$2292,9,0)</f>
        <v>4.5678999999999998</v>
      </c>
      <c r="M17" s="61">
        <f t="shared" si="4"/>
        <v>11</v>
      </c>
      <c r="N17" s="60">
        <f>VLOOKUP($A17,'Return Data'!$B$7:$R$2292,10,0)</f>
        <v>5.6467999999999998</v>
      </c>
      <c r="O17" s="61">
        <f t="shared" si="5"/>
        <v>10</v>
      </c>
      <c r="P17" s="60">
        <f>VLOOKUP($A17,'Return Data'!$B$7:$R$2292,11,0)</f>
        <v>5.2769000000000004</v>
      </c>
      <c r="Q17" s="61">
        <f t="shared" si="6"/>
        <v>10</v>
      </c>
      <c r="R17" s="60">
        <f>VLOOKUP($A17,'Return Data'!$B$7:$R$2292,12,0)</f>
        <v>5.2704000000000004</v>
      </c>
      <c r="S17" s="61">
        <f t="shared" si="7"/>
        <v>14</v>
      </c>
      <c r="T17" s="60">
        <f>VLOOKUP($A17,'Return Data'!$B$7:$R$2292,13,0)</f>
        <v>4.4362000000000004</v>
      </c>
      <c r="U17" s="61">
        <f t="shared" si="8"/>
        <v>13</v>
      </c>
      <c r="V17" s="60">
        <f>VLOOKUP($A17,'Return Data'!$B$7:$R$2292,17,0)</f>
        <v>4.0435999999999996</v>
      </c>
      <c r="W17" s="61">
        <f t="shared" si="9"/>
        <v>12</v>
      </c>
      <c r="X17" s="60">
        <f>VLOOKUP($A17,'Return Data'!$B$7:$R$2292,14,0)</f>
        <v>4.7601000000000004</v>
      </c>
      <c r="Y17" s="61">
        <f t="shared" si="10"/>
        <v>10</v>
      </c>
      <c r="Z17" s="60">
        <f>VLOOKUP($A17,'Return Data'!$B$7:$R$2292,16,0)</f>
        <v>7.4682000000000004</v>
      </c>
      <c r="AA17" s="62">
        <f t="shared" si="11"/>
        <v>3</v>
      </c>
    </row>
    <row r="18" spans="1:27" x14ac:dyDescent="0.3">
      <c r="A18" s="58" t="s">
        <v>954</v>
      </c>
      <c r="B18" s="59">
        <f>VLOOKUP($A18,'Return Data'!$B$7:$R$2292,3,0)</f>
        <v>44988</v>
      </c>
      <c r="C18" s="60">
        <f>VLOOKUP($A18,'Return Data'!$B$7:$R$2292,4,0)</f>
        <v>31.444700000000001</v>
      </c>
      <c r="D18" s="60">
        <f>VLOOKUP($A18,'Return Data'!$B$7:$R$2292,5,0)</f>
        <v>2.7860999999999998</v>
      </c>
      <c r="E18" s="61">
        <f t="shared" si="0"/>
        <v>21</v>
      </c>
      <c r="F18" s="60">
        <f>VLOOKUP($A18,'Return Data'!$B$7:$R$2292,6,0)</f>
        <v>4.2576000000000001</v>
      </c>
      <c r="G18" s="61">
        <f t="shared" si="1"/>
        <v>16</v>
      </c>
      <c r="H18" s="60">
        <f>VLOOKUP($A18,'Return Data'!$B$7:$R$2292,7,0)</f>
        <v>4.8963999999999999</v>
      </c>
      <c r="I18" s="61">
        <f t="shared" si="2"/>
        <v>7</v>
      </c>
      <c r="J18" s="60">
        <f>VLOOKUP($A18,'Return Data'!$B$7:$R$2292,8,0)</f>
        <v>4.9842000000000004</v>
      </c>
      <c r="K18" s="61">
        <f t="shared" si="3"/>
        <v>6</v>
      </c>
      <c r="L18" s="60">
        <f>VLOOKUP($A18,'Return Data'!$B$7:$R$2292,9,0)</f>
        <v>4.4676</v>
      </c>
      <c r="M18" s="61">
        <f t="shared" si="4"/>
        <v>14</v>
      </c>
      <c r="N18" s="60">
        <f>VLOOKUP($A18,'Return Data'!$B$7:$R$2292,10,0)</f>
        <v>5.4927999999999999</v>
      </c>
      <c r="O18" s="61">
        <f t="shared" si="5"/>
        <v>16</v>
      </c>
      <c r="P18" s="60">
        <f>VLOOKUP($A18,'Return Data'!$B$7:$R$2292,11,0)</f>
        <v>5.1113</v>
      </c>
      <c r="Q18" s="61">
        <f t="shared" si="6"/>
        <v>18</v>
      </c>
      <c r="R18" s="60">
        <f>VLOOKUP($A18,'Return Data'!$B$7:$R$2292,12,0)</f>
        <v>5.0913000000000004</v>
      </c>
      <c r="S18" s="61">
        <f t="shared" si="7"/>
        <v>20</v>
      </c>
      <c r="T18" s="60">
        <f>VLOOKUP($A18,'Return Data'!$B$7:$R$2292,13,0)</f>
        <v>4.4493999999999998</v>
      </c>
      <c r="U18" s="61">
        <f t="shared" si="8"/>
        <v>11</v>
      </c>
      <c r="V18" s="60">
        <f>VLOOKUP($A18,'Return Data'!$B$7:$R$2292,17,0)</f>
        <v>3.9350999999999998</v>
      </c>
      <c r="W18" s="61">
        <f t="shared" si="9"/>
        <v>14</v>
      </c>
      <c r="X18" s="60">
        <f>VLOOKUP($A18,'Return Data'!$B$7:$R$2292,14,0)</f>
        <v>10.718</v>
      </c>
      <c r="Y18" s="61">
        <f t="shared" si="10"/>
        <v>1</v>
      </c>
      <c r="Z18" s="60">
        <f>VLOOKUP($A18,'Return Data'!$B$7:$R$2292,16,0)</f>
        <v>7.2167000000000003</v>
      </c>
      <c r="AA18" s="62">
        <f t="shared" si="11"/>
        <v>8</v>
      </c>
    </row>
    <row r="19" spans="1:27" x14ac:dyDescent="0.3">
      <c r="A19" s="58" t="s">
        <v>956</v>
      </c>
      <c r="B19" s="59">
        <f>VLOOKUP($A19,'Return Data'!$B$7:$R$2292,3,0)</f>
        <v>44988</v>
      </c>
      <c r="C19" s="60">
        <f>VLOOKUP($A19,'Return Data'!$B$7:$R$2292,4,0)</f>
        <v>2837.5430000000001</v>
      </c>
      <c r="D19" s="60">
        <f>VLOOKUP($A19,'Return Data'!$B$7:$R$2292,5,0)</f>
        <v>8.2086000000000006</v>
      </c>
      <c r="E19" s="61">
        <f t="shared" si="0"/>
        <v>3</v>
      </c>
      <c r="F19" s="60">
        <f>VLOOKUP($A19,'Return Data'!$B$7:$R$2292,6,0)</f>
        <v>9.3638999999999992</v>
      </c>
      <c r="G19" s="61">
        <f t="shared" si="1"/>
        <v>3</v>
      </c>
      <c r="H19" s="60">
        <f>VLOOKUP($A19,'Return Data'!$B$7:$R$2292,7,0)</f>
        <v>7.1776</v>
      </c>
      <c r="I19" s="61">
        <f t="shared" si="2"/>
        <v>2</v>
      </c>
      <c r="J19" s="60">
        <f>VLOOKUP($A19,'Return Data'!$B$7:$R$2292,8,0)</f>
        <v>6.3353999999999999</v>
      </c>
      <c r="K19" s="61">
        <f t="shared" si="3"/>
        <v>2</v>
      </c>
      <c r="L19" s="60">
        <f>VLOOKUP($A19,'Return Data'!$B$7:$R$2292,9,0)</f>
        <v>6.2234999999999996</v>
      </c>
      <c r="M19" s="61">
        <f t="shared" si="4"/>
        <v>3</v>
      </c>
      <c r="N19" s="60">
        <f>VLOOKUP($A19,'Return Data'!$B$7:$R$2292,10,0)</f>
        <v>5.6562999999999999</v>
      </c>
      <c r="O19" s="61">
        <f t="shared" si="5"/>
        <v>8</v>
      </c>
      <c r="P19" s="60">
        <f>VLOOKUP($A19,'Return Data'!$B$7:$R$2292,11,0)</f>
        <v>5.4450000000000003</v>
      </c>
      <c r="Q19" s="61">
        <f t="shared" si="6"/>
        <v>5</v>
      </c>
      <c r="R19" s="60">
        <f>VLOOKUP($A19,'Return Data'!$B$7:$R$2292,12,0)</f>
        <v>5.5457999999999998</v>
      </c>
      <c r="S19" s="61">
        <f t="shared" si="7"/>
        <v>5</v>
      </c>
      <c r="T19" s="60">
        <f>VLOOKUP($A19,'Return Data'!$B$7:$R$2292,13,0)</f>
        <v>4.4795999999999996</v>
      </c>
      <c r="U19" s="61">
        <f t="shared" si="8"/>
        <v>10</v>
      </c>
      <c r="V19" s="60">
        <f>VLOOKUP($A19,'Return Data'!$B$7:$R$2292,17,0)</f>
        <v>4.0808</v>
      </c>
      <c r="W19" s="61">
        <f t="shared" si="9"/>
        <v>10</v>
      </c>
      <c r="X19" s="60">
        <f>VLOOKUP($A19,'Return Data'!$B$7:$R$2292,14,0)</f>
        <v>4.9352999999999998</v>
      </c>
      <c r="Y19" s="61">
        <f t="shared" si="10"/>
        <v>9</v>
      </c>
      <c r="Z19" s="60">
        <f>VLOOKUP($A19,'Return Data'!$B$7:$R$2292,16,0)</f>
        <v>7.2003000000000004</v>
      </c>
      <c r="AA19" s="62">
        <f t="shared" si="11"/>
        <v>10</v>
      </c>
    </row>
    <row r="20" spans="1:27" x14ac:dyDescent="0.3">
      <c r="A20" s="58" t="s">
        <v>958</v>
      </c>
      <c r="B20" s="59">
        <f>VLOOKUP($A20,'Return Data'!$B$7:$R$2292,3,0)</f>
        <v>44988</v>
      </c>
      <c r="C20" s="60">
        <f>VLOOKUP($A20,'Return Data'!$B$7:$R$2292,4,0)</f>
        <v>33.670499999999997</v>
      </c>
      <c r="D20" s="60">
        <f>VLOOKUP($A20,'Return Data'!$B$7:$R$2292,5,0)</f>
        <v>6.0716000000000001</v>
      </c>
      <c r="E20" s="61">
        <f t="shared" si="0"/>
        <v>13</v>
      </c>
      <c r="F20" s="60">
        <f>VLOOKUP($A20,'Return Data'!$B$7:$R$2292,6,0)</f>
        <v>5.1694000000000004</v>
      </c>
      <c r="G20" s="61">
        <f t="shared" si="1"/>
        <v>8</v>
      </c>
      <c r="H20" s="60">
        <f>VLOOKUP($A20,'Return Data'!$B$7:$R$2292,7,0)</f>
        <v>4.9447999999999999</v>
      </c>
      <c r="I20" s="61">
        <f t="shared" si="2"/>
        <v>5</v>
      </c>
      <c r="J20" s="60">
        <f>VLOOKUP($A20,'Return Data'!$B$7:$R$2292,8,0)</f>
        <v>4.4366000000000003</v>
      </c>
      <c r="K20" s="61">
        <f t="shared" si="3"/>
        <v>14</v>
      </c>
      <c r="L20" s="60">
        <f>VLOOKUP($A20,'Return Data'!$B$7:$R$2292,9,0)</f>
        <v>4.3155000000000001</v>
      </c>
      <c r="M20" s="61">
        <f t="shared" si="4"/>
        <v>19</v>
      </c>
      <c r="N20" s="60">
        <f>VLOOKUP($A20,'Return Data'!$B$7:$R$2292,10,0)</f>
        <v>5.2496999999999998</v>
      </c>
      <c r="O20" s="61">
        <f t="shared" si="5"/>
        <v>21</v>
      </c>
      <c r="P20" s="60">
        <f>VLOOKUP($A20,'Return Data'!$B$7:$R$2292,11,0)</f>
        <v>4.9873000000000003</v>
      </c>
      <c r="Q20" s="61">
        <f t="shared" si="6"/>
        <v>21</v>
      </c>
      <c r="R20" s="60">
        <f>VLOOKUP($A20,'Return Data'!$B$7:$R$2292,12,0)</f>
        <v>4.9172000000000002</v>
      </c>
      <c r="S20" s="61">
        <f t="shared" si="7"/>
        <v>21</v>
      </c>
      <c r="T20" s="60">
        <f>VLOOKUP($A20,'Return Data'!$B$7:$R$2292,13,0)</f>
        <v>4.1856</v>
      </c>
      <c r="U20" s="61">
        <f t="shared" si="8"/>
        <v>19</v>
      </c>
      <c r="V20" s="60">
        <f>VLOOKUP($A20,'Return Data'!$B$7:$R$2292,17,0)</f>
        <v>3.7955999999999999</v>
      </c>
      <c r="W20" s="61">
        <f t="shared" si="9"/>
        <v>20</v>
      </c>
      <c r="X20" s="60">
        <f>VLOOKUP($A20,'Return Data'!$B$7:$R$2292,14,0)</f>
        <v>4.7553999999999998</v>
      </c>
      <c r="Y20" s="61">
        <f t="shared" si="10"/>
        <v>11</v>
      </c>
      <c r="Z20" s="60">
        <f>VLOOKUP($A20,'Return Data'!$B$7:$R$2292,16,0)</f>
        <v>6.3369</v>
      </c>
      <c r="AA20" s="62">
        <f t="shared" si="11"/>
        <v>17</v>
      </c>
    </row>
    <row r="21" spans="1:27" x14ac:dyDescent="0.3">
      <c r="A21" s="58" t="s">
        <v>961</v>
      </c>
      <c r="B21" s="59">
        <f>VLOOKUP($A21,'Return Data'!$B$7:$R$2292,3,0)</f>
        <v>44988</v>
      </c>
      <c r="C21" s="60">
        <f>VLOOKUP($A21,'Return Data'!$B$7:$R$2292,4,0)</f>
        <v>1389.9960000000001</v>
      </c>
      <c r="D21" s="60">
        <f>VLOOKUP($A21,'Return Data'!$B$7:$R$2292,5,0)</f>
        <v>6.0457999999999998</v>
      </c>
      <c r="E21" s="61">
        <f t="shared" si="0"/>
        <v>14</v>
      </c>
      <c r="F21" s="60">
        <f>VLOOKUP($A21,'Return Data'!$B$7:$R$2292,6,0)</f>
        <v>4.3438999999999997</v>
      </c>
      <c r="G21" s="61">
        <f t="shared" si="1"/>
        <v>14</v>
      </c>
      <c r="H21" s="60">
        <f>VLOOKUP($A21,'Return Data'!$B$7:$R$2292,7,0)</f>
        <v>4.5583999999999998</v>
      </c>
      <c r="I21" s="61">
        <f t="shared" si="2"/>
        <v>10</v>
      </c>
      <c r="J21" s="60">
        <f>VLOOKUP($A21,'Return Data'!$B$7:$R$2292,8,0)</f>
        <v>4.6100000000000003</v>
      </c>
      <c r="K21" s="61">
        <f t="shared" si="3"/>
        <v>11</v>
      </c>
      <c r="L21" s="60">
        <f>VLOOKUP($A21,'Return Data'!$B$7:$R$2292,9,0)</f>
        <v>4.5385999999999997</v>
      </c>
      <c r="M21" s="61">
        <f t="shared" si="4"/>
        <v>12</v>
      </c>
      <c r="N21" s="60">
        <f>VLOOKUP($A21,'Return Data'!$B$7:$R$2292,10,0)</f>
        <v>5.4972000000000003</v>
      </c>
      <c r="O21" s="61">
        <f t="shared" si="5"/>
        <v>15</v>
      </c>
      <c r="P21" s="60">
        <f>VLOOKUP($A21,'Return Data'!$B$7:$R$2292,11,0)</f>
        <v>5.1284999999999998</v>
      </c>
      <c r="Q21" s="61">
        <f t="shared" si="6"/>
        <v>17</v>
      </c>
      <c r="R21" s="60">
        <f>VLOOKUP($A21,'Return Data'!$B$7:$R$2292,12,0)</f>
        <v>5.1180000000000003</v>
      </c>
      <c r="S21" s="61">
        <f t="shared" si="7"/>
        <v>18</v>
      </c>
      <c r="T21" s="60">
        <f>VLOOKUP($A21,'Return Data'!$B$7:$R$2292,13,0)</f>
        <v>4.1692</v>
      </c>
      <c r="U21" s="61">
        <f t="shared" si="8"/>
        <v>20</v>
      </c>
      <c r="V21" s="60">
        <f>VLOOKUP($A21,'Return Data'!$B$7:$R$2292,17,0)</f>
        <v>3.7705000000000002</v>
      </c>
      <c r="W21" s="61">
        <f t="shared" si="9"/>
        <v>21</v>
      </c>
      <c r="X21" s="60">
        <f>VLOOKUP($A21,'Return Data'!$B$7:$R$2292,14,0)</f>
        <v>4.2877000000000001</v>
      </c>
      <c r="Y21" s="61">
        <f t="shared" si="10"/>
        <v>19</v>
      </c>
      <c r="Z21" s="60">
        <f>VLOOKUP($A21,'Return Data'!$B$7:$R$2292,16,0)</f>
        <v>5.5971000000000002</v>
      </c>
      <c r="AA21" s="62">
        <f t="shared" si="11"/>
        <v>20</v>
      </c>
    </row>
    <row r="22" spans="1:27" x14ac:dyDescent="0.3">
      <c r="A22" s="58" t="s">
        <v>963</v>
      </c>
      <c r="B22" s="59">
        <f>VLOOKUP($A22,'Return Data'!$B$7:$R$2292,3,0)</f>
        <v>44988</v>
      </c>
      <c r="C22" s="60">
        <f>VLOOKUP($A22,'Return Data'!$B$7:$R$2292,4,0)</f>
        <v>1916.0273</v>
      </c>
      <c r="D22" s="60">
        <f>VLOOKUP($A22,'Return Data'!$B$7:$R$2292,5,0)</f>
        <v>4.8411999999999997</v>
      </c>
      <c r="E22" s="61">
        <f t="shared" si="0"/>
        <v>18</v>
      </c>
      <c r="F22" s="60">
        <f>VLOOKUP($A22,'Return Data'!$B$7:$R$2292,6,0)</f>
        <v>4.3017000000000003</v>
      </c>
      <c r="G22" s="61">
        <f t="shared" si="1"/>
        <v>15</v>
      </c>
      <c r="H22" s="60">
        <f>VLOOKUP($A22,'Return Data'!$B$7:$R$2292,7,0)</f>
        <v>3.9725000000000001</v>
      </c>
      <c r="I22" s="61">
        <f t="shared" si="2"/>
        <v>18</v>
      </c>
      <c r="J22" s="60">
        <f>VLOOKUP($A22,'Return Data'!$B$7:$R$2292,8,0)</f>
        <v>4.3441999999999998</v>
      </c>
      <c r="K22" s="61">
        <f t="shared" si="3"/>
        <v>17</v>
      </c>
      <c r="L22" s="60">
        <f>VLOOKUP($A22,'Return Data'!$B$7:$R$2292,9,0)</f>
        <v>4.5744999999999996</v>
      </c>
      <c r="M22" s="61">
        <f t="shared" si="4"/>
        <v>10</v>
      </c>
      <c r="N22" s="60">
        <f>VLOOKUP($A22,'Return Data'!$B$7:$R$2292,10,0)</f>
        <v>5.3712999999999997</v>
      </c>
      <c r="O22" s="61">
        <f t="shared" si="5"/>
        <v>20</v>
      </c>
      <c r="P22" s="60">
        <f>VLOOKUP($A22,'Return Data'!$B$7:$R$2292,11,0)</f>
        <v>5.0877999999999997</v>
      </c>
      <c r="Q22" s="61">
        <f t="shared" si="6"/>
        <v>19</v>
      </c>
      <c r="R22" s="60">
        <f>VLOOKUP($A22,'Return Data'!$B$7:$R$2292,12,0)</f>
        <v>5.2830000000000004</v>
      </c>
      <c r="S22" s="61">
        <f t="shared" si="7"/>
        <v>11</v>
      </c>
      <c r="T22" s="60">
        <f>VLOOKUP($A22,'Return Data'!$B$7:$R$2292,13,0)</f>
        <v>4.4249000000000001</v>
      </c>
      <c r="U22" s="61">
        <f t="shared" si="8"/>
        <v>16</v>
      </c>
      <c r="V22" s="60">
        <f>VLOOKUP($A22,'Return Data'!$B$7:$R$2292,17,0)</f>
        <v>3.8620000000000001</v>
      </c>
      <c r="W22" s="61">
        <f t="shared" si="9"/>
        <v>18</v>
      </c>
      <c r="X22" s="60">
        <f>VLOOKUP($A22,'Return Data'!$B$7:$R$2292,14,0)</f>
        <v>4.4394</v>
      </c>
      <c r="Y22" s="61">
        <f t="shared" si="10"/>
        <v>18</v>
      </c>
      <c r="Z22" s="60">
        <f>VLOOKUP($A22,'Return Data'!$B$7:$R$2292,16,0)</f>
        <v>4.4295</v>
      </c>
      <c r="AA22" s="62">
        <f t="shared" si="11"/>
        <v>21</v>
      </c>
    </row>
    <row r="23" spans="1:27" x14ac:dyDescent="0.3">
      <c r="A23" s="58" t="s">
        <v>964</v>
      </c>
      <c r="B23" s="59">
        <f>VLOOKUP($A23,'Return Data'!$B$7:$R$2292,3,0)</f>
        <v>44988</v>
      </c>
      <c r="C23" s="60">
        <f>VLOOKUP($A23,'Return Data'!$B$7:$R$2292,4,0)</f>
        <v>3169.2784000000001</v>
      </c>
      <c r="D23" s="60">
        <f>VLOOKUP($A23,'Return Data'!$B$7:$R$2292,5,0)</f>
        <v>6.7558999999999996</v>
      </c>
      <c r="E23" s="61">
        <f t="shared" si="0"/>
        <v>8</v>
      </c>
      <c r="F23" s="60">
        <f>VLOOKUP($A23,'Return Data'!$B$7:$R$2292,6,0)</f>
        <v>2.0360999999999998</v>
      </c>
      <c r="G23" s="61">
        <f t="shared" si="1"/>
        <v>21</v>
      </c>
      <c r="H23" s="60">
        <f>VLOOKUP($A23,'Return Data'!$B$7:$R$2292,7,0)</f>
        <v>3.8986000000000001</v>
      </c>
      <c r="I23" s="61">
        <f t="shared" si="2"/>
        <v>19</v>
      </c>
      <c r="J23" s="60">
        <f>VLOOKUP($A23,'Return Data'!$B$7:$R$2292,8,0)</f>
        <v>4.1980000000000004</v>
      </c>
      <c r="K23" s="61">
        <f t="shared" si="3"/>
        <v>18</v>
      </c>
      <c r="L23" s="60">
        <f>VLOOKUP($A23,'Return Data'!$B$7:$R$2292,9,0)</f>
        <v>4.4496000000000002</v>
      </c>
      <c r="M23" s="61">
        <f t="shared" si="4"/>
        <v>15</v>
      </c>
      <c r="N23" s="60">
        <f>VLOOKUP($A23,'Return Data'!$B$7:$R$2292,10,0)</f>
        <v>5.4476000000000004</v>
      </c>
      <c r="O23" s="61">
        <f t="shared" si="5"/>
        <v>18</v>
      </c>
      <c r="P23" s="60">
        <f>VLOOKUP($A23,'Return Data'!$B$7:$R$2292,11,0)</f>
        <v>5.1847000000000003</v>
      </c>
      <c r="Q23" s="61">
        <f t="shared" si="6"/>
        <v>15</v>
      </c>
      <c r="R23" s="60">
        <f>VLOOKUP($A23,'Return Data'!$B$7:$R$2292,12,0)</f>
        <v>5.2784000000000004</v>
      </c>
      <c r="S23" s="61">
        <f t="shared" si="7"/>
        <v>12</v>
      </c>
      <c r="T23" s="60">
        <f>VLOOKUP($A23,'Return Data'!$B$7:$R$2292,13,0)</f>
        <v>4.4413999999999998</v>
      </c>
      <c r="U23" s="61">
        <f t="shared" si="8"/>
        <v>12</v>
      </c>
      <c r="V23" s="60">
        <f>VLOOKUP($A23,'Return Data'!$B$7:$R$2292,17,0)</f>
        <v>4.3936999999999999</v>
      </c>
      <c r="W23" s="61">
        <f t="shared" si="9"/>
        <v>3</v>
      </c>
      <c r="X23" s="60">
        <f>VLOOKUP($A23,'Return Data'!$B$7:$R$2292,14,0)</f>
        <v>4.9691000000000001</v>
      </c>
      <c r="Y23" s="61">
        <f t="shared" si="10"/>
        <v>8</v>
      </c>
      <c r="Z23" s="60">
        <f>VLOOKUP($A23,'Return Data'!$B$7:$R$2292,16,0)</f>
        <v>7.4928999999999997</v>
      </c>
      <c r="AA23" s="62">
        <f t="shared" si="11"/>
        <v>2</v>
      </c>
    </row>
    <row r="24" spans="1:27" x14ac:dyDescent="0.3">
      <c r="A24" s="58" t="s">
        <v>966</v>
      </c>
      <c r="B24" s="59">
        <f>VLOOKUP($A24,'Return Data'!$B$7:$R$2292,3,0)</f>
        <v>44988</v>
      </c>
      <c r="C24" s="60">
        <f>VLOOKUP($A24,'Return Data'!$B$7:$R$2292,4,0)</f>
        <v>25.074200000000001</v>
      </c>
      <c r="D24" s="60">
        <f>VLOOKUP($A24,'Return Data'!$B$7:$R$2292,5,0)</f>
        <v>7.7167000000000003</v>
      </c>
      <c r="E24" s="61">
        <f t="shared" si="0"/>
        <v>4</v>
      </c>
      <c r="F24" s="60">
        <f>VLOOKUP($A24,'Return Data'!$B$7:$R$2292,6,0)</f>
        <v>4.8541999999999996</v>
      </c>
      <c r="G24" s="61">
        <f t="shared" si="1"/>
        <v>10</v>
      </c>
      <c r="H24" s="60">
        <f>VLOOKUP($A24,'Return Data'!$B$7:$R$2292,7,0)</f>
        <v>4.5582000000000003</v>
      </c>
      <c r="I24" s="61">
        <f t="shared" si="2"/>
        <v>11</v>
      </c>
      <c r="J24" s="60">
        <f>VLOOKUP($A24,'Return Data'!$B$7:$R$2292,8,0)</f>
        <v>4.1657000000000002</v>
      </c>
      <c r="K24" s="61">
        <f t="shared" si="3"/>
        <v>19</v>
      </c>
      <c r="L24" s="60">
        <f>VLOOKUP($A24,'Return Data'!$B$7:$R$2292,9,0)</f>
        <v>4.3451000000000004</v>
      </c>
      <c r="M24" s="61">
        <f t="shared" si="4"/>
        <v>18</v>
      </c>
      <c r="N24" s="60">
        <f>VLOOKUP($A24,'Return Data'!$B$7:$R$2292,10,0)</f>
        <v>5.3754999999999997</v>
      </c>
      <c r="O24" s="61">
        <f t="shared" si="5"/>
        <v>19</v>
      </c>
      <c r="P24" s="60">
        <f>VLOOKUP($A24,'Return Data'!$B$7:$R$2292,11,0)</f>
        <v>5.0292000000000003</v>
      </c>
      <c r="Q24" s="61">
        <f t="shared" si="6"/>
        <v>20</v>
      </c>
      <c r="R24" s="60">
        <f>VLOOKUP($A24,'Return Data'!$B$7:$R$2292,12,0)</f>
        <v>5.1143000000000001</v>
      </c>
      <c r="S24" s="61">
        <f t="shared" si="7"/>
        <v>19</v>
      </c>
      <c r="T24" s="60">
        <f>VLOOKUP($A24,'Return Data'!$B$7:$R$2292,13,0)</f>
        <v>4.4336000000000002</v>
      </c>
      <c r="U24" s="61">
        <f t="shared" si="8"/>
        <v>14</v>
      </c>
      <c r="V24" s="60">
        <f>VLOOKUP($A24,'Return Data'!$B$7:$R$2292,17,0)</f>
        <v>3.8542999999999998</v>
      </c>
      <c r="W24" s="61">
        <f t="shared" si="9"/>
        <v>19</v>
      </c>
      <c r="X24" s="60">
        <f>VLOOKUP($A24,'Return Data'!$B$7:$R$2292,14,0)</f>
        <v>3.1187999999999998</v>
      </c>
      <c r="Y24" s="61">
        <f t="shared" si="10"/>
        <v>21</v>
      </c>
      <c r="Z24" s="60">
        <f>VLOOKUP($A24,'Return Data'!$B$7:$R$2292,16,0)</f>
        <v>6.0271999999999997</v>
      </c>
      <c r="AA24" s="62">
        <f t="shared" si="11"/>
        <v>18</v>
      </c>
    </row>
    <row r="25" spans="1:27" x14ac:dyDescent="0.3">
      <c r="A25" s="58" t="s">
        <v>1956</v>
      </c>
      <c r="B25" s="59">
        <f>VLOOKUP($A25,'Return Data'!$B$7:$R$2292,3,0)</f>
        <v>44988</v>
      </c>
      <c r="C25" s="60">
        <f>VLOOKUP($A25,'Return Data'!$B$7:$R$2292,4,0)</f>
        <v>2961.5997000000002</v>
      </c>
      <c r="D25" s="60">
        <f>VLOOKUP($A25,'Return Data'!$B$7:$R$2292,5,0)</f>
        <v>4.5766</v>
      </c>
      <c r="E25" s="61">
        <f t="shared" si="0"/>
        <v>19</v>
      </c>
      <c r="F25" s="60">
        <f>VLOOKUP($A25,'Return Data'!$B$7:$R$2292,6,0)</f>
        <v>2.7033</v>
      </c>
      <c r="G25" s="61">
        <f t="shared" si="1"/>
        <v>20</v>
      </c>
      <c r="H25" s="60">
        <f>VLOOKUP($A25,'Return Data'!$B$7:$R$2292,7,0)</f>
        <v>4.5250000000000004</v>
      </c>
      <c r="I25" s="61">
        <f t="shared" si="2"/>
        <v>12</v>
      </c>
      <c r="J25" s="60">
        <f>VLOOKUP($A25,'Return Data'!$B$7:$R$2292,8,0)</f>
        <v>4.4158999999999997</v>
      </c>
      <c r="K25" s="61">
        <f t="shared" si="3"/>
        <v>16</v>
      </c>
      <c r="L25" s="60">
        <f>VLOOKUP($A25,'Return Data'!$B$7:$R$2292,9,0)</f>
        <v>4.3640999999999996</v>
      </c>
      <c r="M25" s="61">
        <f t="shared" si="4"/>
        <v>17</v>
      </c>
      <c r="N25" s="60">
        <f>VLOOKUP($A25,'Return Data'!$B$7:$R$2292,10,0)</f>
        <v>5.5419999999999998</v>
      </c>
      <c r="O25" s="61">
        <f t="shared" si="5"/>
        <v>14</v>
      </c>
      <c r="P25" s="60">
        <f>VLOOKUP($A25,'Return Data'!$B$7:$R$2292,11,0)</f>
        <v>5.3682999999999996</v>
      </c>
      <c r="Q25" s="61">
        <f t="shared" si="6"/>
        <v>7</v>
      </c>
      <c r="R25" s="60">
        <f>VLOOKUP($A25,'Return Data'!$B$7:$R$2292,12,0)</f>
        <v>5.2645999999999997</v>
      </c>
      <c r="S25" s="61">
        <f t="shared" si="7"/>
        <v>15</v>
      </c>
      <c r="T25" s="60">
        <f>VLOOKUP($A25,'Return Data'!$B$7:$R$2292,13,0)</f>
        <v>4.3948999999999998</v>
      </c>
      <c r="U25" s="61">
        <f t="shared" si="8"/>
        <v>17</v>
      </c>
      <c r="V25" s="60">
        <f>VLOOKUP($A25,'Return Data'!$B$7:$R$2292,17,0)</f>
        <v>3.8988999999999998</v>
      </c>
      <c r="W25" s="61">
        <f t="shared" si="9"/>
        <v>17</v>
      </c>
      <c r="X25" s="60">
        <f>VLOOKUP($A25,'Return Data'!$B$7:$R$2292,14,0)</f>
        <v>4.5545</v>
      </c>
      <c r="Y25" s="61">
        <f t="shared" si="10"/>
        <v>15</v>
      </c>
      <c r="Z25" s="60">
        <f>VLOOKUP($A25,'Return Data'!$B$7:$R$2292,16,0)</f>
        <v>7.2012</v>
      </c>
      <c r="AA25" s="62">
        <f t="shared" si="11"/>
        <v>9</v>
      </c>
    </row>
    <row r="26" spans="1:27" x14ac:dyDescent="0.3">
      <c r="A26" s="58" t="s">
        <v>1841</v>
      </c>
      <c r="B26" s="59">
        <f>VLOOKUP($A26,'Return Data'!$B$7:$R$2292,3,0)</f>
        <v>44988</v>
      </c>
      <c r="C26" s="60">
        <f>VLOOKUP($A26,'Return Data'!$B$7:$R$2292,4,0)</f>
        <v>2946.2653</v>
      </c>
      <c r="D26" s="60">
        <f>VLOOKUP($A26,'Return Data'!$B$7:$R$2292,5,0)</f>
        <v>6.2969999999999997</v>
      </c>
      <c r="E26" s="61">
        <f t="shared" si="0"/>
        <v>11</v>
      </c>
      <c r="F26" s="60">
        <f>VLOOKUP($A26,'Return Data'!$B$7:$R$2292,6,0)</f>
        <v>3.69</v>
      </c>
      <c r="G26" s="61">
        <f t="shared" si="1"/>
        <v>19</v>
      </c>
      <c r="H26" s="60">
        <f>VLOOKUP($A26,'Return Data'!$B$7:$R$2292,7,0)</f>
        <v>2.6337000000000002</v>
      </c>
      <c r="I26" s="61">
        <f t="shared" si="2"/>
        <v>21</v>
      </c>
      <c r="J26" s="60">
        <f>VLOOKUP($A26,'Return Data'!$B$7:$R$2292,8,0)</f>
        <v>3.6970000000000001</v>
      </c>
      <c r="K26" s="61">
        <f t="shared" si="3"/>
        <v>21</v>
      </c>
      <c r="L26" s="60">
        <f>VLOOKUP($A26,'Return Data'!$B$7:$R$2292,9,0)</f>
        <v>4.2539999999999996</v>
      </c>
      <c r="M26" s="61">
        <f t="shared" si="4"/>
        <v>20</v>
      </c>
      <c r="N26" s="60">
        <f>VLOOKUP($A26,'Return Data'!$B$7:$R$2292,10,0)</f>
        <v>5.6302000000000003</v>
      </c>
      <c r="O26" s="61">
        <f t="shared" si="5"/>
        <v>11</v>
      </c>
      <c r="P26" s="60">
        <f>VLOOKUP($A26,'Return Data'!$B$7:$R$2292,11,0)</f>
        <v>5.4939999999999998</v>
      </c>
      <c r="Q26" s="61">
        <f t="shared" si="6"/>
        <v>4</v>
      </c>
      <c r="R26" s="60">
        <f>VLOOKUP($A26,'Return Data'!$B$7:$R$2292,12,0)</f>
        <v>5.1261000000000001</v>
      </c>
      <c r="S26" s="61">
        <f t="shared" si="7"/>
        <v>17</v>
      </c>
      <c r="T26" s="60">
        <f>VLOOKUP($A26,'Return Data'!$B$7:$R$2292,13,0)</f>
        <v>4.5766</v>
      </c>
      <c r="U26" s="61">
        <f t="shared" si="8"/>
        <v>6</v>
      </c>
      <c r="V26" s="60">
        <f>VLOOKUP($A26,'Return Data'!$B$7:$R$2292,17,0)</f>
        <v>4.0514999999999999</v>
      </c>
      <c r="W26" s="61">
        <f t="shared" si="9"/>
        <v>11</v>
      </c>
      <c r="X26" s="60">
        <f>VLOOKUP($A26,'Return Data'!$B$7:$R$2292,14,0)</f>
        <v>4.1040000000000001</v>
      </c>
      <c r="Y26" s="61">
        <f t="shared" si="10"/>
        <v>20</v>
      </c>
      <c r="Z26" s="60">
        <f>VLOOKUP($A26,'Return Data'!$B$7:$R$2292,16,0)</f>
        <v>6.0225</v>
      </c>
      <c r="AA26" s="62">
        <f t="shared" si="11"/>
        <v>19</v>
      </c>
    </row>
    <row r="27" spans="1:27" x14ac:dyDescent="0.3">
      <c r="A27" s="58" t="s">
        <v>2042</v>
      </c>
      <c r="B27" s="59">
        <f>VLOOKUP($A27,'Return Data'!$B$7:$R$2292,3,0)</f>
        <v>44988</v>
      </c>
      <c r="C27" s="60">
        <f>VLOOKUP($A27,'Return Data'!$B$7:$R$2292,4,0)</f>
        <v>3324.2674999999999</v>
      </c>
      <c r="D27" s="60">
        <f>VLOOKUP($A27,'Return Data'!$B$7:$R$2292,5,0)</f>
        <v>3.2042000000000002</v>
      </c>
      <c r="E27" s="61">
        <f t="shared" si="0"/>
        <v>20</v>
      </c>
      <c r="F27" s="60">
        <f>VLOOKUP($A27,'Return Data'!$B$7:$R$2292,6,0)</f>
        <v>4.0660999999999996</v>
      </c>
      <c r="G27" s="61">
        <f t="shared" si="1"/>
        <v>17</v>
      </c>
      <c r="H27" s="60">
        <f>VLOOKUP($A27,'Return Data'!$B$7:$R$2292,7,0)</f>
        <v>4.2912999999999997</v>
      </c>
      <c r="I27" s="61">
        <f t="shared" si="2"/>
        <v>16</v>
      </c>
      <c r="J27" s="60">
        <f>VLOOKUP($A27,'Return Data'!$B$7:$R$2292,8,0)</f>
        <v>4.5453000000000001</v>
      </c>
      <c r="K27" s="61">
        <f t="shared" si="3"/>
        <v>12</v>
      </c>
      <c r="L27" s="60">
        <f>VLOOKUP($A27,'Return Data'!$B$7:$R$2292,9,0)</f>
        <v>5.1479999999999997</v>
      </c>
      <c r="M27" s="61">
        <f t="shared" si="4"/>
        <v>5</v>
      </c>
      <c r="N27" s="60">
        <f>VLOOKUP($A27,'Return Data'!$B$7:$R$2292,10,0)</f>
        <v>5.6479999999999997</v>
      </c>
      <c r="O27" s="61">
        <f t="shared" si="5"/>
        <v>9</v>
      </c>
      <c r="P27" s="60">
        <f>VLOOKUP($A27,'Return Data'!$B$7:$R$2292,11,0)</f>
        <v>5.1843000000000004</v>
      </c>
      <c r="Q27" s="61">
        <f t="shared" si="6"/>
        <v>16</v>
      </c>
      <c r="R27" s="60">
        <f>VLOOKUP($A27,'Return Data'!$B$7:$R$2292,12,0)</f>
        <v>5.2743000000000002</v>
      </c>
      <c r="S27" s="61">
        <f t="shared" si="7"/>
        <v>13</v>
      </c>
      <c r="T27" s="60">
        <f>VLOOKUP($A27,'Return Data'!$B$7:$R$2292,13,0)</f>
        <v>4.4852999999999996</v>
      </c>
      <c r="U27" s="61">
        <f t="shared" si="8"/>
        <v>9</v>
      </c>
      <c r="V27" s="60">
        <f>VLOOKUP($A27,'Return Data'!$B$7:$R$2292,17,0)</f>
        <v>4.2133000000000003</v>
      </c>
      <c r="W27" s="61">
        <f t="shared" si="9"/>
        <v>6</v>
      </c>
      <c r="X27" s="60">
        <f>VLOOKUP($A27,'Return Data'!$B$7:$R$2292,14,0)</f>
        <v>4.9720000000000004</v>
      </c>
      <c r="Y27" s="61">
        <f t="shared" si="10"/>
        <v>7</v>
      </c>
      <c r="Z27" s="60">
        <f>VLOOKUP($A27,'Return Data'!$B$7:$R$2292,16,0)</f>
        <v>7.1059000000000001</v>
      </c>
      <c r="AA27" s="62">
        <f t="shared" si="11"/>
        <v>14</v>
      </c>
    </row>
    <row r="28" spans="1:27" x14ac:dyDescent="0.3">
      <c r="A28" s="58" t="s">
        <v>974</v>
      </c>
      <c r="B28" s="59">
        <f>VLOOKUP($A28,'Return Data'!$B$7:$R$2292,3,0)</f>
        <v>44988</v>
      </c>
      <c r="C28" s="60">
        <f>VLOOKUP($A28,'Return Data'!$B$7:$R$2292,4,0)</f>
        <v>2983.7674999999999</v>
      </c>
      <c r="D28" s="60">
        <f>VLOOKUP($A28,'Return Data'!$B$7:$R$2292,5,0)</f>
        <v>6.1615000000000002</v>
      </c>
      <c r="E28" s="61">
        <f t="shared" si="0"/>
        <v>12</v>
      </c>
      <c r="F28" s="60">
        <f>VLOOKUP($A28,'Return Data'!$B$7:$R$2292,6,0)</f>
        <v>4.7396000000000003</v>
      </c>
      <c r="G28" s="61">
        <f t="shared" si="1"/>
        <v>12</v>
      </c>
      <c r="H28" s="60">
        <f>VLOOKUP($A28,'Return Data'!$B$7:$R$2292,7,0)</f>
        <v>4.2957000000000001</v>
      </c>
      <c r="I28" s="61">
        <f t="shared" si="2"/>
        <v>15</v>
      </c>
      <c r="J28" s="60">
        <f>VLOOKUP($A28,'Return Data'!$B$7:$R$2292,8,0)</f>
        <v>5.0803000000000003</v>
      </c>
      <c r="K28" s="61">
        <f t="shared" si="3"/>
        <v>5</v>
      </c>
      <c r="L28" s="60">
        <f>VLOOKUP($A28,'Return Data'!$B$7:$R$2292,9,0)</f>
        <v>5.0739000000000001</v>
      </c>
      <c r="M28" s="61">
        <f t="shared" si="4"/>
        <v>7</v>
      </c>
      <c r="N28" s="60">
        <f>VLOOKUP($A28,'Return Data'!$B$7:$R$2292,10,0)</f>
        <v>6.0186000000000002</v>
      </c>
      <c r="O28" s="61">
        <f t="shared" si="5"/>
        <v>2</v>
      </c>
      <c r="P28" s="60">
        <f>VLOOKUP($A28,'Return Data'!$B$7:$R$2292,11,0)</f>
        <v>5.5529999999999999</v>
      </c>
      <c r="Q28" s="61">
        <f t="shared" si="6"/>
        <v>3</v>
      </c>
      <c r="R28" s="60">
        <f>VLOOKUP($A28,'Return Data'!$B$7:$R$2292,12,0)</f>
        <v>5.6060999999999996</v>
      </c>
      <c r="S28" s="61">
        <f t="shared" si="7"/>
        <v>3</v>
      </c>
      <c r="T28" s="60">
        <f>VLOOKUP($A28,'Return Data'!$B$7:$R$2292,13,0)</f>
        <v>4.9447000000000001</v>
      </c>
      <c r="U28" s="61">
        <f t="shared" si="8"/>
        <v>2</v>
      </c>
      <c r="V28" s="60">
        <f>VLOOKUP($A28,'Return Data'!$B$7:$R$2292,17,0)</f>
        <v>7.0385999999999997</v>
      </c>
      <c r="W28" s="61">
        <f t="shared" si="9"/>
        <v>1</v>
      </c>
      <c r="X28" s="60">
        <f>VLOOKUP($A28,'Return Data'!$B$7:$R$2292,14,0)</f>
        <v>6.7946999999999997</v>
      </c>
      <c r="Y28" s="61">
        <f t="shared" si="10"/>
        <v>2</v>
      </c>
      <c r="Z28" s="60">
        <f>VLOOKUP($A28,'Return Data'!$B$7:$R$2292,16,0)</f>
        <v>7.1306000000000003</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6.6732666666666667</v>
      </c>
      <c r="E30" s="69"/>
      <c r="F30" s="70">
        <f>AVERAGE(F8:F28)</f>
        <v>5.4939142857142862</v>
      </c>
      <c r="G30" s="69"/>
      <c r="H30" s="70">
        <f>AVERAGE(H8:H28)</f>
        <v>4.9077095238095252</v>
      </c>
      <c r="I30" s="69"/>
      <c r="J30" s="70">
        <f>AVERAGE(J8:J28)</f>
        <v>4.868319047619047</v>
      </c>
      <c r="K30" s="69"/>
      <c r="L30" s="70">
        <f>AVERAGE(L8:L28)</f>
        <v>4.9774999999999991</v>
      </c>
      <c r="M30" s="69"/>
      <c r="N30" s="70">
        <f>AVERAGE(N8:N28)</f>
        <v>5.6417095238095252</v>
      </c>
      <c r="O30" s="69"/>
      <c r="P30" s="70">
        <f>AVERAGE(P8:P28)</f>
        <v>5.3346809523809542</v>
      </c>
      <c r="Q30" s="69"/>
      <c r="R30" s="70">
        <f>AVERAGE(R8:R28)</f>
        <v>5.3727666666666654</v>
      </c>
      <c r="S30" s="69"/>
      <c r="T30" s="70">
        <f>AVERAGE(T8:T28)</f>
        <v>4.5290904761904756</v>
      </c>
      <c r="U30" s="69"/>
      <c r="V30" s="70">
        <f>AVERAGE(V8:V28)</f>
        <v>4.2095238095238088</v>
      </c>
      <c r="W30" s="69"/>
      <c r="X30" s="70">
        <f>AVERAGE(X8:X28)</f>
        <v>5.0615333333333332</v>
      </c>
      <c r="Y30" s="69"/>
      <c r="Z30" s="70">
        <f>AVERAGE(Z8:Z28)</f>
        <v>6.87400476190476</v>
      </c>
      <c r="AA30" s="71"/>
    </row>
    <row r="31" spans="1:27" x14ac:dyDescent="0.3">
      <c r="A31" s="68" t="s">
        <v>28</v>
      </c>
      <c r="B31" s="69"/>
      <c r="C31" s="69"/>
      <c r="D31" s="70">
        <f>MIN(D8:D28)</f>
        <v>2.7860999999999998</v>
      </c>
      <c r="E31" s="69"/>
      <c r="F31" s="70">
        <f>MIN(F8:F28)</f>
        <v>2.0360999999999998</v>
      </c>
      <c r="G31" s="69"/>
      <c r="H31" s="70">
        <f>MIN(H8:H28)</f>
        <v>2.6337000000000002</v>
      </c>
      <c r="I31" s="69"/>
      <c r="J31" s="70">
        <f>MIN(J8:J28)</f>
        <v>3.6970000000000001</v>
      </c>
      <c r="K31" s="69"/>
      <c r="L31" s="70">
        <f>MIN(L8:L28)</f>
        <v>3.9083000000000001</v>
      </c>
      <c r="M31" s="69"/>
      <c r="N31" s="70">
        <f>MIN(N8:N28)</f>
        <v>5.2496999999999998</v>
      </c>
      <c r="O31" s="69"/>
      <c r="P31" s="70">
        <f>MIN(P8:P28)</f>
        <v>4.9873000000000003</v>
      </c>
      <c r="Q31" s="69"/>
      <c r="R31" s="70">
        <f>MIN(R8:R28)</f>
        <v>4.9172000000000002</v>
      </c>
      <c r="S31" s="69"/>
      <c r="T31" s="70">
        <f>MIN(T8:T28)</f>
        <v>4.1154999999999999</v>
      </c>
      <c r="U31" s="69"/>
      <c r="V31" s="70">
        <f>MIN(V8:V28)</f>
        <v>3.7705000000000002</v>
      </c>
      <c r="W31" s="69"/>
      <c r="X31" s="70">
        <f>MIN(X8:X28)</f>
        <v>3.1187999999999998</v>
      </c>
      <c r="Y31" s="69"/>
      <c r="Z31" s="70">
        <f>MIN(Z8:Z28)</f>
        <v>4.4295</v>
      </c>
      <c r="AA31" s="71"/>
    </row>
    <row r="32" spans="1:27" ht="15" thickBot="1" x14ac:dyDescent="0.35">
      <c r="A32" s="72" t="s">
        <v>29</v>
      </c>
      <c r="B32" s="73"/>
      <c r="C32" s="73"/>
      <c r="D32" s="74">
        <f>MAX(D8:D28)</f>
        <v>12.872</v>
      </c>
      <c r="E32" s="73"/>
      <c r="F32" s="74">
        <f>MAX(F8:F28)</f>
        <v>16.177800000000001</v>
      </c>
      <c r="G32" s="73"/>
      <c r="H32" s="74">
        <f>MAX(H8:H28)</f>
        <v>10.6252</v>
      </c>
      <c r="I32" s="73"/>
      <c r="J32" s="74">
        <f>MAX(J8:J28)</f>
        <v>8.4245000000000001</v>
      </c>
      <c r="K32" s="73"/>
      <c r="L32" s="74">
        <f>MAX(L8:L28)</f>
        <v>8.5396000000000001</v>
      </c>
      <c r="M32" s="73"/>
      <c r="N32" s="74">
        <f>MAX(N8:N28)</f>
        <v>6.3415999999999997</v>
      </c>
      <c r="O32" s="73"/>
      <c r="P32" s="74">
        <f>MAX(P8:P28)</f>
        <v>6.4980000000000002</v>
      </c>
      <c r="Q32" s="73"/>
      <c r="R32" s="74">
        <f>MAX(R8:R28)</f>
        <v>6.5778999999999996</v>
      </c>
      <c r="S32" s="73"/>
      <c r="T32" s="74">
        <f>MAX(T8:T28)</f>
        <v>5.5395000000000003</v>
      </c>
      <c r="U32" s="73"/>
      <c r="V32" s="74">
        <f>MAX(V8:V28)</f>
        <v>7.0385999999999997</v>
      </c>
      <c r="W32" s="73"/>
      <c r="X32" s="74">
        <f>MAX(X8:X28)</f>
        <v>10.718</v>
      </c>
      <c r="Y32" s="73"/>
      <c r="Z32" s="74">
        <f>MAX(Z8:Z28)</f>
        <v>7.6882999999999999</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1419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1345</v>
      </c>
      <c r="B8" s="59">
        <f>VLOOKUP($A8,'Return Data'!$B$7:$R$2292,3,0)</f>
        <v>44988</v>
      </c>
      <c r="C8" s="60">
        <f>VLOOKUP($A8,'Return Data'!$B$7:$R$2292,4,0)</f>
        <v>467.14269999999999</v>
      </c>
      <c r="D8" s="60">
        <f>VLOOKUP($A8,'Return Data'!$B$7:$R$2292,5,0)</f>
        <v>5.4311999999999996</v>
      </c>
      <c r="E8" s="61">
        <f t="shared" ref="E8:E30" si="0">RANK(D8,D$8:D$30,0)</f>
        <v>17</v>
      </c>
      <c r="F8" s="60">
        <f>VLOOKUP($A8,'Return Data'!$B$7:$R$2292,6,0)</f>
        <v>5.3023999999999996</v>
      </c>
      <c r="G8" s="61">
        <f t="shared" ref="G8:G30" si="1">RANK(F8,F$8:F$30,0)</f>
        <v>7</v>
      </c>
      <c r="H8" s="60">
        <f>VLOOKUP($A8,'Return Data'!$B$7:$R$2292,7,0)</f>
        <v>6.0915999999999997</v>
      </c>
      <c r="I8" s="61">
        <f t="shared" ref="I8:I30" si="2">RANK(H8,H$8:H$30,0)</f>
        <v>1</v>
      </c>
      <c r="J8" s="60">
        <f>VLOOKUP($A8,'Return Data'!$B$7:$R$2292,8,0)</f>
        <v>6.1917999999999997</v>
      </c>
      <c r="K8" s="61">
        <f t="shared" ref="K8:K30" si="3">RANK(J8,J$8:J$30,0)</f>
        <v>1</v>
      </c>
      <c r="L8" s="60">
        <f>VLOOKUP($A8,'Return Data'!$B$7:$R$2292,9,0)</f>
        <v>6.3654000000000002</v>
      </c>
      <c r="M8" s="61">
        <f t="shared" ref="M8:M30" si="4">RANK(L8,L$8:L$30,0)</f>
        <v>2</v>
      </c>
      <c r="N8" s="60">
        <f>VLOOKUP($A8,'Return Data'!$B$7:$R$2292,10,0)</f>
        <v>6.5514000000000001</v>
      </c>
      <c r="O8" s="61">
        <f t="shared" ref="O8:O30" si="5">RANK(N8,N$8:N$30,0)</f>
        <v>7</v>
      </c>
      <c r="P8" s="60">
        <f>VLOOKUP($A8,'Return Data'!$B$7:$R$2292,11,0)</f>
        <v>6.1459000000000001</v>
      </c>
      <c r="Q8" s="61">
        <f t="shared" ref="Q8:Q30" si="6">RANK(P8,P$8:P$30,0)</f>
        <v>8</v>
      </c>
      <c r="R8" s="60">
        <f>VLOOKUP($A8,'Return Data'!$B$7:$R$2292,12,0)</f>
        <v>5.9810999999999996</v>
      </c>
      <c r="S8" s="61">
        <f t="shared" ref="S8:S30" si="7">RANK(R8,R$8:R$30,0)</f>
        <v>7</v>
      </c>
      <c r="T8" s="60">
        <f>VLOOKUP($A8,'Return Data'!$B$7:$R$2292,13,0)</f>
        <v>5.3661000000000003</v>
      </c>
      <c r="U8" s="61">
        <f t="shared" ref="U8:U30" si="8">RANK(T8,T$8:T$30,0)</f>
        <v>8</v>
      </c>
      <c r="V8" s="60">
        <f>VLOOKUP($A8,'Return Data'!$B$7:$R$2292,17,0)</f>
        <v>4.8464999999999998</v>
      </c>
      <c r="W8" s="61">
        <f t="shared" ref="W8:W30" si="9">RANK(V8,V$8:V$30,0)</f>
        <v>4</v>
      </c>
      <c r="X8" s="60">
        <f>VLOOKUP($A8,'Return Data'!$B$7:$R$2292,14,0)</f>
        <v>5.3632</v>
      </c>
      <c r="Y8" s="61">
        <f t="shared" ref="Y8:Y14" si="10">RANK(X8,X$8:X$30,0)</f>
        <v>4</v>
      </c>
      <c r="Z8" s="60">
        <f>VLOOKUP($A8,'Return Data'!$B$7:$R$2292,16,0)</f>
        <v>7.7241</v>
      </c>
      <c r="AA8" s="62">
        <f t="shared" ref="AA8:AA30" si="11">RANK(Z8,Z$8:Z$30,0)</f>
        <v>3</v>
      </c>
    </row>
    <row r="9" spans="1:27" x14ac:dyDescent="0.3">
      <c r="A9" s="58" t="s">
        <v>1347</v>
      </c>
      <c r="B9" s="59">
        <f>VLOOKUP($A9,'Return Data'!$B$7:$R$2292,3,0)</f>
        <v>44988</v>
      </c>
      <c r="C9" s="60">
        <f>VLOOKUP($A9,'Return Data'!$B$7:$R$2292,4,0)</f>
        <v>13.0991</v>
      </c>
      <c r="D9" s="60">
        <f>VLOOKUP($A9,'Return Data'!$B$7:$R$2292,5,0)</f>
        <v>5.5738000000000003</v>
      </c>
      <c r="E9" s="61">
        <f t="shared" si="0"/>
        <v>12</v>
      </c>
      <c r="F9" s="60">
        <f>VLOOKUP($A9,'Return Data'!$B$7:$R$2292,6,0)</f>
        <v>5.2965999999999998</v>
      </c>
      <c r="G9" s="61">
        <f t="shared" si="1"/>
        <v>8</v>
      </c>
      <c r="H9" s="60">
        <f>VLOOKUP($A9,'Return Data'!$B$7:$R$2292,7,0)</f>
        <v>5.7782999999999998</v>
      </c>
      <c r="I9" s="61">
        <f t="shared" si="2"/>
        <v>4</v>
      </c>
      <c r="J9" s="60">
        <f>VLOOKUP($A9,'Return Data'!$B$7:$R$2292,8,0)</f>
        <v>5.8846999999999996</v>
      </c>
      <c r="K9" s="61">
        <f t="shared" si="3"/>
        <v>2</v>
      </c>
      <c r="L9" s="60">
        <f>VLOOKUP($A9,'Return Data'!$B$7:$R$2292,9,0)</f>
        <v>6.2394999999999996</v>
      </c>
      <c r="M9" s="61">
        <f t="shared" si="4"/>
        <v>3</v>
      </c>
      <c r="N9" s="60">
        <f>VLOOKUP($A9,'Return Data'!$B$7:$R$2292,10,0)</f>
        <v>6.7281000000000004</v>
      </c>
      <c r="O9" s="61">
        <f t="shared" si="5"/>
        <v>2</v>
      </c>
      <c r="P9" s="60">
        <f>VLOOKUP($A9,'Return Data'!$B$7:$R$2292,11,0)</f>
        <v>6.2762000000000002</v>
      </c>
      <c r="Q9" s="61">
        <f t="shared" si="6"/>
        <v>3</v>
      </c>
      <c r="R9" s="60">
        <f>VLOOKUP($A9,'Return Data'!$B$7:$R$2292,12,0)</f>
        <v>6.1272000000000002</v>
      </c>
      <c r="S9" s="61">
        <f t="shared" si="7"/>
        <v>3</v>
      </c>
      <c r="T9" s="60">
        <f>VLOOKUP($A9,'Return Data'!$B$7:$R$2292,13,0)</f>
        <v>5.5213000000000001</v>
      </c>
      <c r="U9" s="61">
        <f t="shared" si="8"/>
        <v>2</v>
      </c>
      <c r="V9" s="60">
        <f>VLOOKUP($A9,'Return Data'!$B$7:$R$2292,17,0)</f>
        <v>4.8296999999999999</v>
      </c>
      <c r="W9" s="61">
        <f t="shared" si="9"/>
        <v>5</v>
      </c>
      <c r="X9" s="60">
        <f>VLOOKUP($A9,'Return Data'!$B$7:$R$2292,14,0)</f>
        <v>5.0933000000000002</v>
      </c>
      <c r="Y9" s="61">
        <f t="shared" si="10"/>
        <v>6</v>
      </c>
      <c r="Z9" s="60">
        <f>VLOOKUP($A9,'Return Data'!$B$7:$R$2292,16,0)</f>
        <v>6.2119</v>
      </c>
      <c r="AA9" s="62">
        <f t="shared" si="11"/>
        <v>14</v>
      </c>
    </row>
    <row r="10" spans="1:27" x14ac:dyDescent="0.3">
      <c r="A10" s="58" t="s">
        <v>1911</v>
      </c>
      <c r="B10" s="59">
        <f>VLOOKUP($A10,'Return Data'!$B$7:$R$2292,3,0)</f>
        <v>44988</v>
      </c>
      <c r="C10" s="60">
        <f>VLOOKUP($A10,'Return Data'!$B$7:$R$2292,4,0)</f>
        <v>1314.4145000000001</v>
      </c>
      <c r="D10" s="60">
        <f>VLOOKUP($A10,'Return Data'!$B$7:$R$2292,5,0)</f>
        <v>5.4684999999999997</v>
      </c>
      <c r="E10" s="61">
        <f t="shared" si="0"/>
        <v>16</v>
      </c>
      <c r="F10" s="60">
        <f>VLOOKUP($A10,'Return Data'!$B$7:$R$2292,6,0)</f>
        <v>5.4980000000000002</v>
      </c>
      <c r="G10" s="61">
        <f t="shared" si="1"/>
        <v>6</v>
      </c>
      <c r="H10" s="60">
        <f>VLOOKUP($A10,'Return Data'!$B$7:$R$2292,7,0)</f>
        <v>5.6607000000000003</v>
      </c>
      <c r="I10" s="61">
        <f t="shared" si="2"/>
        <v>7</v>
      </c>
      <c r="J10" s="60">
        <f>VLOOKUP($A10,'Return Data'!$B$7:$R$2292,8,0)</f>
        <v>5.5622999999999996</v>
      </c>
      <c r="K10" s="61">
        <f t="shared" si="3"/>
        <v>8</v>
      </c>
      <c r="L10" s="60">
        <f>VLOOKUP($A10,'Return Data'!$B$7:$R$2292,9,0)</f>
        <v>6.1460999999999997</v>
      </c>
      <c r="M10" s="61">
        <f t="shared" si="4"/>
        <v>7</v>
      </c>
      <c r="N10" s="60">
        <f>VLOOKUP($A10,'Return Data'!$B$7:$R$2292,10,0)</f>
        <v>6.6351000000000004</v>
      </c>
      <c r="O10" s="61">
        <f t="shared" si="5"/>
        <v>3</v>
      </c>
      <c r="P10" s="60">
        <f>VLOOKUP($A10,'Return Data'!$B$7:$R$2292,11,0)</f>
        <v>6.3444000000000003</v>
      </c>
      <c r="Q10" s="61">
        <f t="shared" si="6"/>
        <v>2</v>
      </c>
      <c r="R10" s="60">
        <f>VLOOKUP($A10,'Return Data'!$B$7:$R$2292,12,0)</f>
        <v>6.2758000000000003</v>
      </c>
      <c r="S10" s="61">
        <f t="shared" si="7"/>
        <v>2</v>
      </c>
      <c r="T10" s="60">
        <f>VLOOKUP($A10,'Return Data'!$B$7:$R$2292,13,0)</f>
        <v>5.4734999999999996</v>
      </c>
      <c r="U10" s="61">
        <f t="shared" si="8"/>
        <v>4</v>
      </c>
      <c r="V10" s="60">
        <f>VLOOKUP($A10,'Return Data'!$B$7:$R$2292,17,0)</f>
        <v>4.7811000000000003</v>
      </c>
      <c r="W10" s="61">
        <f t="shared" si="9"/>
        <v>6</v>
      </c>
      <c r="X10" s="60">
        <f>VLOOKUP($A10,'Return Data'!$B$7:$R$2292,14,0)</f>
        <v>4.7236000000000002</v>
      </c>
      <c r="Y10" s="61">
        <f t="shared" si="10"/>
        <v>15</v>
      </c>
      <c r="Z10" s="60">
        <f>VLOOKUP($A10,'Return Data'!$B$7:$R$2292,16,0)</f>
        <v>5.9165999999999999</v>
      </c>
      <c r="AA10" s="62">
        <f t="shared" si="11"/>
        <v>16</v>
      </c>
    </row>
    <row r="11" spans="1:27" x14ac:dyDescent="0.3">
      <c r="A11" s="58" t="s">
        <v>1963</v>
      </c>
      <c r="B11" s="59">
        <f>VLOOKUP($A11,'Return Data'!$B$7:$R$2292,3,0)</f>
        <v>44988</v>
      </c>
      <c r="C11" s="60">
        <f>VLOOKUP($A11,'Return Data'!$B$7:$R$2292,4,0)</f>
        <v>2784.59</v>
      </c>
      <c r="D11" s="60">
        <f>VLOOKUP($A11,'Return Data'!$B$7:$R$2292,5,0)</f>
        <v>5.2740999999999998</v>
      </c>
      <c r="E11" s="61">
        <f t="shared" si="0"/>
        <v>19</v>
      </c>
      <c r="F11" s="60">
        <f>VLOOKUP($A11,'Return Data'!$B$7:$R$2292,6,0)</f>
        <v>4.6551</v>
      </c>
      <c r="G11" s="61">
        <f t="shared" si="1"/>
        <v>19</v>
      </c>
      <c r="H11" s="60">
        <f>VLOOKUP($A11,'Return Data'!$B$7:$R$2292,7,0)</f>
        <v>5.0978000000000003</v>
      </c>
      <c r="I11" s="61">
        <f t="shared" si="2"/>
        <v>18</v>
      </c>
      <c r="J11" s="60">
        <f>VLOOKUP($A11,'Return Data'!$B$7:$R$2292,8,0)</f>
        <v>5.1089000000000002</v>
      </c>
      <c r="K11" s="61">
        <f t="shared" si="3"/>
        <v>21</v>
      </c>
      <c r="L11" s="60">
        <f>VLOOKUP($A11,'Return Data'!$B$7:$R$2292,9,0)</f>
        <v>5.6871999999999998</v>
      </c>
      <c r="M11" s="61">
        <f t="shared" si="4"/>
        <v>18</v>
      </c>
      <c r="N11" s="60">
        <f>VLOOKUP($A11,'Return Data'!$B$7:$R$2292,10,0)</f>
        <v>6.3635000000000002</v>
      </c>
      <c r="O11" s="61">
        <f t="shared" si="5"/>
        <v>19</v>
      </c>
      <c r="P11" s="60">
        <f>VLOOKUP($A11,'Return Data'!$B$7:$R$2292,11,0)</f>
        <v>5.9440999999999997</v>
      </c>
      <c r="Q11" s="61">
        <f t="shared" si="6"/>
        <v>18</v>
      </c>
      <c r="R11" s="60">
        <f>VLOOKUP($A11,'Return Data'!$B$7:$R$2292,12,0)</f>
        <v>5.7511000000000001</v>
      </c>
      <c r="S11" s="61">
        <f t="shared" si="7"/>
        <v>19</v>
      </c>
      <c r="T11" s="60">
        <f>VLOOKUP($A11,'Return Data'!$B$7:$R$2292,13,0)</f>
        <v>5.0410000000000004</v>
      </c>
      <c r="U11" s="61">
        <f t="shared" si="8"/>
        <v>20</v>
      </c>
      <c r="V11" s="60">
        <f>VLOOKUP($A11,'Return Data'!$B$7:$R$2292,17,0)</f>
        <v>4.2672999999999996</v>
      </c>
      <c r="W11" s="61">
        <f t="shared" si="9"/>
        <v>20</v>
      </c>
      <c r="X11" s="60">
        <f>VLOOKUP($A11,'Return Data'!$B$7:$R$2292,14,0)</f>
        <v>4.4082999999999997</v>
      </c>
      <c r="Y11" s="61">
        <f t="shared" si="10"/>
        <v>20</v>
      </c>
      <c r="Z11" s="60">
        <f>VLOOKUP($A11,'Return Data'!$B$7:$R$2292,16,0)</f>
        <v>7.3846999999999996</v>
      </c>
      <c r="AA11" s="62">
        <f t="shared" si="11"/>
        <v>6</v>
      </c>
    </row>
    <row r="12" spans="1:27" x14ac:dyDescent="0.3">
      <c r="A12" s="58" t="s">
        <v>1349</v>
      </c>
      <c r="B12" s="59">
        <f>VLOOKUP($A12,'Return Data'!$B$7:$R$2292,3,0)</f>
        <v>44988</v>
      </c>
      <c r="C12" s="60">
        <f>VLOOKUP($A12,'Return Data'!$B$7:$R$2292,4,0)</f>
        <v>3422.1466</v>
      </c>
      <c r="D12" s="60">
        <f>VLOOKUP($A12,'Return Data'!$B$7:$R$2292,5,0)</f>
        <v>5.1074999999999999</v>
      </c>
      <c r="E12" s="61">
        <f t="shared" si="0"/>
        <v>21</v>
      </c>
      <c r="F12" s="60">
        <f>VLOOKUP($A12,'Return Data'!$B$7:$R$2292,6,0)</f>
        <v>4.5114999999999998</v>
      </c>
      <c r="G12" s="61">
        <f t="shared" si="1"/>
        <v>20</v>
      </c>
      <c r="H12" s="60">
        <f>VLOOKUP($A12,'Return Data'!$B$7:$R$2292,7,0)</f>
        <v>4.7469999999999999</v>
      </c>
      <c r="I12" s="61">
        <f t="shared" si="2"/>
        <v>22</v>
      </c>
      <c r="J12" s="60">
        <f>VLOOKUP($A12,'Return Data'!$B$7:$R$2292,8,0)</f>
        <v>4.9637000000000002</v>
      </c>
      <c r="K12" s="61">
        <f t="shared" si="3"/>
        <v>22</v>
      </c>
      <c r="L12" s="60">
        <f>VLOOKUP($A12,'Return Data'!$B$7:$R$2292,9,0)</f>
        <v>5.4128999999999996</v>
      </c>
      <c r="M12" s="61">
        <f t="shared" si="4"/>
        <v>21</v>
      </c>
      <c r="N12" s="60">
        <f>VLOOKUP($A12,'Return Data'!$B$7:$R$2292,10,0)</f>
        <v>6.1528999999999998</v>
      </c>
      <c r="O12" s="61">
        <f t="shared" si="5"/>
        <v>20</v>
      </c>
      <c r="P12" s="60">
        <f>VLOOKUP($A12,'Return Data'!$B$7:$R$2292,11,0)</f>
        <v>5.7889999999999997</v>
      </c>
      <c r="Q12" s="61">
        <f t="shared" si="6"/>
        <v>21</v>
      </c>
      <c r="R12" s="60">
        <f>VLOOKUP($A12,'Return Data'!$B$7:$R$2292,12,0)</f>
        <v>5.6047000000000002</v>
      </c>
      <c r="S12" s="61">
        <f t="shared" si="7"/>
        <v>21</v>
      </c>
      <c r="T12" s="60">
        <f>VLOOKUP($A12,'Return Data'!$B$7:$R$2292,13,0)</f>
        <v>4.9637000000000002</v>
      </c>
      <c r="U12" s="61">
        <f t="shared" si="8"/>
        <v>21</v>
      </c>
      <c r="V12" s="60">
        <f>VLOOKUP($A12,'Return Data'!$B$7:$R$2292,17,0)</f>
        <v>4.1241000000000003</v>
      </c>
      <c r="W12" s="61">
        <f t="shared" si="9"/>
        <v>22</v>
      </c>
      <c r="X12" s="60">
        <f>VLOOKUP($A12,'Return Data'!$B$7:$R$2292,14,0)</f>
        <v>4.2831000000000001</v>
      </c>
      <c r="Y12" s="61">
        <f t="shared" si="10"/>
        <v>21</v>
      </c>
      <c r="Z12" s="60">
        <f>VLOOKUP($A12,'Return Data'!$B$7:$R$2292,16,0)</f>
        <v>6.8381999999999996</v>
      </c>
      <c r="AA12" s="62">
        <f t="shared" si="11"/>
        <v>12</v>
      </c>
    </row>
    <row r="13" spans="1:27" x14ac:dyDescent="0.3">
      <c r="A13" s="58" t="s">
        <v>1351</v>
      </c>
      <c r="B13" s="59">
        <f>VLOOKUP($A13,'Return Data'!$B$7:$R$2292,3,0)</f>
        <v>44988</v>
      </c>
      <c r="C13" s="60">
        <f>VLOOKUP($A13,'Return Data'!$B$7:$R$2292,4,0)</f>
        <v>3106.0382</v>
      </c>
      <c r="D13" s="60">
        <f>VLOOKUP($A13,'Return Data'!$B$7:$R$2292,5,0)</f>
        <v>5.4123000000000001</v>
      </c>
      <c r="E13" s="61">
        <f t="shared" si="0"/>
        <v>18</v>
      </c>
      <c r="F13" s="60">
        <f>VLOOKUP($A13,'Return Data'!$B$7:$R$2292,6,0)</f>
        <v>4.7340999999999998</v>
      </c>
      <c r="G13" s="61">
        <f t="shared" si="1"/>
        <v>16</v>
      </c>
      <c r="H13" s="60">
        <f>VLOOKUP($A13,'Return Data'!$B$7:$R$2292,7,0)</f>
        <v>5.4004000000000003</v>
      </c>
      <c r="I13" s="61">
        <f t="shared" si="2"/>
        <v>13</v>
      </c>
      <c r="J13" s="60">
        <f>VLOOKUP($A13,'Return Data'!$B$7:$R$2292,8,0)</f>
        <v>5.5156999999999998</v>
      </c>
      <c r="K13" s="61">
        <f t="shared" si="3"/>
        <v>11</v>
      </c>
      <c r="L13" s="60">
        <f>VLOOKUP($A13,'Return Data'!$B$7:$R$2292,9,0)</f>
        <v>6.0545999999999998</v>
      </c>
      <c r="M13" s="61">
        <f t="shared" si="4"/>
        <v>9</v>
      </c>
      <c r="N13" s="60">
        <f>VLOOKUP($A13,'Return Data'!$B$7:$R$2292,10,0)</f>
        <v>6.5689000000000002</v>
      </c>
      <c r="O13" s="61">
        <f t="shared" si="5"/>
        <v>6</v>
      </c>
      <c r="P13" s="60">
        <f>VLOOKUP($A13,'Return Data'!$B$7:$R$2292,11,0)</f>
        <v>6.0697999999999999</v>
      </c>
      <c r="Q13" s="61">
        <f t="shared" si="6"/>
        <v>12</v>
      </c>
      <c r="R13" s="60">
        <f>VLOOKUP($A13,'Return Data'!$B$7:$R$2292,12,0)</f>
        <v>5.8895</v>
      </c>
      <c r="S13" s="61">
        <f t="shared" si="7"/>
        <v>12</v>
      </c>
      <c r="T13" s="60">
        <f>VLOOKUP($A13,'Return Data'!$B$7:$R$2292,13,0)</f>
        <v>5.2682000000000002</v>
      </c>
      <c r="U13" s="61">
        <f t="shared" si="8"/>
        <v>12</v>
      </c>
      <c r="V13" s="60">
        <f>VLOOKUP($A13,'Return Data'!$B$7:$R$2292,17,0)</f>
        <v>4.5061999999999998</v>
      </c>
      <c r="W13" s="61">
        <f t="shared" si="9"/>
        <v>16</v>
      </c>
      <c r="X13" s="60">
        <f>VLOOKUP($A13,'Return Data'!$B$7:$R$2292,14,0)</f>
        <v>4.6395999999999997</v>
      </c>
      <c r="Y13" s="61">
        <f t="shared" si="10"/>
        <v>16</v>
      </c>
      <c r="Z13" s="60">
        <f>VLOOKUP($A13,'Return Data'!$B$7:$R$2292,16,0)</f>
        <v>7.0103999999999997</v>
      </c>
      <c r="AA13" s="62">
        <f t="shared" si="11"/>
        <v>11</v>
      </c>
    </row>
    <row r="14" spans="1:27" x14ac:dyDescent="0.3">
      <c r="A14" s="58" t="s">
        <v>1357</v>
      </c>
      <c r="B14" s="59">
        <f>VLOOKUP($A14,'Return Data'!$B$7:$R$2292,3,0)</f>
        <v>44988</v>
      </c>
      <c r="C14" s="60">
        <f>VLOOKUP($A14,'Return Data'!$B$7:$R$2292,4,0)</f>
        <v>13.0136</v>
      </c>
      <c r="D14" s="60">
        <f>VLOOKUP($A14,'Return Data'!$B$7:$R$2292,5,0)</f>
        <v>6.4520999999999997</v>
      </c>
      <c r="E14" s="61">
        <f t="shared" si="0"/>
        <v>7</v>
      </c>
      <c r="F14" s="60">
        <f>VLOOKUP($A14,'Return Data'!$B$7:$R$2292,6,0)</f>
        <v>4.9570999999999996</v>
      </c>
      <c r="G14" s="61">
        <f t="shared" si="1"/>
        <v>15</v>
      </c>
      <c r="H14" s="60">
        <f>VLOOKUP($A14,'Return Data'!$B$7:$R$2292,7,0)</f>
        <v>5.5754000000000001</v>
      </c>
      <c r="I14" s="61">
        <f t="shared" si="2"/>
        <v>8</v>
      </c>
      <c r="J14" s="60">
        <f>VLOOKUP($A14,'Return Data'!$B$7:$R$2292,8,0)</f>
        <v>5.4607000000000001</v>
      </c>
      <c r="K14" s="61">
        <f t="shared" si="3"/>
        <v>13</v>
      </c>
      <c r="L14" s="60">
        <f>VLOOKUP($A14,'Return Data'!$B$7:$R$2292,9,0)</f>
        <v>5.8662000000000001</v>
      </c>
      <c r="M14" s="61">
        <f t="shared" si="4"/>
        <v>12</v>
      </c>
      <c r="N14" s="60">
        <f>VLOOKUP($A14,'Return Data'!$B$7:$R$2292,10,0)</f>
        <v>6.41</v>
      </c>
      <c r="O14" s="61">
        <f t="shared" si="5"/>
        <v>16</v>
      </c>
      <c r="P14" s="60">
        <f>VLOOKUP($A14,'Return Data'!$B$7:$R$2292,11,0)</f>
        <v>6.0648999999999997</v>
      </c>
      <c r="Q14" s="61">
        <f t="shared" si="6"/>
        <v>13</v>
      </c>
      <c r="R14" s="60">
        <f>VLOOKUP($A14,'Return Data'!$B$7:$R$2292,12,0)</f>
        <v>5.8742000000000001</v>
      </c>
      <c r="S14" s="61">
        <f t="shared" si="7"/>
        <v>14</v>
      </c>
      <c r="T14" s="60">
        <f>VLOOKUP($A14,'Return Data'!$B$7:$R$2292,13,0)</f>
        <v>5.2615999999999996</v>
      </c>
      <c r="U14" s="61">
        <f t="shared" si="8"/>
        <v>13</v>
      </c>
      <c r="V14" s="60">
        <f>VLOOKUP($A14,'Return Data'!$B$7:$R$2292,17,0)</f>
        <v>4.6121999999999996</v>
      </c>
      <c r="W14" s="61">
        <f t="shared" si="9"/>
        <v>9</v>
      </c>
      <c r="X14" s="60">
        <f>VLOOKUP($A14,'Return Data'!$B$7:$R$2292,14,0)</f>
        <v>5.1452999999999998</v>
      </c>
      <c r="Y14" s="61">
        <f t="shared" si="10"/>
        <v>5</v>
      </c>
      <c r="Z14" s="60">
        <f>VLOOKUP($A14,'Return Data'!$B$7:$R$2292,16,0)</f>
        <v>6.1105999999999998</v>
      </c>
      <c r="AA14" s="62">
        <f t="shared" si="11"/>
        <v>15</v>
      </c>
    </row>
    <row r="15" spans="1:27" x14ac:dyDescent="0.3">
      <c r="A15" s="58" t="s">
        <v>1359</v>
      </c>
      <c r="B15" s="59">
        <f>VLOOKUP($A15,'Return Data'!$B$7:$R$2292,3,0)</f>
        <v>44988</v>
      </c>
      <c r="C15" s="60">
        <f>VLOOKUP($A15,'Return Data'!$B$7:$R$2292,4,0)</f>
        <v>1155.7491</v>
      </c>
      <c r="D15" s="60">
        <f>VLOOKUP($A15,'Return Data'!$B$7:$R$2292,5,0)</f>
        <v>6.2320000000000002</v>
      </c>
      <c r="E15" s="61">
        <f t="shared" si="0"/>
        <v>8</v>
      </c>
      <c r="F15" s="60">
        <f>VLOOKUP($A15,'Return Data'!$B$7:$R$2292,6,0)</f>
        <v>4.7317</v>
      </c>
      <c r="G15" s="61">
        <f t="shared" si="1"/>
        <v>17</v>
      </c>
      <c r="H15" s="60">
        <f>VLOOKUP($A15,'Return Data'!$B$7:$R$2292,7,0)</f>
        <v>5.5186000000000002</v>
      </c>
      <c r="I15" s="61">
        <f t="shared" si="2"/>
        <v>10</v>
      </c>
      <c r="J15" s="60">
        <f>VLOOKUP($A15,'Return Data'!$B$7:$R$2292,8,0)</f>
        <v>5.3083</v>
      </c>
      <c r="K15" s="61">
        <f t="shared" si="3"/>
        <v>16</v>
      </c>
      <c r="L15" s="60">
        <f>VLOOKUP($A15,'Return Data'!$B$7:$R$2292,9,0)</f>
        <v>5.8577000000000004</v>
      </c>
      <c r="M15" s="61">
        <f t="shared" si="4"/>
        <v>14</v>
      </c>
      <c r="N15" s="60">
        <f>VLOOKUP($A15,'Return Data'!$B$7:$R$2292,10,0)</f>
        <v>6.4353999999999996</v>
      </c>
      <c r="O15" s="61">
        <f t="shared" si="5"/>
        <v>14</v>
      </c>
      <c r="P15" s="60">
        <f>VLOOKUP($A15,'Return Data'!$B$7:$R$2292,11,0)</f>
        <v>6.1547000000000001</v>
      </c>
      <c r="Q15" s="61">
        <f t="shared" si="6"/>
        <v>7</v>
      </c>
      <c r="R15" s="60">
        <f>VLOOKUP($A15,'Return Data'!$B$7:$R$2292,12,0)</f>
        <v>5.9649000000000001</v>
      </c>
      <c r="S15" s="61">
        <f t="shared" si="7"/>
        <v>8</v>
      </c>
      <c r="T15" s="60">
        <f>VLOOKUP($A15,'Return Data'!$B$7:$R$2292,13,0)</f>
        <v>5.2877999999999998</v>
      </c>
      <c r="U15" s="61">
        <f t="shared" si="8"/>
        <v>10</v>
      </c>
      <c r="V15" s="60">
        <f>VLOOKUP($A15,'Return Data'!$B$7:$R$2292,17,0)</f>
        <v>4.5590000000000002</v>
      </c>
      <c r="W15" s="61">
        <f t="shared" si="9"/>
        <v>13</v>
      </c>
      <c r="X15" s="60">
        <f>VLOOKUP($A15,'Return Data'!$B$7:$R$2292,14,0)</f>
        <v>4.7607999999999997</v>
      </c>
      <c r="Y15" s="61">
        <f t="shared" ref="Y15:Y30" si="12">RANK(X15,X$8:X$30,0)</f>
        <v>13</v>
      </c>
      <c r="Z15" s="60">
        <f>VLOOKUP($A15,'Return Data'!$B$7:$R$2292,16,0)</f>
        <v>4.7908999999999997</v>
      </c>
      <c r="AA15" s="62">
        <f t="shared" si="11"/>
        <v>21</v>
      </c>
    </row>
    <row r="16" spans="1:27" x14ac:dyDescent="0.3">
      <c r="A16" s="58" t="s">
        <v>1362</v>
      </c>
      <c r="B16" s="59">
        <f>VLOOKUP($A16,'Return Data'!$B$7:$R$2292,3,0)</f>
        <v>44988</v>
      </c>
      <c r="C16" s="60">
        <f>VLOOKUP($A16,'Return Data'!$B$7:$R$2292,4,0)</f>
        <v>25.1264</v>
      </c>
      <c r="D16" s="60">
        <f>VLOOKUP($A16,'Return Data'!$B$7:$R$2292,5,0)</f>
        <v>7.8460000000000001</v>
      </c>
      <c r="E16" s="61">
        <f t="shared" si="0"/>
        <v>1</v>
      </c>
      <c r="F16" s="60">
        <f>VLOOKUP($A16,'Return Data'!$B$7:$R$2292,6,0)</f>
        <v>5.8133999999999997</v>
      </c>
      <c r="G16" s="61">
        <f t="shared" si="1"/>
        <v>2</v>
      </c>
      <c r="H16" s="60">
        <f>VLOOKUP($A16,'Return Data'!$B$7:$R$2292,7,0)</f>
        <v>5.7755000000000001</v>
      </c>
      <c r="I16" s="61">
        <f t="shared" si="2"/>
        <v>5</v>
      </c>
      <c r="J16" s="60">
        <f>VLOOKUP($A16,'Return Data'!$B$7:$R$2292,8,0)</f>
        <v>5.8132000000000001</v>
      </c>
      <c r="K16" s="61">
        <f t="shared" si="3"/>
        <v>5</v>
      </c>
      <c r="L16" s="60">
        <f>VLOOKUP($A16,'Return Data'!$B$7:$R$2292,9,0)</f>
        <v>6.1978999999999997</v>
      </c>
      <c r="M16" s="61">
        <f t="shared" si="4"/>
        <v>5</v>
      </c>
      <c r="N16" s="60">
        <f>VLOOKUP($A16,'Return Data'!$B$7:$R$2292,10,0)</f>
        <v>6.6288</v>
      </c>
      <c r="O16" s="61">
        <f t="shared" si="5"/>
        <v>4</v>
      </c>
      <c r="P16" s="60">
        <f>VLOOKUP($A16,'Return Data'!$B$7:$R$2292,11,0)</f>
        <v>6.2476000000000003</v>
      </c>
      <c r="Q16" s="61">
        <f t="shared" si="6"/>
        <v>5</v>
      </c>
      <c r="R16" s="60">
        <f>VLOOKUP($A16,'Return Data'!$B$7:$R$2292,12,0)</f>
        <v>6.0880000000000001</v>
      </c>
      <c r="S16" s="61">
        <f t="shared" si="7"/>
        <v>4</v>
      </c>
      <c r="T16" s="60">
        <f>VLOOKUP($A16,'Return Data'!$B$7:$R$2292,13,0)</f>
        <v>5.4752000000000001</v>
      </c>
      <c r="U16" s="61">
        <f t="shared" si="8"/>
        <v>3</v>
      </c>
      <c r="V16" s="60">
        <f>VLOOKUP($A16,'Return Data'!$B$7:$R$2292,17,0)</f>
        <v>5.0202</v>
      </c>
      <c r="W16" s="61">
        <f t="shared" si="9"/>
        <v>3</v>
      </c>
      <c r="X16" s="60">
        <f>VLOOKUP($A16,'Return Data'!$B$7:$R$2292,14,0)</f>
        <v>5.5018000000000002</v>
      </c>
      <c r="Y16" s="61">
        <f t="shared" si="12"/>
        <v>3</v>
      </c>
      <c r="Z16" s="60">
        <f>VLOOKUP($A16,'Return Data'!$B$7:$R$2292,16,0)</f>
        <v>8.09</v>
      </c>
      <c r="AA16" s="62">
        <f t="shared" si="11"/>
        <v>2</v>
      </c>
    </row>
    <row r="17" spans="1:27" x14ac:dyDescent="0.3">
      <c r="A17" s="58" t="s">
        <v>1364</v>
      </c>
      <c r="B17" s="59">
        <f>VLOOKUP($A17,'Return Data'!$B$7:$R$2292,3,0)</f>
        <v>44988</v>
      </c>
      <c r="C17" s="60">
        <f>VLOOKUP($A17,'Return Data'!$B$7:$R$2292,4,0)</f>
        <v>2480.2547</v>
      </c>
      <c r="D17" s="60">
        <f>VLOOKUP($A17,'Return Data'!$B$7:$R$2292,5,0)</f>
        <v>5.9977999999999998</v>
      </c>
      <c r="E17" s="61">
        <f t="shared" si="0"/>
        <v>10</v>
      </c>
      <c r="F17" s="60">
        <f>VLOOKUP($A17,'Return Data'!$B$7:$R$2292,6,0)</f>
        <v>5.7508999999999997</v>
      </c>
      <c r="G17" s="61">
        <f t="shared" si="1"/>
        <v>3</v>
      </c>
      <c r="H17" s="60">
        <f>VLOOKUP($A17,'Return Data'!$B$7:$R$2292,7,0)</f>
        <v>5.3220000000000001</v>
      </c>
      <c r="I17" s="61">
        <f t="shared" si="2"/>
        <v>14</v>
      </c>
      <c r="J17" s="60">
        <f>VLOOKUP($A17,'Return Data'!$B$7:$R$2292,8,0)</f>
        <v>5.4774000000000003</v>
      </c>
      <c r="K17" s="61">
        <f t="shared" si="3"/>
        <v>12</v>
      </c>
      <c r="L17" s="60">
        <f>VLOOKUP($A17,'Return Data'!$B$7:$R$2292,9,0)</f>
        <v>5.4598000000000004</v>
      </c>
      <c r="M17" s="61">
        <f t="shared" si="4"/>
        <v>20</v>
      </c>
      <c r="N17" s="60">
        <f>VLOOKUP($A17,'Return Data'!$B$7:$R$2292,10,0)</f>
        <v>6.0949</v>
      </c>
      <c r="O17" s="61">
        <f t="shared" si="5"/>
        <v>21</v>
      </c>
      <c r="P17" s="60">
        <f>VLOOKUP($A17,'Return Data'!$B$7:$R$2292,11,0)</f>
        <v>6.0395000000000003</v>
      </c>
      <c r="Q17" s="61">
        <f t="shared" si="6"/>
        <v>14</v>
      </c>
      <c r="R17" s="60">
        <f>VLOOKUP($A17,'Return Data'!$B$7:$R$2292,12,0)</f>
        <v>5.8224</v>
      </c>
      <c r="S17" s="61">
        <f t="shared" si="7"/>
        <v>16</v>
      </c>
      <c r="T17" s="60">
        <f>VLOOKUP($A17,'Return Data'!$B$7:$R$2292,13,0)</f>
        <v>5.1917999999999997</v>
      </c>
      <c r="U17" s="61">
        <f t="shared" si="8"/>
        <v>16</v>
      </c>
      <c r="V17" s="60">
        <f>VLOOKUP($A17,'Return Data'!$B$7:$R$2292,17,0)</f>
        <v>4.6947999999999999</v>
      </c>
      <c r="W17" s="61">
        <f t="shared" si="9"/>
        <v>7</v>
      </c>
      <c r="X17" s="60">
        <f>VLOOKUP($A17,'Return Data'!$B$7:$R$2292,14,0)</f>
        <v>4.7986000000000004</v>
      </c>
      <c r="Y17" s="61">
        <f t="shared" si="12"/>
        <v>11</v>
      </c>
      <c r="Z17" s="60">
        <f>VLOOKUP($A17,'Return Data'!$B$7:$R$2292,16,0)</f>
        <v>7.1684000000000001</v>
      </c>
      <c r="AA17" s="62">
        <f t="shared" si="11"/>
        <v>8</v>
      </c>
    </row>
    <row r="18" spans="1:27" x14ac:dyDescent="0.3">
      <c r="A18" s="58" t="s">
        <v>1365</v>
      </c>
      <c r="B18" s="59">
        <f>VLOOKUP($A18,'Return Data'!$B$7:$R$2292,3,0)</f>
        <v>44988</v>
      </c>
      <c r="C18" s="60">
        <f>VLOOKUP($A18,'Return Data'!$B$7:$R$2292,4,0)</f>
        <v>12.988099999999999</v>
      </c>
      <c r="D18" s="60">
        <f>VLOOKUP($A18,'Return Data'!$B$7:$R$2292,5,0)</f>
        <v>4.7781000000000002</v>
      </c>
      <c r="E18" s="61">
        <f t="shared" si="0"/>
        <v>22</v>
      </c>
      <c r="F18" s="60">
        <f>VLOOKUP($A18,'Return Data'!$B$7:$R$2292,6,0)</f>
        <v>3.9356</v>
      </c>
      <c r="G18" s="61">
        <f t="shared" si="1"/>
        <v>23</v>
      </c>
      <c r="H18" s="60">
        <f>VLOOKUP($A18,'Return Data'!$B$7:$R$2292,7,0)</f>
        <v>4.7013999999999996</v>
      </c>
      <c r="I18" s="61">
        <f t="shared" si="2"/>
        <v>23</v>
      </c>
      <c r="J18" s="60">
        <f>VLOOKUP($A18,'Return Data'!$B$7:$R$2292,8,0)</f>
        <v>5.1891999999999996</v>
      </c>
      <c r="K18" s="61">
        <f t="shared" si="3"/>
        <v>20</v>
      </c>
      <c r="L18" s="60">
        <f>VLOOKUP($A18,'Return Data'!$B$7:$R$2292,9,0)</f>
        <v>5.7765000000000004</v>
      </c>
      <c r="M18" s="61">
        <f t="shared" si="4"/>
        <v>16</v>
      </c>
      <c r="N18" s="60">
        <f>VLOOKUP($A18,'Return Data'!$B$7:$R$2292,10,0)</f>
        <v>6.4164000000000003</v>
      </c>
      <c r="O18" s="61">
        <f t="shared" si="5"/>
        <v>15</v>
      </c>
      <c r="P18" s="60">
        <f>VLOOKUP($A18,'Return Data'!$B$7:$R$2292,11,0)</f>
        <v>5.8791000000000002</v>
      </c>
      <c r="Q18" s="61">
        <f t="shared" si="6"/>
        <v>20</v>
      </c>
      <c r="R18" s="60">
        <f>VLOOKUP($A18,'Return Data'!$B$7:$R$2292,12,0)</f>
        <v>5.7572999999999999</v>
      </c>
      <c r="S18" s="61">
        <f t="shared" si="7"/>
        <v>18</v>
      </c>
      <c r="T18" s="60">
        <f>VLOOKUP($A18,'Return Data'!$B$7:$R$2292,13,0)</f>
        <v>5.0707000000000004</v>
      </c>
      <c r="U18" s="61">
        <f t="shared" si="8"/>
        <v>18</v>
      </c>
      <c r="V18" s="60">
        <f>VLOOKUP($A18,'Return Data'!$B$7:$R$2292,17,0)</f>
        <v>4.3352000000000004</v>
      </c>
      <c r="W18" s="61">
        <f t="shared" si="9"/>
        <v>19</v>
      </c>
      <c r="X18" s="60">
        <f>VLOOKUP($A18,'Return Data'!$B$7:$R$2292,14,0)</f>
        <v>4.6188000000000002</v>
      </c>
      <c r="Y18" s="61">
        <f t="shared" si="12"/>
        <v>17</v>
      </c>
      <c r="Z18" s="60">
        <f>VLOOKUP($A18,'Return Data'!$B$7:$R$2292,16,0)</f>
        <v>5.8127000000000004</v>
      </c>
      <c r="AA18" s="62">
        <f t="shared" si="11"/>
        <v>17</v>
      </c>
    </row>
    <row r="19" spans="1:27" x14ac:dyDescent="0.3">
      <c r="A19" s="58" t="s">
        <v>1370</v>
      </c>
      <c r="B19" s="59">
        <f>VLOOKUP($A19,'Return Data'!$B$7:$R$2292,3,0)</f>
        <v>44988</v>
      </c>
      <c r="C19" s="60">
        <f>VLOOKUP($A19,'Return Data'!$B$7:$R$2292,4,0)</f>
        <v>2419.4340999999999</v>
      </c>
      <c r="D19" s="60">
        <f>VLOOKUP($A19,'Return Data'!$B$7:$R$2292,5,0)</f>
        <v>5.4862000000000002</v>
      </c>
      <c r="E19" s="61">
        <f t="shared" si="0"/>
        <v>15</v>
      </c>
      <c r="F19" s="60">
        <f>VLOOKUP($A19,'Return Data'!$B$7:$R$2292,6,0)</f>
        <v>5.1340000000000003</v>
      </c>
      <c r="G19" s="61">
        <f t="shared" si="1"/>
        <v>10</v>
      </c>
      <c r="H19" s="60">
        <f>VLOOKUP($A19,'Return Data'!$B$7:$R$2292,7,0)</f>
        <v>5.4375</v>
      </c>
      <c r="I19" s="61">
        <f t="shared" si="2"/>
        <v>12</v>
      </c>
      <c r="J19" s="60">
        <f>VLOOKUP($A19,'Return Data'!$B$7:$R$2292,8,0)</f>
        <v>5.5365000000000002</v>
      </c>
      <c r="K19" s="61">
        <f t="shared" si="3"/>
        <v>10</v>
      </c>
      <c r="L19" s="60">
        <f>VLOOKUP($A19,'Return Data'!$B$7:$R$2292,9,0)</f>
        <v>5.9541000000000004</v>
      </c>
      <c r="M19" s="61">
        <f t="shared" si="4"/>
        <v>10</v>
      </c>
      <c r="N19" s="60">
        <f>VLOOKUP($A19,'Return Data'!$B$7:$R$2292,10,0)</f>
        <v>6.5259</v>
      </c>
      <c r="O19" s="61">
        <f t="shared" si="5"/>
        <v>8</v>
      </c>
      <c r="P19" s="60">
        <f>VLOOKUP($A19,'Return Data'!$B$7:$R$2292,11,0)</f>
        <v>6.0050999999999997</v>
      </c>
      <c r="Q19" s="61">
        <f t="shared" si="6"/>
        <v>16</v>
      </c>
      <c r="R19" s="60">
        <f>VLOOKUP($A19,'Return Data'!$B$7:$R$2292,12,0)</f>
        <v>5.8834</v>
      </c>
      <c r="S19" s="61">
        <f t="shared" si="7"/>
        <v>13</v>
      </c>
      <c r="T19" s="60">
        <f>VLOOKUP($A19,'Return Data'!$B$7:$R$2292,13,0)</f>
        <v>5.2245999999999997</v>
      </c>
      <c r="U19" s="61">
        <f t="shared" si="8"/>
        <v>15</v>
      </c>
      <c r="V19" s="60">
        <f>VLOOKUP($A19,'Return Data'!$B$7:$R$2292,17,0)</f>
        <v>4.5148999999999999</v>
      </c>
      <c r="W19" s="61">
        <f t="shared" si="9"/>
        <v>15</v>
      </c>
      <c r="X19" s="60">
        <f>VLOOKUP($A19,'Return Data'!$B$7:$R$2292,14,0)</f>
        <v>4.7679999999999998</v>
      </c>
      <c r="Y19" s="61">
        <f t="shared" si="12"/>
        <v>12</v>
      </c>
      <c r="Z19" s="60">
        <f>VLOOKUP($A19,'Return Data'!$B$7:$R$2292,16,0)</f>
        <v>7.3217999999999996</v>
      </c>
      <c r="AA19" s="62">
        <f t="shared" si="11"/>
        <v>7</v>
      </c>
    </row>
    <row r="20" spans="1:27" x14ac:dyDescent="0.3">
      <c r="A20" s="58" t="s">
        <v>1374</v>
      </c>
      <c r="B20" s="59">
        <f>VLOOKUP($A20,'Return Data'!$B$7:$R$2292,3,0)</f>
        <v>44988</v>
      </c>
      <c r="C20" s="60">
        <f>VLOOKUP($A20,'Return Data'!$B$7:$R$2292,4,0)</f>
        <v>37.800199999999997</v>
      </c>
      <c r="D20" s="60">
        <f>VLOOKUP($A20,'Return Data'!$B$7:$R$2292,5,0)</f>
        <v>6.7605000000000004</v>
      </c>
      <c r="E20" s="61">
        <f t="shared" si="0"/>
        <v>5</v>
      </c>
      <c r="F20" s="60">
        <f>VLOOKUP($A20,'Return Data'!$B$7:$R$2292,6,0)</f>
        <v>5.1843000000000004</v>
      </c>
      <c r="G20" s="61">
        <f t="shared" si="1"/>
        <v>9</v>
      </c>
      <c r="H20" s="60">
        <f>VLOOKUP($A20,'Return Data'!$B$7:$R$2292,7,0)</f>
        <v>5.4958999999999998</v>
      </c>
      <c r="I20" s="61">
        <f t="shared" si="2"/>
        <v>11</v>
      </c>
      <c r="J20" s="60">
        <f>VLOOKUP($A20,'Return Data'!$B$7:$R$2292,8,0)</f>
        <v>5.8204000000000002</v>
      </c>
      <c r="K20" s="61">
        <f t="shared" si="3"/>
        <v>4</v>
      </c>
      <c r="L20" s="60">
        <f>VLOOKUP($A20,'Return Data'!$B$7:$R$2292,9,0)</f>
        <v>6.2302</v>
      </c>
      <c r="M20" s="61">
        <f t="shared" si="4"/>
        <v>4</v>
      </c>
      <c r="N20" s="60">
        <f>VLOOKUP($A20,'Return Data'!$B$7:$R$2292,10,0)</f>
        <v>6.5065999999999997</v>
      </c>
      <c r="O20" s="61">
        <f t="shared" si="5"/>
        <v>9</v>
      </c>
      <c r="P20" s="60">
        <f>VLOOKUP($A20,'Return Data'!$B$7:$R$2292,11,0)</f>
        <v>6.0757000000000003</v>
      </c>
      <c r="Q20" s="61">
        <f t="shared" si="6"/>
        <v>11</v>
      </c>
      <c r="R20" s="60">
        <f>VLOOKUP($A20,'Return Data'!$B$7:$R$2292,12,0)</f>
        <v>5.9119999999999999</v>
      </c>
      <c r="S20" s="61">
        <f t="shared" si="7"/>
        <v>10</v>
      </c>
      <c r="T20" s="60">
        <f>VLOOKUP($A20,'Return Data'!$B$7:$R$2292,13,0)</f>
        <v>5.3666999999999998</v>
      </c>
      <c r="U20" s="61">
        <f t="shared" si="8"/>
        <v>7</v>
      </c>
      <c r="V20" s="60">
        <f>VLOOKUP($A20,'Return Data'!$B$7:$R$2292,17,0)</f>
        <v>4.5869999999999997</v>
      </c>
      <c r="W20" s="61">
        <f t="shared" si="9"/>
        <v>10</v>
      </c>
      <c r="X20" s="60">
        <f>VLOOKUP($A20,'Return Data'!$B$7:$R$2292,14,0)</f>
        <v>4.95</v>
      </c>
      <c r="Y20" s="61">
        <f t="shared" si="12"/>
        <v>7</v>
      </c>
      <c r="Z20" s="60">
        <f>VLOOKUP($A20,'Return Data'!$B$7:$R$2292,16,0)</f>
        <v>7.4008000000000003</v>
      </c>
      <c r="AA20" s="62">
        <f t="shared" si="11"/>
        <v>5</v>
      </c>
    </row>
    <row r="21" spans="1:27" x14ac:dyDescent="0.3">
      <c r="A21" s="58" t="s">
        <v>1377</v>
      </c>
      <c r="B21" s="59">
        <f>VLOOKUP($A21,'Return Data'!$B$7:$R$2292,3,0)</f>
        <v>44988</v>
      </c>
      <c r="C21" s="60">
        <f>VLOOKUP($A21,'Return Data'!$B$7:$R$2292,4,0)</f>
        <v>1145.9881</v>
      </c>
      <c r="D21" s="60">
        <f>VLOOKUP($A21,'Return Data'!$B$7:$R$2292,5,0)</f>
        <v>7.48</v>
      </c>
      <c r="E21" s="61">
        <f t="shared" si="0"/>
        <v>3</v>
      </c>
      <c r="F21" s="60">
        <f>VLOOKUP($A21,'Return Data'!$B$7:$R$2292,6,0)</f>
        <v>6.1024000000000003</v>
      </c>
      <c r="G21" s="61">
        <f t="shared" si="1"/>
        <v>1</v>
      </c>
      <c r="H21" s="60">
        <f>VLOOKUP($A21,'Return Data'!$B$7:$R$2292,7,0)</f>
        <v>5.0627000000000004</v>
      </c>
      <c r="I21" s="61">
        <f t="shared" si="2"/>
        <v>19</v>
      </c>
      <c r="J21" s="60">
        <f>VLOOKUP($A21,'Return Data'!$B$7:$R$2292,8,0)</f>
        <v>5.4486999999999997</v>
      </c>
      <c r="K21" s="61">
        <f t="shared" si="3"/>
        <v>14</v>
      </c>
      <c r="L21" s="60">
        <f>VLOOKUP($A21,'Return Data'!$B$7:$R$2292,9,0)</f>
        <v>5.2973999999999997</v>
      </c>
      <c r="M21" s="61">
        <f t="shared" si="4"/>
        <v>22</v>
      </c>
      <c r="N21" s="60">
        <f>VLOOKUP($A21,'Return Data'!$B$7:$R$2292,10,0)</f>
        <v>5.8197000000000001</v>
      </c>
      <c r="O21" s="61">
        <f t="shared" si="5"/>
        <v>22</v>
      </c>
      <c r="P21" s="60">
        <f>VLOOKUP($A21,'Return Data'!$B$7:$R$2292,11,0)</f>
        <v>5.6317000000000004</v>
      </c>
      <c r="Q21" s="61">
        <f t="shared" si="6"/>
        <v>22</v>
      </c>
      <c r="R21" s="60">
        <f>VLOOKUP($A21,'Return Data'!$B$7:$R$2292,12,0)</f>
        <v>5.4935999999999998</v>
      </c>
      <c r="S21" s="61">
        <f t="shared" si="7"/>
        <v>22</v>
      </c>
      <c r="T21" s="60">
        <f>VLOOKUP($A21,'Return Data'!$B$7:$R$2292,13,0)</f>
        <v>4.8841999999999999</v>
      </c>
      <c r="U21" s="61">
        <f t="shared" si="8"/>
        <v>22</v>
      </c>
      <c r="V21" s="60">
        <f>VLOOKUP($A21,'Return Data'!$B$7:$R$2292,17,0)</f>
        <v>4.1467999999999998</v>
      </c>
      <c r="W21" s="61">
        <f t="shared" si="9"/>
        <v>21</v>
      </c>
      <c r="X21" s="60">
        <f>VLOOKUP($A21,'Return Data'!$B$7:$R$2292,14,0)</f>
        <v>4.1017999999999999</v>
      </c>
      <c r="Y21" s="61">
        <f t="shared" si="12"/>
        <v>22</v>
      </c>
      <c r="Z21" s="60">
        <f>VLOOKUP($A21,'Return Data'!$B$7:$R$2292,16,0)</f>
        <v>4.2609000000000004</v>
      </c>
      <c r="AA21" s="62">
        <f t="shared" si="11"/>
        <v>23</v>
      </c>
    </row>
    <row r="22" spans="1:27" x14ac:dyDescent="0.3">
      <c r="A22" s="58" t="s">
        <v>2068</v>
      </c>
      <c r="B22" s="59">
        <f>VLOOKUP($A22,'Return Data'!$B$7:$R$2292,3,0)</f>
        <v>44988</v>
      </c>
      <c r="C22" s="60">
        <f>VLOOKUP($A22,'Return Data'!$B$7:$R$2292,4,0)</f>
        <v>1184.8815999999999</v>
      </c>
      <c r="D22" s="60">
        <f>VLOOKUP($A22,'Return Data'!$B$7:$R$2292,5,0)</f>
        <v>7.5117000000000003</v>
      </c>
      <c r="E22" s="61">
        <f t="shared" si="0"/>
        <v>2</v>
      </c>
      <c r="F22" s="60">
        <f>VLOOKUP($A22,'Return Data'!$B$7:$R$2292,6,0)</f>
        <v>5.5381</v>
      </c>
      <c r="G22" s="61">
        <f t="shared" si="1"/>
        <v>5</v>
      </c>
      <c r="H22" s="60">
        <f>VLOOKUP($A22,'Return Data'!$B$7:$R$2292,7,0)</f>
        <v>5.9489999999999998</v>
      </c>
      <c r="I22" s="61">
        <f t="shared" si="2"/>
        <v>2</v>
      </c>
      <c r="J22" s="60">
        <f>VLOOKUP($A22,'Return Data'!$B$7:$R$2292,8,0)</f>
        <v>5.7476000000000003</v>
      </c>
      <c r="K22" s="61">
        <f t="shared" si="3"/>
        <v>6</v>
      </c>
      <c r="L22" s="60">
        <f>VLOOKUP($A22,'Return Data'!$B$7:$R$2292,9,0)</f>
        <v>6.1492000000000004</v>
      </c>
      <c r="M22" s="61">
        <f t="shared" si="4"/>
        <v>6</v>
      </c>
      <c r="N22" s="60">
        <f>VLOOKUP($A22,'Return Data'!$B$7:$R$2292,10,0)</f>
        <v>6.4760999999999997</v>
      </c>
      <c r="O22" s="61">
        <f t="shared" si="5"/>
        <v>10</v>
      </c>
      <c r="P22" s="60">
        <f>VLOOKUP($A22,'Return Data'!$B$7:$R$2292,11,0)</f>
        <v>6.1628999999999996</v>
      </c>
      <c r="Q22" s="61">
        <f t="shared" si="6"/>
        <v>6</v>
      </c>
      <c r="R22" s="60">
        <f>VLOOKUP($A22,'Return Data'!$B$7:$R$2292,12,0)</f>
        <v>5.9896000000000003</v>
      </c>
      <c r="S22" s="61">
        <f t="shared" si="7"/>
        <v>6</v>
      </c>
      <c r="T22" s="60">
        <f>VLOOKUP($A22,'Return Data'!$B$7:$R$2292,13,0)</f>
        <v>5.2759999999999998</v>
      </c>
      <c r="U22" s="61">
        <f t="shared" si="8"/>
        <v>11</v>
      </c>
      <c r="V22" s="60">
        <f>VLOOKUP($A22,'Return Data'!$B$7:$R$2292,17,0)</f>
        <v>4.57</v>
      </c>
      <c r="W22" s="61">
        <f t="shared" si="9"/>
        <v>12</v>
      </c>
      <c r="X22" s="60">
        <f>VLOOKUP($A22,'Return Data'!$B$7:$R$2292,14,0)</f>
        <v>4.9184999999999999</v>
      </c>
      <c r="Y22" s="61">
        <f t="shared" si="12"/>
        <v>9</v>
      </c>
      <c r="Z22" s="60">
        <f>VLOOKUP($A22,'Return Data'!$B$7:$R$2292,16,0)</f>
        <v>5.1501000000000001</v>
      </c>
      <c r="AA22" s="62">
        <f t="shared" si="11"/>
        <v>19</v>
      </c>
    </row>
    <row r="23" spans="1:27" x14ac:dyDescent="0.3">
      <c r="A23" s="58" t="s">
        <v>1379</v>
      </c>
      <c r="B23" s="59">
        <f>VLOOKUP($A23,'Return Data'!$B$7:$R$2292,3,0)</f>
        <v>44988</v>
      </c>
      <c r="C23" s="60">
        <f>VLOOKUP($A23,'Return Data'!$B$7:$R$2292,4,0)</f>
        <v>14.9963</v>
      </c>
      <c r="D23" s="60">
        <f>VLOOKUP($A23,'Return Data'!$B$7:$R$2292,5,0)</f>
        <v>6.5728</v>
      </c>
      <c r="E23" s="61">
        <f t="shared" si="0"/>
        <v>6</v>
      </c>
      <c r="F23" s="60">
        <f>VLOOKUP($A23,'Return Data'!$B$7:$R$2292,6,0)</f>
        <v>4.7073999999999998</v>
      </c>
      <c r="G23" s="61">
        <f t="shared" si="1"/>
        <v>18</v>
      </c>
      <c r="H23" s="60">
        <f>VLOOKUP($A23,'Return Data'!$B$7:$R$2292,7,0)</f>
        <v>4.8376000000000001</v>
      </c>
      <c r="I23" s="61">
        <f t="shared" si="2"/>
        <v>21</v>
      </c>
      <c r="J23" s="60">
        <f>VLOOKUP($A23,'Return Data'!$B$7:$R$2292,8,0)</f>
        <v>4.9292999999999996</v>
      </c>
      <c r="K23" s="61">
        <f t="shared" si="3"/>
        <v>23</v>
      </c>
      <c r="L23" s="60">
        <f>VLOOKUP($A23,'Return Data'!$B$7:$R$2292,9,0)</f>
        <v>4.4920999999999998</v>
      </c>
      <c r="M23" s="61">
        <f t="shared" si="4"/>
        <v>23</v>
      </c>
      <c r="N23" s="60">
        <f>VLOOKUP($A23,'Return Data'!$B$7:$R$2292,10,0)</f>
        <v>5.1277999999999997</v>
      </c>
      <c r="O23" s="61">
        <f t="shared" si="5"/>
        <v>23</v>
      </c>
      <c r="P23" s="60">
        <f>VLOOKUP($A23,'Return Data'!$B$7:$R$2292,11,0)</f>
        <v>5.2210000000000001</v>
      </c>
      <c r="Q23" s="61">
        <f t="shared" si="6"/>
        <v>23</v>
      </c>
      <c r="R23" s="60">
        <f>VLOOKUP($A23,'Return Data'!$B$7:$R$2292,12,0)</f>
        <v>5.0278</v>
      </c>
      <c r="S23" s="61">
        <f t="shared" si="7"/>
        <v>23</v>
      </c>
      <c r="T23" s="60">
        <f>VLOOKUP($A23,'Return Data'!$B$7:$R$2292,13,0)</f>
        <v>4.4513999999999996</v>
      </c>
      <c r="U23" s="61">
        <f t="shared" si="8"/>
        <v>23</v>
      </c>
      <c r="V23" s="60">
        <f>VLOOKUP($A23,'Return Data'!$B$7:$R$2292,17,0)</f>
        <v>3.8119000000000001</v>
      </c>
      <c r="W23" s="61">
        <f t="shared" si="9"/>
        <v>23</v>
      </c>
      <c r="X23" s="60">
        <f>VLOOKUP($A23,'Return Data'!$B$7:$R$2292,14,0)</f>
        <v>3.8748999999999998</v>
      </c>
      <c r="Y23" s="61">
        <f t="shared" si="12"/>
        <v>23</v>
      </c>
      <c r="Z23" s="60">
        <f>VLOOKUP($A23,'Return Data'!$B$7:$R$2292,16,0)</f>
        <v>4.3609</v>
      </c>
      <c r="AA23" s="62">
        <f t="shared" si="11"/>
        <v>22</v>
      </c>
    </row>
    <row r="24" spans="1:27" x14ac:dyDescent="0.3">
      <c r="A24" s="58" t="s">
        <v>1382</v>
      </c>
      <c r="B24" s="59">
        <f>VLOOKUP($A24,'Return Data'!$B$7:$R$2292,3,0)</f>
        <v>44988</v>
      </c>
      <c r="C24" s="60">
        <f>VLOOKUP($A24,'Return Data'!$B$7:$R$2292,4,0)</f>
        <v>3716.1635999999999</v>
      </c>
      <c r="D24" s="60">
        <f>VLOOKUP($A24,'Return Data'!$B$7:$R$2292,5,0)</f>
        <v>5.5354999999999999</v>
      </c>
      <c r="E24" s="61">
        <f t="shared" si="0"/>
        <v>14</v>
      </c>
      <c r="F24" s="60">
        <f>VLOOKUP($A24,'Return Data'!$B$7:$R$2292,6,0)</f>
        <v>4.9854000000000003</v>
      </c>
      <c r="G24" s="61">
        <f t="shared" si="1"/>
        <v>14</v>
      </c>
      <c r="H24" s="60">
        <f>VLOOKUP($A24,'Return Data'!$B$7:$R$2292,7,0)</f>
        <v>5.5667</v>
      </c>
      <c r="I24" s="61">
        <f t="shared" si="2"/>
        <v>9</v>
      </c>
      <c r="J24" s="60">
        <f>VLOOKUP($A24,'Return Data'!$B$7:$R$2292,8,0)</f>
        <v>5.8742000000000001</v>
      </c>
      <c r="K24" s="61">
        <f t="shared" si="3"/>
        <v>3</v>
      </c>
      <c r="L24" s="60">
        <f>VLOOKUP($A24,'Return Data'!$B$7:$R$2292,9,0)</f>
        <v>6.3903999999999996</v>
      </c>
      <c r="M24" s="61">
        <f t="shared" si="4"/>
        <v>1</v>
      </c>
      <c r="N24" s="60">
        <f>VLOOKUP($A24,'Return Data'!$B$7:$R$2292,10,0)</f>
        <v>6.7378999999999998</v>
      </c>
      <c r="O24" s="61">
        <f t="shared" si="5"/>
        <v>1</v>
      </c>
      <c r="P24" s="60">
        <f>VLOOKUP($A24,'Return Data'!$B$7:$R$2292,11,0)</f>
        <v>6.3609999999999998</v>
      </c>
      <c r="Q24" s="61">
        <f t="shared" si="6"/>
        <v>1</v>
      </c>
      <c r="R24" s="60">
        <f>VLOOKUP($A24,'Return Data'!$B$7:$R$2292,12,0)</f>
        <v>6.2961</v>
      </c>
      <c r="S24" s="61">
        <f t="shared" si="7"/>
        <v>1</v>
      </c>
      <c r="T24" s="60">
        <f>VLOOKUP($A24,'Return Data'!$B$7:$R$2292,13,0)</f>
        <v>5.7743000000000002</v>
      </c>
      <c r="U24" s="61">
        <f t="shared" si="8"/>
        <v>1</v>
      </c>
      <c r="V24" s="60">
        <f>VLOOKUP($A24,'Return Data'!$B$7:$R$2292,17,0)</f>
        <v>7.2331000000000003</v>
      </c>
      <c r="W24" s="61">
        <f t="shared" si="9"/>
        <v>1</v>
      </c>
      <c r="X24" s="60">
        <f>VLOOKUP($A24,'Return Data'!$B$7:$R$2292,14,0)</f>
        <v>6.4378000000000002</v>
      </c>
      <c r="Y24" s="61">
        <f t="shared" si="12"/>
        <v>1</v>
      </c>
      <c r="Z24" s="60">
        <f>VLOOKUP($A24,'Return Data'!$B$7:$R$2292,16,0)</f>
        <v>7.0719000000000003</v>
      </c>
      <c r="AA24" s="62">
        <f t="shared" si="11"/>
        <v>10</v>
      </c>
    </row>
    <row r="25" spans="1:27" x14ac:dyDescent="0.3">
      <c r="A25" s="58" t="s">
        <v>1870</v>
      </c>
      <c r="B25" s="59">
        <f>VLOOKUP($A25,'Return Data'!$B$7:$R$2292,3,0)</f>
        <v>44988</v>
      </c>
      <c r="C25" s="60">
        <f>VLOOKUP($A25,'Return Data'!$B$7:$R$2292,4,0)</f>
        <v>30.0642</v>
      </c>
      <c r="D25" s="60">
        <f>VLOOKUP($A25,'Return Data'!$B$7:$R$2292,5,0)</f>
        <v>5.2211999999999996</v>
      </c>
      <c r="E25" s="61">
        <f t="shared" si="0"/>
        <v>20</v>
      </c>
      <c r="F25" s="60">
        <f>VLOOKUP($A25,'Return Data'!$B$7:$R$2292,6,0)</f>
        <v>5.1012000000000004</v>
      </c>
      <c r="G25" s="61">
        <f t="shared" si="1"/>
        <v>11</v>
      </c>
      <c r="H25" s="60">
        <f>VLOOKUP($A25,'Return Data'!$B$7:$R$2292,7,0)</f>
        <v>5.7992999999999997</v>
      </c>
      <c r="I25" s="61">
        <f t="shared" si="2"/>
        <v>3</v>
      </c>
      <c r="J25" s="60">
        <f>VLOOKUP($A25,'Return Data'!$B$7:$R$2292,8,0)</f>
        <v>5.5532000000000004</v>
      </c>
      <c r="K25" s="61">
        <f t="shared" si="3"/>
        <v>9</v>
      </c>
      <c r="L25" s="60">
        <f>VLOOKUP($A25,'Return Data'!$B$7:$R$2292,9,0)</f>
        <v>5.9367999999999999</v>
      </c>
      <c r="M25" s="61">
        <f t="shared" si="4"/>
        <v>11</v>
      </c>
      <c r="N25" s="60">
        <f>VLOOKUP($A25,'Return Data'!$B$7:$R$2292,10,0)</f>
        <v>6.4471999999999996</v>
      </c>
      <c r="O25" s="61">
        <f t="shared" si="5"/>
        <v>12</v>
      </c>
      <c r="P25" s="60">
        <f>VLOOKUP($A25,'Return Data'!$B$7:$R$2292,11,0)</f>
        <v>6.1329000000000002</v>
      </c>
      <c r="Q25" s="61">
        <f t="shared" si="6"/>
        <v>10</v>
      </c>
      <c r="R25" s="60">
        <f>VLOOKUP($A25,'Return Data'!$B$7:$R$2292,12,0)</f>
        <v>5.9109999999999996</v>
      </c>
      <c r="S25" s="61">
        <f t="shared" si="7"/>
        <v>11</v>
      </c>
      <c r="T25" s="60">
        <f>VLOOKUP($A25,'Return Data'!$B$7:$R$2292,13,0)</f>
        <v>5.3689999999999998</v>
      </c>
      <c r="U25" s="61">
        <f t="shared" si="8"/>
        <v>6</v>
      </c>
      <c r="V25" s="60">
        <f>VLOOKUP($A25,'Return Data'!$B$7:$R$2292,17,0)</f>
        <v>4.5861000000000001</v>
      </c>
      <c r="W25" s="61">
        <f t="shared" si="9"/>
        <v>11</v>
      </c>
      <c r="X25" s="60">
        <f>VLOOKUP($A25,'Return Data'!$B$7:$R$2292,14,0)</f>
        <v>4.9306999999999999</v>
      </c>
      <c r="Y25" s="61">
        <f t="shared" si="12"/>
        <v>8</v>
      </c>
      <c r="Z25" s="60">
        <f>VLOOKUP($A25,'Return Data'!$B$7:$R$2292,16,0)</f>
        <v>8.0902999999999992</v>
      </c>
      <c r="AA25" s="62">
        <f t="shared" si="11"/>
        <v>1</v>
      </c>
    </row>
    <row r="26" spans="1:27" x14ac:dyDescent="0.3">
      <c r="A26" s="58" t="s">
        <v>1385</v>
      </c>
      <c r="B26" s="59">
        <f>VLOOKUP($A26,'Return Data'!$B$7:$R$2292,3,0)</f>
        <v>44988</v>
      </c>
      <c r="C26" s="60">
        <f>VLOOKUP($A26,'Return Data'!$B$7:$R$2292,4,0)</f>
        <v>5124.0628999999999</v>
      </c>
      <c r="D26" s="60">
        <f>VLOOKUP($A26,'Return Data'!$B$7:$R$2292,5,0)</f>
        <v>5.7927999999999997</v>
      </c>
      <c r="E26" s="61">
        <f t="shared" si="0"/>
        <v>11</v>
      </c>
      <c r="F26" s="60">
        <f>VLOOKUP($A26,'Return Data'!$B$7:$R$2292,6,0)</f>
        <v>5.0987999999999998</v>
      </c>
      <c r="G26" s="61">
        <f t="shared" si="1"/>
        <v>12</v>
      </c>
      <c r="H26" s="60">
        <f>VLOOKUP($A26,'Return Data'!$B$7:$R$2292,7,0)</f>
        <v>5.2625999999999999</v>
      </c>
      <c r="I26" s="61">
        <f t="shared" si="2"/>
        <v>15</v>
      </c>
      <c r="J26" s="60">
        <f>VLOOKUP($A26,'Return Data'!$B$7:$R$2292,8,0)</f>
        <v>5.2408000000000001</v>
      </c>
      <c r="K26" s="61">
        <f t="shared" si="3"/>
        <v>18</v>
      </c>
      <c r="L26" s="60">
        <f>VLOOKUP($A26,'Return Data'!$B$7:$R$2292,9,0)</f>
        <v>5.6684000000000001</v>
      </c>
      <c r="M26" s="61">
        <f t="shared" si="4"/>
        <v>19</v>
      </c>
      <c r="N26" s="60">
        <f>VLOOKUP($A26,'Return Data'!$B$7:$R$2292,10,0)</f>
        <v>6.3662000000000001</v>
      </c>
      <c r="O26" s="61">
        <f t="shared" si="5"/>
        <v>17</v>
      </c>
      <c r="P26" s="60">
        <f>VLOOKUP($A26,'Return Data'!$B$7:$R$2292,11,0)</f>
        <v>5.9433999999999996</v>
      </c>
      <c r="Q26" s="61">
        <f t="shared" si="6"/>
        <v>19</v>
      </c>
      <c r="R26" s="60">
        <f>VLOOKUP($A26,'Return Data'!$B$7:$R$2292,12,0)</f>
        <v>5.8045999999999998</v>
      </c>
      <c r="S26" s="61">
        <f t="shared" si="7"/>
        <v>17</v>
      </c>
      <c r="T26" s="60">
        <f>VLOOKUP($A26,'Return Data'!$B$7:$R$2292,13,0)</f>
        <v>5.0548000000000002</v>
      </c>
      <c r="U26" s="61">
        <f t="shared" si="8"/>
        <v>19</v>
      </c>
      <c r="V26" s="60">
        <f>VLOOKUP($A26,'Return Data'!$B$7:$R$2292,17,0)</f>
        <v>4.3798000000000004</v>
      </c>
      <c r="W26" s="61">
        <f t="shared" si="9"/>
        <v>18</v>
      </c>
      <c r="X26" s="60">
        <f>VLOOKUP($A26,'Return Data'!$B$7:$R$2292,14,0)</f>
        <v>4.7441000000000004</v>
      </c>
      <c r="Y26" s="61">
        <f t="shared" si="12"/>
        <v>14</v>
      </c>
      <c r="Z26" s="60">
        <f>VLOOKUP($A26,'Return Data'!$B$7:$R$2292,16,0)</f>
        <v>7.1454000000000004</v>
      </c>
      <c r="AA26" s="62">
        <f t="shared" si="11"/>
        <v>9</v>
      </c>
    </row>
    <row r="27" spans="1:27" x14ac:dyDescent="0.3">
      <c r="A27" s="58" t="s">
        <v>1849</v>
      </c>
      <c r="B27" s="59">
        <f>VLOOKUP($A27,'Return Data'!$B$7:$R$2292,3,0)</f>
        <v>44988</v>
      </c>
      <c r="C27" s="60">
        <f>VLOOKUP($A27,'Return Data'!$B$7:$R$2292,4,0)</f>
        <v>2462.3755000000001</v>
      </c>
      <c r="D27" s="60">
        <f>VLOOKUP($A27,'Return Data'!$B$7:$R$2292,5,0)</f>
        <v>7.2885</v>
      </c>
      <c r="E27" s="61">
        <f t="shared" si="0"/>
        <v>4</v>
      </c>
      <c r="F27" s="60">
        <f>VLOOKUP($A27,'Return Data'!$B$7:$R$2292,6,0)</f>
        <v>5.5675999999999997</v>
      </c>
      <c r="G27" s="61">
        <f t="shared" si="1"/>
        <v>4</v>
      </c>
      <c r="H27" s="60">
        <f>VLOOKUP($A27,'Return Data'!$B$7:$R$2292,7,0)</f>
        <v>5.7153</v>
      </c>
      <c r="I27" s="61">
        <f t="shared" si="2"/>
        <v>6</v>
      </c>
      <c r="J27" s="60">
        <f>VLOOKUP($A27,'Return Data'!$B$7:$R$2292,8,0)</f>
        <v>5.7164999999999999</v>
      </c>
      <c r="K27" s="61">
        <f t="shared" si="3"/>
        <v>7</v>
      </c>
      <c r="L27" s="60">
        <f>VLOOKUP($A27,'Return Data'!$B$7:$R$2292,9,0)</f>
        <v>6.1391999999999998</v>
      </c>
      <c r="M27" s="61">
        <f t="shared" si="4"/>
        <v>8</v>
      </c>
      <c r="N27" s="60">
        <f>VLOOKUP($A27,'Return Data'!$B$7:$R$2292,10,0)</f>
        <v>6.6158000000000001</v>
      </c>
      <c r="O27" s="61">
        <f t="shared" si="5"/>
        <v>5</v>
      </c>
      <c r="P27" s="60">
        <f>VLOOKUP($A27,'Return Data'!$B$7:$R$2292,11,0)</f>
        <v>6.2664999999999997</v>
      </c>
      <c r="Q27" s="61">
        <f t="shared" si="6"/>
        <v>4</v>
      </c>
      <c r="R27" s="60">
        <f>VLOOKUP($A27,'Return Data'!$B$7:$R$2292,12,0)</f>
        <v>6.0172999999999996</v>
      </c>
      <c r="S27" s="61">
        <f t="shared" si="7"/>
        <v>5</v>
      </c>
      <c r="T27" s="60">
        <f>VLOOKUP($A27,'Return Data'!$B$7:$R$2292,13,0)</f>
        <v>5.4401999999999999</v>
      </c>
      <c r="U27" s="61">
        <f t="shared" si="8"/>
        <v>5</v>
      </c>
      <c r="V27" s="60">
        <f>VLOOKUP($A27,'Return Data'!$B$7:$R$2292,17,0)</f>
        <v>4.5388000000000002</v>
      </c>
      <c r="W27" s="61">
        <f t="shared" si="9"/>
        <v>14</v>
      </c>
      <c r="X27" s="60">
        <f>VLOOKUP($A27,'Return Data'!$B$7:$R$2292,14,0)</f>
        <v>4.4874999999999998</v>
      </c>
      <c r="Y27" s="61">
        <f t="shared" si="12"/>
        <v>18</v>
      </c>
      <c r="Z27" s="60">
        <f>VLOOKUP($A27,'Return Data'!$B$7:$R$2292,16,0)</f>
        <v>6.5940000000000003</v>
      </c>
      <c r="AA27" s="62">
        <f t="shared" si="11"/>
        <v>13</v>
      </c>
    </row>
    <row r="28" spans="1:27" x14ac:dyDescent="0.3">
      <c r="A28" s="58" t="s">
        <v>1389</v>
      </c>
      <c r="B28" s="59">
        <f>VLOOKUP($A28,'Return Data'!$B$7:$R$2292,3,0)</f>
        <v>44988</v>
      </c>
      <c r="C28" s="60">
        <f>VLOOKUP($A28,'Return Data'!$B$7:$R$2292,4,0)</f>
        <v>12.491099999999999</v>
      </c>
      <c r="D28" s="60">
        <f>VLOOKUP($A28,'Return Data'!$B$7:$R$2292,5,0)</f>
        <v>5.5528000000000004</v>
      </c>
      <c r="E28" s="61">
        <f t="shared" si="0"/>
        <v>13</v>
      </c>
      <c r="F28" s="60">
        <f>VLOOKUP($A28,'Return Data'!$B$7:$R$2292,6,0)</f>
        <v>3.9948000000000001</v>
      </c>
      <c r="G28" s="61">
        <f t="shared" si="1"/>
        <v>22</v>
      </c>
      <c r="H28" s="60">
        <f>VLOOKUP($A28,'Return Data'!$B$7:$R$2292,7,0)</f>
        <v>5.1395999999999997</v>
      </c>
      <c r="I28" s="61">
        <f t="shared" si="2"/>
        <v>17</v>
      </c>
      <c r="J28" s="60">
        <f>VLOOKUP($A28,'Return Data'!$B$7:$R$2292,8,0)</f>
        <v>5.3331999999999997</v>
      </c>
      <c r="K28" s="61">
        <f t="shared" si="3"/>
        <v>15</v>
      </c>
      <c r="L28" s="60">
        <f>VLOOKUP($A28,'Return Data'!$B$7:$R$2292,9,0)</f>
        <v>5.8388999999999998</v>
      </c>
      <c r="M28" s="61">
        <f t="shared" si="4"/>
        <v>15</v>
      </c>
      <c r="N28" s="60">
        <f>VLOOKUP($A28,'Return Data'!$B$7:$R$2292,10,0)</f>
        <v>6.4438000000000004</v>
      </c>
      <c r="O28" s="61">
        <f t="shared" si="5"/>
        <v>13</v>
      </c>
      <c r="P28" s="60">
        <f>VLOOKUP($A28,'Return Data'!$B$7:$R$2292,11,0)</f>
        <v>6.1355000000000004</v>
      </c>
      <c r="Q28" s="61">
        <f t="shared" si="6"/>
        <v>9</v>
      </c>
      <c r="R28" s="60">
        <f>VLOOKUP($A28,'Return Data'!$B$7:$R$2292,12,0)</f>
        <v>5.9394</v>
      </c>
      <c r="S28" s="61">
        <f t="shared" si="7"/>
        <v>9</v>
      </c>
      <c r="T28" s="60">
        <f>VLOOKUP($A28,'Return Data'!$B$7:$R$2292,13,0)</f>
        <v>5.3434999999999997</v>
      </c>
      <c r="U28" s="61">
        <f t="shared" si="8"/>
        <v>9</v>
      </c>
      <c r="V28" s="60">
        <f>VLOOKUP($A28,'Return Data'!$B$7:$R$2292,17,0)</f>
        <v>4.6890000000000001</v>
      </c>
      <c r="W28" s="61">
        <f t="shared" si="9"/>
        <v>8</v>
      </c>
      <c r="X28" s="60">
        <f>VLOOKUP($A28,'Return Data'!$B$7:$R$2292,14,0)</f>
        <v>4.8570000000000002</v>
      </c>
      <c r="Y28" s="61">
        <f t="shared" si="12"/>
        <v>10</v>
      </c>
      <c r="Z28" s="60">
        <f>VLOOKUP($A28,'Return Data'!$B$7:$R$2292,16,0)</f>
        <v>5.5578000000000003</v>
      </c>
      <c r="AA28" s="62">
        <f t="shared" si="11"/>
        <v>18</v>
      </c>
    </row>
    <row r="29" spans="1:27" x14ac:dyDescent="0.3">
      <c r="A29" s="58" t="s">
        <v>1391</v>
      </c>
      <c r="B29" s="59">
        <f>VLOOKUP($A29,'Return Data'!$B$7:$R$2292,3,0)</f>
        <v>44988</v>
      </c>
      <c r="C29" s="60">
        <f>VLOOKUP($A29,'Return Data'!$B$7:$R$2292,4,0)</f>
        <v>3821.6513</v>
      </c>
      <c r="D29" s="60">
        <f>VLOOKUP($A29,'Return Data'!$B$7:$R$2292,5,0)</f>
        <v>6.2119999999999997</v>
      </c>
      <c r="E29" s="61">
        <f t="shared" si="0"/>
        <v>9</v>
      </c>
      <c r="F29" s="60">
        <f>VLOOKUP($A29,'Return Data'!$B$7:$R$2292,6,0)</f>
        <v>4.1578999999999997</v>
      </c>
      <c r="G29" s="61">
        <f t="shared" si="1"/>
        <v>21</v>
      </c>
      <c r="H29" s="60">
        <f>VLOOKUP($A29,'Return Data'!$B$7:$R$2292,7,0)</f>
        <v>4.8901000000000003</v>
      </c>
      <c r="I29" s="61">
        <f t="shared" si="2"/>
        <v>20</v>
      </c>
      <c r="J29" s="60">
        <f>VLOOKUP($A29,'Return Data'!$B$7:$R$2292,8,0)</f>
        <v>5.2544000000000004</v>
      </c>
      <c r="K29" s="61">
        <f t="shared" si="3"/>
        <v>17</v>
      </c>
      <c r="L29" s="60">
        <f>VLOOKUP($A29,'Return Data'!$B$7:$R$2292,9,0)</f>
        <v>5.8638000000000003</v>
      </c>
      <c r="M29" s="61">
        <f t="shared" si="4"/>
        <v>13</v>
      </c>
      <c r="N29" s="60">
        <f>VLOOKUP($A29,'Return Data'!$B$7:$R$2292,10,0)</f>
        <v>6.4478</v>
      </c>
      <c r="O29" s="61">
        <f t="shared" si="5"/>
        <v>11</v>
      </c>
      <c r="P29" s="60">
        <f>VLOOKUP($A29,'Return Data'!$B$7:$R$2292,11,0)</f>
        <v>6.0019</v>
      </c>
      <c r="Q29" s="61">
        <f t="shared" si="6"/>
        <v>17</v>
      </c>
      <c r="R29" s="60">
        <f>VLOOKUP($A29,'Return Data'!$B$7:$R$2292,12,0)</f>
        <v>5.8677000000000001</v>
      </c>
      <c r="S29" s="61">
        <f t="shared" si="7"/>
        <v>15</v>
      </c>
      <c r="T29" s="60">
        <f>VLOOKUP($A29,'Return Data'!$B$7:$R$2292,13,0)</f>
        <v>5.2441000000000004</v>
      </c>
      <c r="U29" s="61">
        <f t="shared" si="8"/>
        <v>14</v>
      </c>
      <c r="V29" s="60">
        <f>VLOOKUP($A29,'Return Data'!$B$7:$R$2292,17,0)</f>
        <v>5.9741</v>
      </c>
      <c r="W29" s="61">
        <f t="shared" si="9"/>
        <v>2</v>
      </c>
      <c r="X29" s="60">
        <f>VLOOKUP($A29,'Return Data'!$B$7:$R$2292,14,0)</f>
        <v>5.8659999999999997</v>
      </c>
      <c r="Y29" s="61">
        <f t="shared" si="12"/>
        <v>2</v>
      </c>
      <c r="Z29" s="60">
        <f>VLOOKUP($A29,'Return Data'!$B$7:$R$2292,16,0)</f>
        <v>7.4059999999999997</v>
      </c>
      <c r="AA29" s="62">
        <f t="shared" si="11"/>
        <v>4</v>
      </c>
    </row>
    <row r="30" spans="1:27" x14ac:dyDescent="0.3">
      <c r="A30" s="58" t="s">
        <v>1861</v>
      </c>
      <c r="B30" s="59">
        <f>VLOOKUP($A30,'Return Data'!$B$7:$R$2292,3,0)</f>
        <v>44988</v>
      </c>
      <c r="C30" s="60">
        <f>VLOOKUP($A30,'Return Data'!$B$7:$R$2292,4,0)</f>
        <v>1192.9622999999999</v>
      </c>
      <c r="D30" s="60">
        <f>VLOOKUP($A30,'Return Data'!$B$7:$R$2292,5,0)</f>
        <v>4.2257999999999996</v>
      </c>
      <c r="E30" s="61">
        <f t="shared" si="0"/>
        <v>23</v>
      </c>
      <c r="F30" s="60">
        <f>VLOOKUP($A30,'Return Data'!$B$7:$R$2292,6,0)</f>
        <v>5.0759999999999996</v>
      </c>
      <c r="G30" s="61">
        <f t="shared" si="1"/>
        <v>13</v>
      </c>
      <c r="H30" s="60">
        <f>VLOOKUP($A30,'Return Data'!$B$7:$R$2292,7,0)</f>
        <v>5.1959999999999997</v>
      </c>
      <c r="I30" s="61">
        <f t="shared" si="2"/>
        <v>16</v>
      </c>
      <c r="J30" s="60">
        <f>VLOOKUP($A30,'Return Data'!$B$7:$R$2292,8,0)</f>
        <v>5.2393999999999998</v>
      </c>
      <c r="K30" s="61">
        <f t="shared" si="3"/>
        <v>19</v>
      </c>
      <c r="L30" s="60">
        <f>VLOOKUP($A30,'Return Data'!$B$7:$R$2292,9,0)</f>
        <v>5.7217000000000002</v>
      </c>
      <c r="M30" s="61">
        <f t="shared" si="4"/>
        <v>17</v>
      </c>
      <c r="N30" s="60">
        <f>VLOOKUP($A30,'Return Data'!$B$7:$R$2292,10,0)</f>
        <v>6.3657000000000004</v>
      </c>
      <c r="O30" s="61">
        <f t="shared" si="5"/>
        <v>18</v>
      </c>
      <c r="P30" s="60">
        <f>VLOOKUP($A30,'Return Data'!$B$7:$R$2292,11,0)</f>
        <v>6.0137</v>
      </c>
      <c r="Q30" s="61">
        <f t="shared" si="6"/>
        <v>15</v>
      </c>
      <c r="R30" s="60">
        <f>VLOOKUP($A30,'Return Data'!$B$7:$R$2292,12,0)</f>
        <v>5.6863000000000001</v>
      </c>
      <c r="S30" s="61">
        <f t="shared" si="7"/>
        <v>20</v>
      </c>
      <c r="T30" s="60">
        <f>VLOOKUP($A30,'Return Data'!$B$7:$R$2292,13,0)</f>
        <v>5.0913000000000004</v>
      </c>
      <c r="U30" s="61">
        <f t="shared" si="8"/>
        <v>17</v>
      </c>
      <c r="V30" s="60">
        <f>VLOOKUP($A30,'Return Data'!$B$7:$R$2292,17,0)</f>
        <v>4.4687999999999999</v>
      </c>
      <c r="W30" s="61">
        <f t="shared" si="9"/>
        <v>17</v>
      </c>
      <c r="X30" s="60">
        <f>VLOOKUP($A30,'Return Data'!$B$7:$R$2292,14,0)</f>
        <v>4.4583000000000004</v>
      </c>
      <c r="Y30" s="61">
        <f t="shared" si="12"/>
        <v>19</v>
      </c>
      <c r="Z30" s="60">
        <f>VLOOKUP($A30,'Return Data'!$B$7:$R$2292,16,0)</f>
        <v>4.8273999999999999</v>
      </c>
      <c r="AA30" s="62">
        <f t="shared" si="11"/>
        <v>20</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5.9657913043478263</v>
      </c>
      <c r="E32" s="69"/>
      <c r="F32" s="70">
        <f>AVERAGE(F8:F30)</f>
        <v>5.0362739130434777</v>
      </c>
      <c r="G32" s="69"/>
      <c r="H32" s="70">
        <f>AVERAGE(H8:H30)</f>
        <v>5.3922173913043485</v>
      </c>
      <c r="I32" s="69"/>
      <c r="J32" s="70">
        <f>AVERAGE(J8:J30)</f>
        <v>5.4856565217391315</v>
      </c>
      <c r="K32" s="69"/>
      <c r="L32" s="70">
        <f>AVERAGE(L8:L30)</f>
        <v>5.8585217391304338</v>
      </c>
      <c r="M32" s="69"/>
      <c r="N32" s="70">
        <f>AVERAGE(N8:N30)</f>
        <v>6.3854739130434783</v>
      </c>
      <c r="O32" s="69"/>
      <c r="P32" s="70">
        <f>AVERAGE(P8:P30)</f>
        <v>6.0394130434782607</v>
      </c>
      <c r="Q32" s="69"/>
      <c r="R32" s="70">
        <f>AVERAGE(R8:R30)</f>
        <v>5.8680434782608701</v>
      </c>
      <c r="S32" s="69"/>
      <c r="T32" s="70">
        <f>AVERAGE(T8:T30)</f>
        <v>5.2365652173913046</v>
      </c>
      <c r="U32" s="69"/>
      <c r="V32" s="70">
        <f>AVERAGE(V8:V30)</f>
        <v>4.6989826086956521</v>
      </c>
      <c r="W32" s="69"/>
      <c r="X32" s="70">
        <f>AVERAGE(X8:X30)</f>
        <v>4.8578695652173902</v>
      </c>
      <c r="Y32" s="69"/>
      <c r="Z32" s="70">
        <f>AVERAGE(Z8:Z30)</f>
        <v>6.445469565217393</v>
      </c>
      <c r="AA32" s="71"/>
    </row>
    <row r="33" spans="1:27" x14ac:dyDescent="0.3">
      <c r="A33" s="68" t="s">
        <v>28</v>
      </c>
      <c r="B33" s="69"/>
      <c r="C33" s="69"/>
      <c r="D33" s="70">
        <f>MIN(D8:D30)</f>
        <v>4.2257999999999996</v>
      </c>
      <c r="E33" s="69"/>
      <c r="F33" s="70">
        <f>MIN(F8:F30)</f>
        <v>3.9356</v>
      </c>
      <c r="G33" s="69"/>
      <c r="H33" s="70">
        <f>MIN(H8:H30)</f>
        <v>4.7013999999999996</v>
      </c>
      <c r="I33" s="69"/>
      <c r="J33" s="70">
        <f>MIN(J8:J30)</f>
        <v>4.9292999999999996</v>
      </c>
      <c r="K33" s="69"/>
      <c r="L33" s="70">
        <f>MIN(L8:L30)</f>
        <v>4.4920999999999998</v>
      </c>
      <c r="M33" s="69"/>
      <c r="N33" s="70">
        <f>MIN(N8:N30)</f>
        <v>5.1277999999999997</v>
      </c>
      <c r="O33" s="69"/>
      <c r="P33" s="70">
        <f>MIN(P8:P30)</f>
        <v>5.2210000000000001</v>
      </c>
      <c r="Q33" s="69"/>
      <c r="R33" s="70">
        <f>MIN(R8:R30)</f>
        <v>5.0278</v>
      </c>
      <c r="S33" s="69"/>
      <c r="T33" s="70">
        <f>MIN(T8:T30)</f>
        <v>4.4513999999999996</v>
      </c>
      <c r="U33" s="69"/>
      <c r="V33" s="70">
        <f>MIN(V8:V30)</f>
        <v>3.8119000000000001</v>
      </c>
      <c r="W33" s="69"/>
      <c r="X33" s="70">
        <f>MIN(X8:X30)</f>
        <v>3.8748999999999998</v>
      </c>
      <c r="Y33" s="69"/>
      <c r="Z33" s="70">
        <f>MIN(Z8:Z30)</f>
        <v>4.2609000000000004</v>
      </c>
      <c r="AA33" s="71"/>
    </row>
    <row r="34" spans="1:27" ht="15" thickBot="1" x14ac:dyDescent="0.35">
      <c r="A34" s="72" t="s">
        <v>29</v>
      </c>
      <c r="B34" s="73"/>
      <c r="C34" s="73"/>
      <c r="D34" s="74">
        <f>MAX(D8:D30)</f>
        <v>7.8460000000000001</v>
      </c>
      <c r="E34" s="73"/>
      <c r="F34" s="74">
        <f>MAX(F8:F30)</f>
        <v>6.1024000000000003</v>
      </c>
      <c r="G34" s="73"/>
      <c r="H34" s="74">
        <f>MAX(H8:H30)</f>
        <v>6.0915999999999997</v>
      </c>
      <c r="I34" s="73"/>
      <c r="J34" s="74">
        <f>MAX(J8:J30)</f>
        <v>6.1917999999999997</v>
      </c>
      <c r="K34" s="73"/>
      <c r="L34" s="74">
        <f>MAX(L8:L30)</f>
        <v>6.3903999999999996</v>
      </c>
      <c r="M34" s="73"/>
      <c r="N34" s="74">
        <f>MAX(N8:N30)</f>
        <v>6.7378999999999998</v>
      </c>
      <c r="O34" s="73"/>
      <c r="P34" s="74">
        <f>MAX(P8:P30)</f>
        <v>6.3609999999999998</v>
      </c>
      <c r="Q34" s="73"/>
      <c r="R34" s="74">
        <f>MAX(R8:R30)</f>
        <v>6.2961</v>
      </c>
      <c r="S34" s="73"/>
      <c r="T34" s="74">
        <f>MAX(T8:T30)</f>
        <v>5.7743000000000002</v>
      </c>
      <c r="U34" s="73"/>
      <c r="V34" s="74">
        <f>MAX(V8:V30)</f>
        <v>7.2331000000000003</v>
      </c>
      <c r="W34" s="73"/>
      <c r="X34" s="74">
        <f>MAX(X8:X30)</f>
        <v>6.4378000000000002</v>
      </c>
      <c r="Y34" s="73"/>
      <c r="Z34" s="74">
        <f>MAX(Z8:Z30)</f>
        <v>8.0902999999999992</v>
      </c>
      <c r="AA34" s="75"/>
    </row>
    <row r="35" spans="1:27" x14ac:dyDescent="0.3">
      <c r="A35" s="99" t="s">
        <v>429</v>
      </c>
    </row>
    <row r="36" spans="1:27" x14ac:dyDescent="0.3">
      <c r="A36" s="14" t="s">
        <v>340</v>
      </c>
    </row>
  </sheetData>
  <sheetProtection algorithmName="SHA-512" hashValue="4F/Etry6gbcrSULAh1hgaD9RY7AFdvRVtN/+zIeWGycbmdenWL6OZezjia9hTxXydq6iVFaBvywLijP50nGtOA==" saltValue="LDmBIFt57lIorJKIpNO2qw=="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1346</v>
      </c>
      <c r="B8" s="59">
        <f>VLOOKUP($A8,'Return Data'!$B$7:$R$2292,3,0)</f>
        <v>44988</v>
      </c>
      <c r="C8" s="60">
        <f>VLOOKUP($A8,'Return Data'!$B$7:$R$2292,4,0)</f>
        <v>461.15</v>
      </c>
      <c r="D8" s="60">
        <f>VLOOKUP($A8,'Return Data'!$B$7:$R$2292,5,0)</f>
        <v>5.2325999999999997</v>
      </c>
      <c r="E8" s="61">
        <f t="shared" ref="E8:E30" si="0">RANK(D8,D$8:D$30,0)</f>
        <v>13</v>
      </c>
      <c r="F8" s="60">
        <f>VLOOKUP($A8,'Return Data'!$B$7:$R$2292,6,0)</f>
        <v>5.1047000000000002</v>
      </c>
      <c r="G8" s="61">
        <f t="shared" ref="G8:G30" si="1">RANK(F8,F$8:F$30,0)</f>
        <v>6</v>
      </c>
      <c r="H8" s="60">
        <f>VLOOKUP($A8,'Return Data'!$B$7:$R$2292,7,0)</f>
        <v>5.8909000000000002</v>
      </c>
      <c r="I8" s="61">
        <f t="shared" ref="I8:I30" si="2">RANK(H8,H$8:H$30,0)</f>
        <v>1</v>
      </c>
      <c r="J8" s="60">
        <f>VLOOKUP($A8,'Return Data'!$B$7:$R$2292,8,0)</f>
        <v>5.9981</v>
      </c>
      <c r="K8" s="61">
        <f t="shared" ref="K8:K30" si="3">RANK(J8,J$8:J$30,0)</f>
        <v>1</v>
      </c>
      <c r="L8" s="60">
        <f>VLOOKUP($A8,'Return Data'!$B$7:$R$2292,9,0)</f>
        <v>6.1776999999999997</v>
      </c>
      <c r="M8" s="61">
        <f t="shared" ref="M8:M30" si="4">RANK(L8,L$8:L$30,0)</f>
        <v>1</v>
      </c>
      <c r="N8" s="60">
        <f>VLOOKUP($A8,'Return Data'!$B$7:$R$2292,10,0)</f>
        <v>6.3592000000000004</v>
      </c>
      <c r="O8" s="61">
        <f t="shared" ref="O8:O30" si="5">RANK(N8,N$8:N$30,0)</f>
        <v>2</v>
      </c>
      <c r="P8" s="60">
        <f>VLOOKUP($A8,'Return Data'!$B$7:$R$2292,11,0)</f>
        <v>5.9565999999999999</v>
      </c>
      <c r="Q8" s="61">
        <f t="shared" ref="Q8:Q30" si="6">RANK(P8,P$8:P$30,0)</f>
        <v>2</v>
      </c>
      <c r="R8" s="60">
        <f>VLOOKUP($A8,'Return Data'!$B$7:$R$2292,12,0)</f>
        <v>5.7912999999999997</v>
      </c>
      <c r="S8" s="61">
        <f t="shared" ref="S8:S30" si="7">RANK(R8,R$8:R$30,0)</f>
        <v>2</v>
      </c>
      <c r="T8" s="60">
        <f>VLOOKUP($A8,'Return Data'!$B$7:$R$2292,13,0)</f>
        <v>5.1806000000000001</v>
      </c>
      <c r="U8" s="61">
        <f t="shared" ref="U8:U30" si="8">RANK(T8,T$8:T$30,0)</f>
        <v>2</v>
      </c>
      <c r="V8" s="60">
        <f>VLOOKUP($A8,'Return Data'!$B$7:$R$2292,17,0)</f>
        <v>4.6726999999999999</v>
      </c>
      <c r="W8" s="61">
        <f t="shared" ref="W8:W30" si="9">RANK(V8,V$8:V$30,0)</f>
        <v>3</v>
      </c>
      <c r="X8" s="60">
        <f>VLOOKUP($A8,'Return Data'!$B$7:$R$2292,14,0)</f>
        <v>5.1977000000000002</v>
      </c>
      <c r="Y8" s="61">
        <f t="shared" ref="Y8:Y30" si="10">RANK(X8,X$8:X$30,0)</f>
        <v>3</v>
      </c>
      <c r="Z8" s="60">
        <f>VLOOKUP($A8,'Return Data'!$B$7:$R$2292,16,0)</f>
        <v>7.3958000000000004</v>
      </c>
      <c r="AA8" s="62">
        <f t="shared" ref="AA8:AA30" si="11">RANK(Z8,Z$8:Z$30,0)</f>
        <v>3</v>
      </c>
    </row>
    <row r="9" spans="1:27" x14ac:dyDescent="0.3">
      <c r="A9" s="58" t="s">
        <v>1348</v>
      </c>
      <c r="B9" s="59">
        <f>VLOOKUP($A9,'Return Data'!$B$7:$R$2292,3,0)</f>
        <v>44988</v>
      </c>
      <c r="C9" s="60">
        <f>VLOOKUP($A9,'Return Data'!$B$7:$R$2292,4,0)</f>
        <v>12.5893</v>
      </c>
      <c r="D9" s="60">
        <f>VLOOKUP($A9,'Return Data'!$B$7:$R$2292,5,0)</f>
        <v>4.6394000000000002</v>
      </c>
      <c r="E9" s="61">
        <f t="shared" si="0"/>
        <v>18</v>
      </c>
      <c r="F9" s="60">
        <f>VLOOKUP($A9,'Return Data'!$B$7:$R$2292,6,0)</f>
        <v>4.4471999999999996</v>
      </c>
      <c r="G9" s="61">
        <f t="shared" si="1"/>
        <v>13</v>
      </c>
      <c r="H9" s="60">
        <f>VLOOKUP($A9,'Return Data'!$B$7:$R$2292,7,0)</f>
        <v>4.8920000000000003</v>
      </c>
      <c r="I9" s="61">
        <f t="shared" si="2"/>
        <v>11</v>
      </c>
      <c r="J9" s="60">
        <f>VLOOKUP($A9,'Return Data'!$B$7:$R$2292,8,0)</f>
        <v>5.0004999999999997</v>
      </c>
      <c r="K9" s="61">
        <f t="shared" si="3"/>
        <v>12</v>
      </c>
      <c r="L9" s="60">
        <f>VLOOKUP($A9,'Return Data'!$B$7:$R$2292,9,0)</f>
        <v>5.3544999999999998</v>
      </c>
      <c r="M9" s="61">
        <f t="shared" si="4"/>
        <v>11</v>
      </c>
      <c r="N9" s="60">
        <f>VLOOKUP($A9,'Return Data'!$B$7:$R$2292,10,0)</f>
        <v>5.8343999999999996</v>
      </c>
      <c r="O9" s="61">
        <f t="shared" si="5"/>
        <v>15</v>
      </c>
      <c r="P9" s="60">
        <f>VLOOKUP($A9,'Return Data'!$B$7:$R$2292,11,0)</f>
        <v>5.3699000000000003</v>
      </c>
      <c r="Q9" s="61">
        <f t="shared" si="6"/>
        <v>16</v>
      </c>
      <c r="R9" s="60">
        <f>VLOOKUP($A9,'Return Data'!$B$7:$R$2292,12,0)</f>
        <v>5.2091000000000003</v>
      </c>
      <c r="S9" s="61">
        <f t="shared" si="7"/>
        <v>16</v>
      </c>
      <c r="T9" s="60">
        <f>VLOOKUP($A9,'Return Data'!$B$7:$R$2292,13,0)</f>
        <v>4.5961999999999996</v>
      </c>
      <c r="U9" s="61">
        <f t="shared" si="8"/>
        <v>16</v>
      </c>
      <c r="V9" s="60">
        <f>VLOOKUP($A9,'Return Data'!$B$7:$R$2292,17,0)</f>
        <v>3.9098999999999999</v>
      </c>
      <c r="W9" s="61">
        <f t="shared" si="9"/>
        <v>16</v>
      </c>
      <c r="X9" s="60">
        <f>VLOOKUP($A9,'Return Data'!$B$7:$R$2292,14,0)</f>
        <v>4.1645000000000003</v>
      </c>
      <c r="Y9" s="61">
        <f t="shared" si="10"/>
        <v>15</v>
      </c>
      <c r="Z9" s="60">
        <f>VLOOKUP($A9,'Return Data'!$B$7:$R$2292,16,0)</f>
        <v>5.2747999999999999</v>
      </c>
      <c r="AA9" s="62">
        <f t="shared" si="11"/>
        <v>17</v>
      </c>
    </row>
    <row r="10" spans="1:27" x14ac:dyDescent="0.3">
      <c r="A10" s="58" t="s">
        <v>1929</v>
      </c>
      <c r="B10" s="59">
        <f>VLOOKUP($A10,'Return Data'!$B$7:$R$2292,3,0)</f>
        <v>44988</v>
      </c>
      <c r="C10" s="60">
        <f>VLOOKUP($A10,'Return Data'!$B$7:$R$2292,4,0)</f>
        <v>1303.1797999999999</v>
      </c>
      <c r="D10" s="60">
        <f>VLOOKUP($A10,'Return Data'!$B$7:$R$2292,5,0)</f>
        <v>5.3503999999999996</v>
      </c>
      <c r="E10" s="61">
        <f t="shared" si="0"/>
        <v>12</v>
      </c>
      <c r="F10" s="60">
        <f>VLOOKUP($A10,'Return Data'!$B$7:$R$2292,6,0)</f>
        <v>5.3780999999999999</v>
      </c>
      <c r="G10" s="61">
        <f t="shared" si="1"/>
        <v>3</v>
      </c>
      <c r="H10" s="60">
        <f>VLOOKUP($A10,'Return Data'!$B$7:$R$2292,7,0)</f>
        <v>5.5407000000000002</v>
      </c>
      <c r="I10" s="61">
        <f t="shared" si="2"/>
        <v>2</v>
      </c>
      <c r="J10" s="60">
        <f>VLOOKUP($A10,'Return Data'!$B$7:$R$2292,8,0)</f>
        <v>5.4421999999999997</v>
      </c>
      <c r="K10" s="61">
        <f t="shared" si="3"/>
        <v>2</v>
      </c>
      <c r="L10" s="60">
        <f>VLOOKUP($A10,'Return Data'!$B$7:$R$2292,9,0)</f>
        <v>6.0255999999999998</v>
      </c>
      <c r="M10" s="61">
        <f t="shared" si="4"/>
        <v>2</v>
      </c>
      <c r="N10" s="60">
        <f>VLOOKUP($A10,'Return Data'!$B$7:$R$2292,10,0)</f>
        <v>6.5132000000000003</v>
      </c>
      <c r="O10" s="61">
        <f t="shared" si="5"/>
        <v>1</v>
      </c>
      <c r="P10" s="60">
        <f>VLOOKUP($A10,'Return Data'!$B$7:$R$2292,11,0)</f>
        <v>6.2206999999999999</v>
      </c>
      <c r="Q10" s="61">
        <f t="shared" si="6"/>
        <v>1</v>
      </c>
      <c r="R10" s="60">
        <f>VLOOKUP($A10,'Return Data'!$B$7:$R$2292,12,0)</f>
        <v>6.1510999999999996</v>
      </c>
      <c r="S10" s="61">
        <f t="shared" si="7"/>
        <v>1</v>
      </c>
      <c r="T10" s="60">
        <f>VLOOKUP($A10,'Return Data'!$B$7:$R$2292,13,0)</f>
        <v>5.3360000000000003</v>
      </c>
      <c r="U10" s="61">
        <f t="shared" si="8"/>
        <v>1</v>
      </c>
      <c r="V10" s="60">
        <f>VLOOKUP($A10,'Return Data'!$B$7:$R$2292,17,0)</f>
        <v>4.6010999999999997</v>
      </c>
      <c r="W10" s="61">
        <f t="shared" si="9"/>
        <v>4</v>
      </c>
      <c r="X10" s="60">
        <f>VLOOKUP($A10,'Return Data'!$B$7:$R$2292,14,0)</f>
        <v>4.5395000000000003</v>
      </c>
      <c r="Y10" s="61">
        <f t="shared" si="10"/>
        <v>7</v>
      </c>
      <c r="Z10" s="60">
        <f>VLOOKUP($A10,'Return Data'!$B$7:$R$2292,16,0)</f>
        <v>5.7256</v>
      </c>
      <c r="AA10" s="62">
        <f t="shared" si="11"/>
        <v>14</v>
      </c>
    </row>
    <row r="11" spans="1:27" x14ac:dyDescent="0.3">
      <c r="A11" s="58" t="s">
        <v>1964</v>
      </c>
      <c r="B11" s="59">
        <f>VLOOKUP($A11,'Return Data'!$B$7:$R$2292,3,0)</f>
        <v>44988</v>
      </c>
      <c r="C11" s="60">
        <f>VLOOKUP($A11,'Return Data'!$B$7:$R$2292,4,0)</f>
        <v>2720.5176999999999</v>
      </c>
      <c r="D11" s="60">
        <f>VLOOKUP($A11,'Return Data'!$B$7:$R$2292,5,0)</f>
        <v>4.4481000000000002</v>
      </c>
      <c r="E11" s="61">
        <f t="shared" si="0"/>
        <v>22</v>
      </c>
      <c r="F11" s="60">
        <f>VLOOKUP($A11,'Return Data'!$B$7:$R$2292,6,0)</f>
        <v>3.8491</v>
      </c>
      <c r="G11" s="61">
        <f t="shared" si="1"/>
        <v>20</v>
      </c>
      <c r="H11" s="60">
        <f>VLOOKUP($A11,'Return Data'!$B$7:$R$2292,7,0)</f>
        <v>4.3082000000000003</v>
      </c>
      <c r="I11" s="61">
        <f t="shared" si="2"/>
        <v>21</v>
      </c>
      <c r="J11" s="60">
        <f>VLOOKUP($A11,'Return Data'!$B$7:$R$2292,8,0)</f>
        <v>4.3128000000000002</v>
      </c>
      <c r="K11" s="61">
        <f t="shared" si="3"/>
        <v>23</v>
      </c>
      <c r="L11" s="60">
        <f>VLOOKUP($A11,'Return Data'!$B$7:$R$2292,9,0)</f>
        <v>4.8898999999999999</v>
      </c>
      <c r="M11" s="61">
        <f t="shared" si="4"/>
        <v>19</v>
      </c>
      <c r="N11" s="60">
        <f>VLOOKUP($A11,'Return Data'!$B$7:$R$2292,10,0)</f>
        <v>5.9192999999999998</v>
      </c>
      <c r="O11" s="61">
        <f t="shared" si="5"/>
        <v>12</v>
      </c>
      <c r="P11" s="60">
        <f>VLOOKUP($A11,'Return Data'!$B$7:$R$2292,11,0)</f>
        <v>5.5591999999999997</v>
      </c>
      <c r="Q11" s="61">
        <f t="shared" si="6"/>
        <v>11</v>
      </c>
      <c r="R11" s="60">
        <f>VLOOKUP($A11,'Return Data'!$B$7:$R$2292,12,0)</f>
        <v>5.4264999999999999</v>
      </c>
      <c r="S11" s="61">
        <f t="shared" si="7"/>
        <v>12</v>
      </c>
      <c r="T11" s="60">
        <f>VLOOKUP($A11,'Return Data'!$B$7:$R$2292,13,0)</f>
        <v>4.7710999999999997</v>
      </c>
      <c r="U11" s="61">
        <f t="shared" si="8"/>
        <v>12</v>
      </c>
      <c r="V11" s="60">
        <f>VLOOKUP($A11,'Return Data'!$B$7:$R$2292,17,0)</f>
        <v>4.032</v>
      </c>
      <c r="W11" s="61">
        <f t="shared" si="9"/>
        <v>13</v>
      </c>
      <c r="X11" s="60">
        <f>VLOOKUP($A11,'Return Data'!$B$7:$R$2292,14,0)</f>
        <v>4.1683000000000003</v>
      </c>
      <c r="Y11" s="61">
        <f t="shared" si="10"/>
        <v>14</v>
      </c>
      <c r="Z11" s="60">
        <f>VLOOKUP($A11,'Return Data'!$B$7:$R$2292,16,0)</f>
        <v>7.0761000000000003</v>
      </c>
      <c r="AA11" s="62">
        <f t="shared" si="11"/>
        <v>6</v>
      </c>
    </row>
    <row r="12" spans="1:27" x14ac:dyDescent="0.3">
      <c r="A12" s="58" t="s">
        <v>1350</v>
      </c>
      <c r="B12" s="59">
        <f>VLOOKUP($A12,'Return Data'!$B$7:$R$2292,3,0)</f>
        <v>44988</v>
      </c>
      <c r="C12" s="60">
        <f>VLOOKUP($A12,'Return Data'!$B$7:$R$2292,4,0)</f>
        <v>3258.6363000000001</v>
      </c>
      <c r="D12" s="60">
        <f>VLOOKUP($A12,'Return Data'!$B$7:$R$2292,5,0)</f>
        <v>4.5492999999999997</v>
      </c>
      <c r="E12" s="61">
        <f t="shared" si="0"/>
        <v>20</v>
      </c>
      <c r="F12" s="60">
        <f>VLOOKUP($A12,'Return Data'!$B$7:$R$2292,6,0)</f>
        <v>3.9525999999999999</v>
      </c>
      <c r="G12" s="61">
        <f t="shared" si="1"/>
        <v>19</v>
      </c>
      <c r="H12" s="60">
        <f>VLOOKUP($A12,'Return Data'!$B$7:$R$2292,7,0)</f>
        <v>4.1908000000000003</v>
      </c>
      <c r="I12" s="61">
        <f t="shared" si="2"/>
        <v>23</v>
      </c>
      <c r="J12" s="60">
        <f>VLOOKUP($A12,'Return Data'!$B$7:$R$2292,8,0)</f>
        <v>4.407</v>
      </c>
      <c r="K12" s="61">
        <f t="shared" si="3"/>
        <v>21</v>
      </c>
      <c r="L12" s="60">
        <f>VLOOKUP($A12,'Return Data'!$B$7:$R$2292,9,0)</f>
        <v>4.8540999999999999</v>
      </c>
      <c r="M12" s="61">
        <f t="shared" si="4"/>
        <v>22</v>
      </c>
      <c r="N12" s="60">
        <f>VLOOKUP($A12,'Return Data'!$B$7:$R$2292,10,0)</f>
        <v>5.5823</v>
      </c>
      <c r="O12" s="61">
        <f t="shared" si="5"/>
        <v>19</v>
      </c>
      <c r="P12" s="60">
        <f>VLOOKUP($A12,'Return Data'!$B$7:$R$2292,11,0)</f>
        <v>5.2187000000000001</v>
      </c>
      <c r="Q12" s="61">
        <f t="shared" si="6"/>
        <v>21</v>
      </c>
      <c r="R12" s="60">
        <f>VLOOKUP($A12,'Return Data'!$B$7:$R$2292,12,0)</f>
        <v>5.0320999999999998</v>
      </c>
      <c r="S12" s="61">
        <f t="shared" si="7"/>
        <v>20</v>
      </c>
      <c r="T12" s="60">
        <f>VLOOKUP($A12,'Return Data'!$B$7:$R$2292,13,0)</f>
        <v>4.3925999999999998</v>
      </c>
      <c r="U12" s="61">
        <f t="shared" si="8"/>
        <v>20</v>
      </c>
      <c r="V12" s="60">
        <f>VLOOKUP($A12,'Return Data'!$B$7:$R$2292,17,0)</f>
        <v>3.5566</v>
      </c>
      <c r="W12" s="61">
        <f t="shared" si="9"/>
        <v>21</v>
      </c>
      <c r="X12" s="60">
        <f>VLOOKUP($A12,'Return Data'!$B$7:$R$2292,14,0)</f>
        <v>3.7021000000000002</v>
      </c>
      <c r="Y12" s="61">
        <f t="shared" si="10"/>
        <v>21</v>
      </c>
      <c r="Z12" s="60">
        <f>VLOOKUP($A12,'Return Data'!$B$7:$R$2292,16,0)</f>
        <v>6.8124000000000002</v>
      </c>
      <c r="AA12" s="62">
        <f t="shared" si="11"/>
        <v>9</v>
      </c>
    </row>
    <row r="13" spans="1:27" x14ac:dyDescent="0.3">
      <c r="A13" s="58" t="s">
        <v>1352</v>
      </c>
      <c r="B13" s="59">
        <f>VLOOKUP($A13,'Return Data'!$B$7:$R$2292,3,0)</f>
        <v>44988</v>
      </c>
      <c r="C13" s="60">
        <f>VLOOKUP($A13,'Return Data'!$B$7:$R$2292,4,0)</f>
        <v>2905.0576000000001</v>
      </c>
      <c r="D13" s="60">
        <f>VLOOKUP($A13,'Return Data'!$B$7:$R$2292,5,0)</f>
        <v>4.6909000000000001</v>
      </c>
      <c r="E13" s="61">
        <f t="shared" si="0"/>
        <v>17</v>
      </c>
      <c r="F13" s="60">
        <f>VLOOKUP($A13,'Return Data'!$B$7:$R$2292,6,0)</f>
        <v>4.0130999999999997</v>
      </c>
      <c r="G13" s="61">
        <f t="shared" si="1"/>
        <v>18</v>
      </c>
      <c r="H13" s="60">
        <f>VLOOKUP($A13,'Return Data'!$B$7:$R$2292,7,0)</f>
        <v>4.6795</v>
      </c>
      <c r="I13" s="61">
        <f t="shared" si="2"/>
        <v>14</v>
      </c>
      <c r="J13" s="60">
        <f>VLOOKUP($A13,'Return Data'!$B$7:$R$2292,8,0)</f>
        <v>4.7942</v>
      </c>
      <c r="K13" s="61">
        <f t="shared" si="3"/>
        <v>16</v>
      </c>
      <c r="L13" s="60">
        <f>VLOOKUP($A13,'Return Data'!$B$7:$R$2292,9,0)</f>
        <v>5.3312999999999997</v>
      </c>
      <c r="M13" s="61">
        <f t="shared" si="4"/>
        <v>13</v>
      </c>
      <c r="N13" s="60">
        <f>VLOOKUP($A13,'Return Data'!$B$7:$R$2292,10,0)</f>
        <v>5.8314000000000004</v>
      </c>
      <c r="O13" s="61">
        <f t="shared" si="5"/>
        <v>16</v>
      </c>
      <c r="P13" s="60">
        <f>VLOOKUP($A13,'Return Data'!$B$7:$R$2292,11,0)</f>
        <v>5.3348000000000004</v>
      </c>
      <c r="Q13" s="61">
        <f t="shared" si="6"/>
        <v>19</v>
      </c>
      <c r="R13" s="60">
        <f>VLOOKUP($A13,'Return Data'!$B$7:$R$2292,12,0)</f>
        <v>5.1433999999999997</v>
      </c>
      <c r="S13" s="61">
        <f t="shared" si="7"/>
        <v>18</v>
      </c>
      <c r="T13" s="60">
        <f>VLOOKUP($A13,'Return Data'!$B$7:$R$2292,13,0)</f>
        <v>4.5187999999999997</v>
      </c>
      <c r="U13" s="61">
        <f t="shared" si="8"/>
        <v>18</v>
      </c>
      <c r="V13" s="60">
        <f>VLOOKUP($A13,'Return Data'!$B$7:$R$2292,17,0)</f>
        <v>3.7694000000000001</v>
      </c>
      <c r="W13" s="61">
        <f t="shared" si="9"/>
        <v>20</v>
      </c>
      <c r="X13" s="60">
        <f>VLOOKUP($A13,'Return Data'!$B$7:$R$2292,14,0)</f>
        <v>3.9083999999999999</v>
      </c>
      <c r="Y13" s="61">
        <f t="shared" si="10"/>
        <v>18</v>
      </c>
      <c r="Z13" s="60">
        <f>VLOOKUP($A13,'Return Data'!$B$7:$R$2292,16,0)</f>
        <v>6.6353</v>
      </c>
      <c r="AA13" s="62">
        <f t="shared" si="11"/>
        <v>11</v>
      </c>
    </row>
    <row r="14" spans="1:27" x14ac:dyDescent="0.3">
      <c r="A14" s="58" t="s">
        <v>1358</v>
      </c>
      <c r="B14" s="59">
        <f>VLOOKUP($A14,'Return Data'!$B$7:$R$2292,3,0)</f>
        <v>44988</v>
      </c>
      <c r="C14" s="60">
        <f>VLOOKUP($A14,'Return Data'!$B$7:$R$2292,4,0)</f>
        <v>12.8345</v>
      </c>
      <c r="D14" s="60">
        <f>VLOOKUP($A14,'Return Data'!$B$7:$R$2292,5,0)</f>
        <v>5.9732000000000003</v>
      </c>
      <c r="E14" s="61">
        <f t="shared" si="0"/>
        <v>8</v>
      </c>
      <c r="F14" s="60">
        <f>VLOOKUP($A14,'Return Data'!$B$7:$R$2292,6,0)</f>
        <v>4.6467999999999998</v>
      </c>
      <c r="G14" s="61">
        <f t="shared" si="1"/>
        <v>9</v>
      </c>
      <c r="H14" s="60">
        <f>VLOOKUP($A14,'Return Data'!$B$7:$R$2292,7,0)</f>
        <v>5.2462</v>
      </c>
      <c r="I14" s="61">
        <f t="shared" si="2"/>
        <v>6</v>
      </c>
      <c r="J14" s="60">
        <f>VLOOKUP($A14,'Return Data'!$B$7:$R$2292,8,0)</f>
        <v>5.1086999999999998</v>
      </c>
      <c r="K14" s="61">
        <f t="shared" si="3"/>
        <v>7</v>
      </c>
      <c r="L14" s="60">
        <f>VLOOKUP($A14,'Return Data'!$B$7:$R$2292,9,0)</f>
        <v>5.5077999999999996</v>
      </c>
      <c r="M14" s="61">
        <f t="shared" si="4"/>
        <v>9</v>
      </c>
      <c r="N14" s="60">
        <f>VLOOKUP($A14,'Return Data'!$B$7:$R$2292,10,0)</f>
        <v>6.0528000000000004</v>
      </c>
      <c r="O14" s="61">
        <f t="shared" si="5"/>
        <v>8</v>
      </c>
      <c r="P14" s="60">
        <f>VLOOKUP($A14,'Return Data'!$B$7:$R$2292,11,0)</f>
        <v>5.7281000000000004</v>
      </c>
      <c r="Q14" s="61">
        <f t="shared" si="6"/>
        <v>8</v>
      </c>
      <c r="R14" s="60">
        <f>VLOOKUP($A14,'Return Data'!$B$7:$R$2292,12,0)</f>
        <v>5.5427999999999997</v>
      </c>
      <c r="S14" s="61">
        <f t="shared" si="7"/>
        <v>9</v>
      </c>
      <c r="T14" s="60">
        <f>VLOOKUP($A14,'Return Data'!$B$7:$R$2292,13,0)</f>
        <v>4.9325000000000001</v>
      </c>
      <c r="U14" s="61">
        <f t="shared" si="8"/>
        <v>6</v>
      </c>
      <c r="V14" s="60">
        <f>VLOOKUP($A14,'Return Data'!$B$7:$R$2292,17,0)</f>
        <v>4.2826000000000004</v>
      </c>
      <c r="W14" s="61">
        <f t="shared" si="9"/>
        <v>8</v>
      </c>
      <c r="X14" s="60">
        <f>VLOOKUP($A14,'Return Data'!$B$7:$R$2292,14,0)</f>
        <v>4.8159999999999998</v>
      </c>
      <c r="Y14" s="61">
        <f t="shared" si="10"/>
        <v>5</v>
      </c>
      <c r="Z14" s="60">
        <f>VLOOKUP($A14,'Return Data'!$B$7:$R$2292,16,0)</f>
        <v>5.78</v>
      </c>
      <c r="AA14" s="62">
        <f t="shared" si="11"/>
        <v>13</v>
      </c>
    </row>
    <row r="15" spans="1:27" x14ac:dyDescent="0.3">
      <c r="A15" s="58" t="s">
        <v>1360</v>
      </c>
      <c r="B15" s="59">
        <f>VLOOKUP($A15,'Return Data'!$B$7:$R$2292,3,0)</f>
        <v>44988</v>
      </c>
      <c r="C15" s="60">
        <f>VLOOKUP($A15,'Return Data'!$B$7:$R$2292,4,0)</f>
        <v>1146.5147999999999</v>
      </c>
      <c r="D15" s="60">
        <f>VLOOKUP($A15,'Return Data'!$B$7:$R$2292,5,0)</f>
        <v>5.9733000000000001</v>
      </c>
      <c r="E15" s="61">
        <f t="shared" si="0"/>
        <v>7</v>
      </c>
      <c r="F15" s="60">
        <f>VLOOKUP($A15,'Return Data'!$B$7:$R$2292,6,0)</f>
        <v>4.4714</v>
      </c>
      <c r="G15" s="61">
        <f t="shared" si="1"/>
        <v>12</v>
      </c>
      <c r="H15" s="60">
        <f>VLOOKUP($A15,'Return Data'!$B$7:$R$2292,7,0)</f>
        <v>5.2586000000000004</v>
      </c>
      <c r="I15" s="61">
        <f t="shared" si="2"/>
        <v>5</v>
      </c>
      <c r="J15" s="60">
        <f>VLOOKUP($A15,'Return Data'!$B$7:$R$2292,8,0)</f>
        <v>5.0476999999999999</v>
      </c>
      <c r="K15" s="61">
        <f t="shared" si="3"/>
        <v>9</v>
      </c>
      <c r="L15" s="60">
        <f>VLOOKUP($A15,'Return Data'!$B$7:$R$2292,9,0)</f>
        <v>5.5964</v>
      </c>
      <c r="M15" s="61">
        <f t="shared" si="4"/>
        <v>6</v>
      </c>
      <c r="N15" s="60">
        <f>VLOOKUP($A15,'Return Data'!$B$7:$R$2292,10,0)</f>
        <v>6.1722000000000001</v>
      </c>
      <c r="O15" s="61">
        <f t="shared" si="5"/>
        <v>4</v>
      </c>
      <c r="P15" s="60">
        <f>VLOOKUP($A15,'Return Data'!$B$7:$R$2292,11,0)</f>
        <v>5.8887</v>
      </c>
      <c r="Q15" s="61">
        <f t="shared" si="6"/>
        <v>3</v>
      </c>
      <c r="R15" s="60">
        <f>VLOOKUP($A15,'Return Data'!$B$7:$R$2292,12,0)</f>
        <v>5.6954000000000002</v>
      </c>
      <c r="S15" s="61">
        <f t="shared" si="7"/>
        <v>3</v>
      </c>
      <c r="T15" s="60">
        <f>VLOOKUP($A15,'Return Data'!$B$7:$R$2292,13,0)</f>
        <v>5.016</v>
      </c>
      <c r="U15" s="61">
        <f t="shared" si="8"/>
        <v>3</v>
      </c>
      <c r="V15" s="60">
        <f>VLOOKUP($A15,'Return Data'!$B$7:$R$2292,17,0)</f>
        <v>4.2884000000000002</v>
      </c>
      <c r="W15" s="61">
        <f t="shared" si="9"/>
        <v>7</v>
      </c>
      <c r="X15" s="60">
        <f>VLOOKUP($A15,'Return Data'!$B$7:$R$2292,14,0)</f>
        <v>4.4893999999999998</v>
      </c>
      <c r="Y15" s="61">
        <f t="shared" si="10"/>
        <v>9</v>
      </c>
      <c r="Z15" s="60">
        <f>VLOOKUP($A15,'Return Data'!$B$7:$R$2292,16,0)</f>
        <v>4.5194999999999999</v>
      </c>
      <c r="AA15" s="62">
        <f t="shared" si="11"/>
        <v>20</v>
      </c>
    </row>
    <row r="16" spans="1:27" x14ac:dyDescent="0.3">
      <c r="A16" s="58" t="s">
        <v>1361</v>
      </c>
      <c r="B16" s="59">
        <f>VLOOKUP($A16,'Return Data'!$B$7:$R$2292,3,0)</f>
        <v>44988</v>
      </c>
      <c r="C16" s="60">
        <f>VLOOKUP($A16,'Return Data'!$B$7:$R$2292,4,0)</f>
        <v>23.4573</v>
      </c>
      <c r="D16" s="60">
        <f>VLOOKUP($A16,'Return Data'!$B$7:$R$2292,5,0)</f>
        <v>7.3148</v>
      </c>
      <c r="E16" s="61">
        <f t="shared" si="0"/>
        <v>1</v>
      </c>
      <c r="F16" s="60">
        <f>VLOOKUP($A16,'Return Data'!$B$7:$R$2292,6,0)</f>
        <v>5.3446999999999996</v>
      </c>
      <c r="G16" s="61">
        <f t="shared" si="1"/>
        <v>4</v>
      </c>
      <c r="H16" s="60">
        <f>VLOOKUP($A16,'Return Data'!$B$7:$R$2292,7,0)</f>
        <v>5.3181000000000003</v>
      </c>
      <c r="I16" s="61">
        <f t="shared" si="2"/>
        <v>4</v>
      </c>
      <c r="J16" s="60">
        <f>VLOOKUP($A16,'Return Data'!$B$7:$R$2292,8,0)</f>
        <v>5.3681999999999999</v>
      </c>
      <c r="K16" s="61">
        <f t="shared" si="3"/>
        <v>4</v>
      </c>
      <c r="L16" s="60">
        <f>VLOOKUP($A16,'Return Data'!$B$7:$R$2292,9,0)</f>
        <v>5.7435999999999998</v>
      </c>
      <c r="M16" s="61">
        <f t="shared" si="4"/>
        <v>4</v>
      </c>
      <c r="N16" s="60">
        <f>VLOOKUP($A16,'Return Data'!$B$7:$R$2292,10,0)</f>
        <v>6.1687000000000003</v>
      </c>
      <c r="O16" s="61">
        <f t="shared" si="5"/>
        <v>5</v>
      </c>
      <c r="P16" s="60">
        <f>VLOOKUP($A16,'Return Data'!$B$7:$R$2292,11,0)</f>
        <v>5.7671999999999999</v>
      </c>
      <c r="Q16" s="61">
        <f t="shared" si="6"/>
        <v>5</v>
      </c>
      <c r="R16" s="60">
        <f>VLOOKUP($A16,'Return Data'!$B$7:$R$2292,12,0)</f>
        <v>5.5961999999999996</v>
      </c>
      <c r="S16" s="61">
        <f t="shared" si="7"/>
        <v>6</v>
      </c>
      <c r="T16" s="60">
        <f>VLOOKUP($A16,'Return Data'!$B$7:$R$2292,13,0)</f>
        <v>4.9749999999999996</v>
      </c>
      <c r="U16" s="61">
        <f t="shared" si="8"/>
        <v>4</v>
      </c>
      <c r="V16" s="60">
        <f>VLOOKUP($A16,'Return Data'!$B$7:$R$2292,17,0)</f>
        <v>4.4877000000000002</v>
      </c>
      <c r="W16" s="61">
        <f t="shared" si="9"/>
        <v>5</v>
      </c>
      <c r="X16" s="60">
        <f>VLOOKUP($A16,'Return Data'!$B$7:$R$2292,14,0)</f>
        <v>4.931</v>
      </c>
      <c r="Y16" s="61">
        <f t="shared" si="10"/>
        <v>4</v>
      </c>
      <c r="Z16" s="60">
        <f>VLOOKUP($A16,'Return Data'!$B$7:$R$2292,16,0)</f>
        <v>7.4659000000000004</v>
      </c>
      <c r="AA16" s="62">
        <f t="shared" si="11"/>
        <v>2</v>
      </c>
    </row>
    <row r="17" spans="1:27" x14ac:dyDescent="0.3">
      <c r="A17" s="58" t="s">
        <v>1363</v>
      </c>
      <c r="B17" s="59">
        <f>VLOOKUP($A17,'Return Data'!$B$7:$R$2292,3,0)</f>
        <v>44988</v>
      </c>
      <c r="C17" s="60">
        <f>VLOOKUP($A17,'Return Data'!$B$7:$R$2292,4,0)</f>
        <v>2358.2464</v>
      </c>
      <c r="D17" s="60">
        <f>VLOOKUP($A17,'Return Data'!$B$7:$R$2292,5,0)</f>
        <v>5.8034999999999997</v>
      </c>
      <c r="E17" s="61">
        <f t="shared" si="0"/>
        <v>9</v>
      </c>
      <c r="F17" s="60">
        <f>VLOOKUP($A17,'Return Data'!$B$7:$R$2292,6,0)</f>
        <v>5.5568999999999997</v>
      </c>
      <c r="G17" s="61">
        <f t="shared" si="1"/>
        <v>1</v>
      </c>
      <c r="H17" s="60">
        <f>VLOOKUP($A17,'Return Data'!$B$7:$R$2292,7,0)</f>
        <v>5.1280999999999999</v>
      </c>
      <c r="I17" s="61">
        <f t="shared" si="2"/>
        <v>8</v>
      </c>
      <c r="J17" s="60">
        <f>VLOOKUP($A17,'Return Data'!$B$7:$R$2292,8,0)</f>
        <v>5.2835000000000001</v>
      </c>
      <c r="K17" s="61">
        <f t="shared" si="3"/>
        <v>6</v>
      </c>
      <c r="L17" s="60">
        <f>VLOOKUP($A17,'Return Data'!$B$7:$R$2292,9,0)</f>
        <v>5.2652000000000001</v>
      </c>
      <c r="M17" s="61">
        <f t="shared" si="4"/>
        <v>16</v>
      </c>
      <c r="N17" s="60">
        <f>VLOOKUP($A17,'Return Data'!$B$7:$R$2292,10,0)</f>
        <v>5.8978999999999999</v>
      </c>
      <c r="O17" s="61">
        <f t="shared" si="5"/>
        <v>13</v>
      </c>
      <c r="P17" s="60">
        <f>VLOOKUP($A17,'Return Data'!$B$7:$R$2292,11,0)</f>
        <v>5.843</v>
      </c>
      <c r="Q17" s="61">
        <f t="shared" si="6"/>
        <v>4</v>
      </c>
      <c r="R17" s="60">
        <f>VLOOKUP($A17,'Return Data'!$B$7:$R$2292,12,0)</f>
        <v>5.6189999999999998</v>
      </c>
      <c r="S17" s="61">
        <f t="shared" si="7"/>
        <v>4</v>
      </c>
      <c r="T17" s="60">
        <f>VLOOKUP($A17,'Return Data'!$B$7:$R$2292,13,0)</f>
        <v>4.9537000000000004</v>
      </c>
      <c r="U17" s="61">
        <f t="shared" si="8"/>
        <v>5</v>
      </c>
      <c r="V17" s="60">
        <f>VLOOKUP($A17,'Return Data'!$B$7:$R$2292,17,0)</f>
        <v>4.4089</v>
      </c>
      <c r="W17" s="61">
        <f t="shared" si="9"/>
        <v>6</v>
      </c>
      <c r="X17" s="60">
        <f>VLOOKUP($A17,'Return Data'!$B$7:$R$2292,14,0)</f>
        <v>4.4766000000000004</v>
      </c>
      <c r="Y17" s="61">
        <f t="shared" si="10"/>
        <v>11</v>
      </c>
      <c r="Z17" s="60">
        <f>VLOOKUP($A17,'Return Data'!$B$7:$R$2292,16,0)</f>
        <v>7.1018999999999997</v>
      </c>
      <c r="AA17" s="62">
        <f t="shared" si="11"/>
        <v>5</v>
      </c>
    </row>
    <row r="18" spans="1:27" x14ac:dyDescent="0.3">
      <c r="A18" s="58" t="s">
        <v>1366</v>
      </c>
      <c r="B18" s="59">
        <f>VLOOKUP($A18,'Return Data'!$B$7:$R$2292,3,0)</f>
        <v>44988</v>
      </c>
      <c r="C18" s="60">
        <f>VLOOKUP($A18,'Return Data'!$B$7:$R$2292,4,0)</f>
        <v>12.8871</v>
      </c>
      <c r="D18" s="60">
        <f>VLOOKUP($A18,'Return Data'!$B$7:$R$2292,5,0)</f>
        <v>4.5321999999999996</v>
      </c>
      <c r="E18" s="61">
        <f t="shared" si="0"/>
        <v>21</v>
      </c>
      <c r="F18" s="60">
        <f>VLOOKUP($A18,'Return Data'!$B$7:$R$2292,6,0)</f>
        <v>3.7776000000000001</v>
      </c>
      <c r="G18" s="61">
        <f t="shared" si="1"/>
        <v>21</v>
      </c>
      <c r="H18" s="60">
        <f>VLOOKUP($A18,'Return Data'!$B$7:$R$2292,7,0)</f>
        <v>4.5355999999999996</v>
      </c>
      <c r="I18" s="61">
        <f t="shared" si="2"/>
        <v>15</v>
      </c>
      <c r="J18" s="60">
        <f>VLOOKUP($A18,'Return Data'!$B$7:$R$2292,8,0)</f>
        <v>5.0269000000000004</v>
      </c>
      <c r="K18" s="61">
        <f t="shared" si="3"/>
        <v>10</v>
      </c>
      <c r="L18" s="60">
        <f>VLOOKUP($A18,'Return Data'!$B$7:$R$2292,9,0)</f>
        <v>5.5872999999999999</v>
      </c>
      <c r="M18" s="61">
        <f t="shared" si="4"/>
        <v>7</v>
      </c>
      <c r="N18" s="60">
        <f>VLOOKUP($A18,'Return Data'!$B$7:$R$2292,10,0)</f>
        <v>6.2266000000000004</v>
      </c>
      <c r="O18" s="61">
        <f t="shared" si="5"/>
        <v>3</v>
      </c>
      <c r="P18" s="60">
        <f>VLOOKUP($A18,'Return Data'!$B$7:$R$2292,11,0)</f>
        <v>5.6924999999999999</v>
      </c>
      <c r="Q18" s="61">
        <f t="shared" si="6"/>
        <v>9</v>
      </c>
      <c r="R18" s="60">
        <f>VLOOKUP($A18,'Return Data'!$B$7:$R$2292,12,0)</f>
        <v>5.5675999999999997</v>
      </c>
      <c r="S18" s="61">
        <f t="shared" si="7"/>
        <v>7</v>
      </c>
      <c r="T18" s="60">
        <f>VLOOKUP($A18,'Return Data'!$B$7:$R$2292,13,0)</f>
        <v>4.8780000000000001</v>
      </c>
      <c r="U18" s="61">
        <f t="shared" si="8"/>
        <v>9</v>
      </c>
      <c r="V18" s="60">
        <f>VLOOKUP($A18,'Return Data'!$B$7:$R$2292,17,0)</f>
        <v>4.1497999999999999</v>
      </c>
      <c r="W18" s="61">
        <f t="shared" si="9"/>
        <v>10</v>
      </c>
      <c r="X18" s="60">
        <f>VLOOKUP($A18,'Return Data'!$B$7:$R$2292,14,0)</f>
        <v>4.4409000000000001</v>
      </c>
      <c r="Y18" s="61">
        <f t="shared" si="10"/>
        <v>12</v>
      </c>
      <c r="Z18" s="60">
        <f>VLOOKUP($A18,'Return Data'!$B$7:$R$2292,16,0)</f>
        <v>5.6342999999999996</v>
      </c>
      <c r="AA18" s="62">
        <f t="shared" si="11"/>
        <v>16</v>
      </c>
    </row>
    <row r="19" spans="1:27" x14ac:dyDescent="0.3">
      <c r="A19" s="58" t="s">
        <v>1369</v>
      </c>
      <c r="B19" s="59">
        <f>VLOOKUP($A19,'Return Data'!$B$7:$R$2292,3,0)</f>
        <v>44988</v>
      </c>
      <c r="C19" s="60">
        <f>VLOOKUP($A19,'Return Data'!$B$7:$R$2292,4,0)</f>
        <v>2290.0106000000001</v>
      </c>
      <c r="D19" s="60">
        <f>VLOOKUP($A19,'Return Data'!$B$7:$R$2292,5,0)</f>
        <v>4.8365</v>
      </c>
      <c r="E19" s="61">
        <f t="shared" si="0"/>
        <v>14</v>
      </c>
      <c r="F19" s="60">
        <f>VLOOKUP($A19,'Return Data'!$B$7:$R$2292,6,0)</f>
        <v>4.4836</v>
      </c>
      <c r="G19" s="61">
        <f t="shared" si="1"/>
        <v>11</v>
      </c>
      <c r="H19" s="60">
        <f>VLOOKUP($A19,'Return Data'!$B$7:$R$2292,7,0)</f>
        <v>4.7869000000000002</v>
      </c>
      <c r="I19" s="61">
        <f t="shared" si="2"/>
        <v>12</v>
      </c>
      <c r="J19" s="60">
        <f>VLOOKUP($A19,'Return Data'!$B$7:$R$2292,8,0)</f>
        <v>4.8852000000000002</v>
      </c>
      <c r="K19" s="61">
        <f t="shared" si="3"/>
        <v>15</v>
      </c>
      <c r="L19" s="60">
        <f>VLOOKUP($A19,'Return Data'!$B$7:$R$2292,9,0)</f>
        <v>5.3011999999999997</v>
      </c>
      <c r="M19" s="61">
        <f t="shared" si="4"/>
        <v>15</v>
      </c>
      <c r="N19" s="60">
        <f>VLOOKUP($A19,'Return Data'!$B$7:$R$2292,10,0)</f>
        <v>5.8657000000000004</v>
      </c>
      <c r="O19" s="61">
        <f t="shared" si="5"/>
        <v>14</v>
      </c>
      <c r="P19" s="60">
        <f>VLOOKUP($A19,'Return Data'!$B$7:$R$2292,11,0)</f>
        <v>5.3365</v>
      </c>
      <c r="Q19" s="61">
        <f t="shared" si="6"/>
        <v>18</v>
      </c>
      <c r="R19" s="60">
        <f>VLOOKUP($A19,'Return Data'!$B$7:$R$2292,12,0)</f>
        <v>5.2062999999999997</v>
      </c>
      <c r="S19" s="61">
        <f t="shared" si="7"/>
        <v>17</v>
      </c>
      <c r="T19" s="60">
        <f>VLOOKUP($A19,'Return Data'!$B$7:$R$2292,13,0)</f>
        <v>4.5419999999999998</v>
      </c>
      <c r="U19" s="61">
        <f t="shared" si="8"/>
        <v>17</v>
      </c>
      <c r="V19" s="60">
        <f>VLOOKUP($A19,'Return Data'!$B$7:$R$2292,17,0)</f>
        <v>3.8382000000000001</v>
      </c>
      <c r="W19" s="61">
        <f t="shared" si="9"/>
        <v>19</v>
      </c>
      <c r="X19" s="60">
        <f>VLOOKUP($A19,'Return Data'!$B$7:$R$2292,14,0)</f>
        <v>4.0899000000000001</v>
      </c>
      <c r="Y19" s="61">
        <f t="shared" si="10"/>
        <v>16</v>
      </c>
      <c r="Z19" s="60">
        <f>VLOOKUP($A19,'Return Data'!$B$7:$R$2292,16,0)</f>
        <v>7.0388000000000002</v>
      </c>
      <c r="AA19" s="62">
        <f t="shared" si="11"/>
        <v>8</v>
      </c>
    </row>
    <row r="20" spans="1:27" x14ac:dyDescent="0.3">
      <c r="A20" s="58" t="s">
        <v>1373</v>
      </c>
      <c r="B20" s="59">
        <f>VLOOKUP($A20,'Return Data'!$B$7:$R$2292,3,0)</f>
        <v>44988</v>
      </c>
      <c r="C20" s="60">
        <f>VLOOKUP($A20,'Return Data'!$B$7:$R$2292,4,0)</f>
        <v>36.457900000000002</v>
      </c>
      <c r="D20" s="60">
        <f>VLOOKUP($A20,'Return Data'!$B$7:$R$2292,5,0)</f>
        <v>6.3083999999999998</v>
      </c>
      <c r="E20" s="61">
        <f t="shared" si="0"/>
        <v>4</v>
      </c>
      <c r="F20" s="60">
        <f>VLOOKUP($A20,'Return Data'!$B$7:$R$2292,6,0)</f>
        <v>4.7405999999999997</v>
      </c>
      <c r="G20" s="61">
        <f t="shared" si="1"/>
        <v>8</v>
      </c>
      <c r="H20" s="60">
        <f>VLOOKUP($A20,'Return Data'!$B$7:$R$2292,7,0)</f>
        <v>5.0392000000000001</v>
      </c>
      <c r="I20" s="61">
        <f t="shared" si="2"/>
        <v>9</v>
      </c>
      <c r="J20" s="60">
        <f>VLOOKUP($A20,'Return Data'!$B$7:$R$2292,8,0)</f>
        <v>5.3743999999999996</v>
      </c>
      <c r="K20" s="61">
        <f t="shared" si="3"/>
        <v>3</v>
      </c>
      <c r="L20" s="60">
        <f>VLOOKUP($A20,'Return Data'!$B$7:$R$2292,9,0)</f>
        <v>5.7858000000000001</v>
      </c>
      <c r="M20" s="61">
        <f t="shared" si="4"/>
        <v>3</v>
      </c>
      <c r="N20" s="60">
        <f>VLOOKUP($A20,'Return Data'!$B$7:$R$2292,10,0)</f>
        <v>6.0586000000000002</v>
      </c>
      <c r="O20" s="61">
        <f t="shared" si="5"/>
        <v>7</v>
      </c>
      <c r="P20" s="60">
        <f>VLOOKUP($A20,'Return Data'!$B$7:$R$2292,11,0)</f>
        <v>5.6223000000000001</v>
      </c>
      <c r="Q20" s="61">
        <f t="shared" si="6"/>
        <v>10</v>
      </c>
      <c r="R20" s="60">
        <f>VLOOKUP($A20,'Return Data'!$B$7:$R$2292,12,0)</f>
        <v>5.4550999999999998</v>
      </c>
      <c r="S20" s="61">
        <f t="shared" si="7"/>
        <v>11</v>
      </c>
      <c r="T20" s="60">
        <f>VLOOKUP($A20,'Return Data'!$B$7:$R$2292,13,0)</f>
        <v>4.9130000000000003</v>
      </c>
      <c r="U20" s="61">
        <f t="shared" si="8"/>
        <v>8</v>
      </c>
      <c r="V20" s="60">
        <f>VLOOKUP($A20,'Return Data'!$B$7:$R$2292,17,0)</f>
        <v>4.1353999999999997</v>
      </c>
      <c r="W20" s="61">
        <f t="shared" si="9"/>
        <v>11</v>
      </c>
      <c r="X20" s="60">
        <f>VLOOKUP($A20,'Return Data'!$B$7:$R$2292,14,0)</f>
        <v>4.4927999999999999</v>
      </c>
      <c r="Y20" s="61">
        <f t="shared" si="10"/>
        <v>8</v>
      </c>
      <c r="Z20" s="60">
        <f>VLOOKUP($A20,'Return Data'!$B$7:$R$2292,16,0)</f>
        <v>7.2164999999999999</v>
      </c>
      <c r="AA20" s="62">
        <f t="shared" si="11"/>
        <v>4</v>
      </c>
    </row>
    <row r="21" spans="1:27" x14ac:dyDescent="0.3">
      <c r="A21" s="58" t="s">
        <v>1378</v>
      </c>
      <c r="B21" s="59">
        <f>VLOOKUP($A21,'Return Data'!$B$7:$R$2292,3,0)</f>
        <v>44988</v>
      </c>
      <c r="C21" s="60">
        <f>VLOOKUP($A21,'Return Data'!$B$7:$R$2292,4,0)</f>
        <v>1137.6856</v>
      </c>
      <c r="D21" s="60">
        <f>VLOOKUP($A21,'Return Data'!$B$7:$R$2292,5,0)</f>
        <v>6.9311999999999996</v>
      </c>
      <c r="E21" s="61">
        <f t="shared" si="0"/>
        <v>3</v>
      </c>
      <c r="F21" s="60">
        <f>VLOOKUP($A21,'Return Data'!$B$7:$R$2292,6,0)</f>
        <v>5.5507</v>
      </c>
      <c r="G21" s="61">
        <f t="shared" si="1"/>
        <v>2</v>
      </c>
      <c r="H21" s="60">
        <f>VLOOKUP($A21,'Return Data'!$B$7:$R$2292,7,0)</f>
        <v>4.5124000000000004</v>
      </c>
      <c r="I21" s="61">
        <f t="shared" si="2"/>
        <v>17</v>
      </c>
      <c r="J21" s="60">
        <f>VLOOKUP($A21,'Return Data'!$B$7:$R$2292,8,0)</f>
        <v>4.8974000000000002</v>
      </c>
      <c r="K21" s="61">
        <f t="shared" si="3"/>
        <v>14</v>
      </c>
      <c r="L21" s="60">
        <f>VLOOKUP($A21,'Return Data'!$B$7:$R$2292,9,0)</f>
        <v>4.8696000000000002</v>
      </c>
      <c r="M21" s="61">
        <f t="shared" si="4"/>
        <v>21</v>
      </c>
      <c r="N21" s="60">
        <f>VLOOKUP($A21,'Return Data'!$B$7:$R$2292,10,0)</f>
        <v>5.5496999999999996</v>
      </c>
      <c r="O21" s="61">
        <f t="shared" si="5"/>
        <v>21</v>
      </c>
      <c r="P21" s="60">
        <f>VLOOKUP($A21,'Return Data'!$B$7:$R$2292,11,0)</f>
        <v>5.3930999999999996</v>
      </c>
      <c r="Q21" s="61">
        <f t="shared" si="6"/>
        <v>15</v>
      </c>
      <c r="R21" s="60">
        <f>VLOOKUP($A21,'Return Data'!$B$7:$R$2292,12,0)</f>
        <v>5.2629999999999999</v>
      </c>
      <c r="S21" s="61">
        <f t="shared" si="7"/>
        <v>15</v>
      </c>
      <c r="T21" s="60">
        <f>VLOOKUP($A21,'Return Data'!$B$7:$R$2292,13,0)</f>
        <v>4.6543000000000001</v>
      </c>
      <c r="U21" s="61">
        <f t="shared" si="8"/>
        <v>15</v>
      </c>
      <c r="V21" s="60">
        <f>VLOOKUP($A21,'Return Data'!$B$7:$R$2292,17,0)</f>
        <v>3.9318</v>
      </c>
      <c r="W21" s="61">
        <f t="shared" si="9"/>
        <v>15</v>
      </c>
      <c r="X21" s="60">
        <f>VLOOKUP($A21,'Return Data'!$B$7:$R$2292,14,0)</f>
        <v>3.8776999999999999</v>
      </c>
      <c r="Y21" s="61">
        <f t="shared" si="10"/>
        <v>19</v>
      </c>
      <c r="Z21" s="60">
        <f>VLOOKUP($A21,'Return Data'!$B$7:$R$2292,16,0)</f>
        <v>4.0289999999999999</v>
      </c>
      <c r="AA21" s="62">
        <f t="shared" si="11"/>
        <v>22</v>
      </c>
    </row>
    <row r="22" spans="1:27" x14ac:dyDescent="0.3">
      <c r="A22" s="58" t="s">
        <v>2069</v>
      </c>
      <c r="B22" s="59">
        <f>VLOOKUP($A22,'Return Data'!$B$7:$R$2292,3,0)</f>
        <v>44988</v>
      </c>
      <c r="C22" s="60">
        <f>VLOOKUP($A22,'Return Data'!$B$7:$R$2292,4,0)</f>
        <v>1168.1758</v>
      </c>
      <c r="D22" s="60">
        <f>VLOOKUP($A22,'Return Data'!$B$7:$R$2292,5,0)</f>
        <v>7.0877999999999997</v>
      </c>
      <c r="E22" s="61">
        <f t="shared" si="0"/>
        <v>2</v>
      </c>
      <c r="F22" s="60">
        <f>VLOOKUP($A22,'Return Data'!$B$7:$R$2292,6,0)</f>
        <v>5.117</v>
      </c>
      <c r="G22" s="61">
        <f t="shared" si="1"/>
        <v>5</v>
      </c>
      <c r="H22" s="60">
        <f>VLOOKUP($A22,'Return Data'!$B$7:$R$2292,7,0)</f>
        <v>5.5282</v>
      </c>
      <c r="I22" s="61">
        <f t="shared" si="2"/>
        <v>3</v>
      </c>
      <c r="J22" s="60">
        <f>VLOOKUP($A22,'Return Data'!$B$7:$R$2292,8,0)</f>
        <v>5.3266</v>
      </c>
      <c r="K22" s="61">
        <f t="shared" si="3"/>
        <v>5</v>
      </c>
      <c r="L22" s="60">
        <f>VLOOKUP($A22,'Return Data'!$B$7:$R$2292,9,0)</f>
        <v>5.7268999999999997</v>
      </c>
      <c r="M22" s="61">
        <f t="shared" si="4"/>
        <v>5</v>
      </c>
      <c r="N22" s="60">
        <f>VLOOKUP($A22,'Return Data'!$B$7:$R$2292,10,0)</f>
        <v>6.0494000000000003</v>
      </c>
      <c r="O22" s="61">
        <f t="shared" si="5"/>
        <v>9</v>
      </c>
      <c r="P22" s="60">
        <f>VLOOKUP($A22,'Return Data'!$B$7:$R$2292,11,0)</f>
        <v>5.7295999999999996</v>
      </c>
      <c r="Q22" s="61">
        <f t="shared" si="6"/>
        <v>7</v>
      </c>
      <c r="R22" s="60">
        <f>VLOOKUP($A22,'Return Data'!$B$7:$R$2292,12,0)</f>
        <v>5.5507</v>
      </c>
      <c r="S22" s="61">
        <f t="shared" si="7"/>
        <v>8</v>
      </c>
      <c r="T22" s="60">
        <f>VLOOKUP($A22,'Return Data'!$B$7:$R$2292,13,0)</f>
        <v>4.8342000000000001</v>
      </c>
      <c r="U22" s="61">
        <f t="shared" si="8"/>
        <v>11</v>
      </c>
      <c r="V22" s="60">
        <f>VLOOKUP($A22,'Return Data'!$B$7:$R$2292,17,0)</f>
        <v>4.1325000000000003</v>
      </c>
      <c r="W22" s="61">
        <f t="shared" si="9"/>
        <v>12</v>
      </c>
      <c r="X22" s="60">
        <f>VLOOKUP($A22,'Return Data'!$B$7:$R$2292,14,0)</f>
        <v>4.4798</v>
      </c>
      <c r="Y22" s="61">
        <f t="shared" si="10"/>
        <v>10</v>
      </c>
      <c r="Z22" s="60">
        <f>VLOOKUP($A22,'Return Data'!$B$7:$R$2292,16,0)</f>
        <v>4.7089999999999996</v>
      </c>
      <c r="AA22" s="62">
        <f t="shared" si="11"/>
        <v>19</v>
      </c>
    </row>
    <row r="23" spans="1:27" x14ac:dyDescent="0.3">
      <c r="A23" s="58" t="s">
        <v>1380</v>
      </c>
      <c r="B23" s="59">
        <f>VLOOKUP($A23,'Return Data'!$B$7:$R$2292,3,0)</f>
        <v>44988</v>
      </c>
      <c r="C23" s="60">
        <f>VLOOKUP($A23,'Return Data'!$B$7:$R$2292,4,0)</f>
        <v>14.3873</v>
      </c>
      <c r="D23" s="60">
        <f>VLOOKUP($A23,'Return Data'!$B$7:$R$2292,5,0)</f>
        <v>6.0896999999999997</v>
      </c>
      <c r="E23" s="61">
        <f t="shared" si="0"/>
        <v>5</v>
      </c>
      <c r="F23" s="60">
        <f>VLOOKUP($A23,'Return Data'!$B$7:$R$2292,6,0)</f>
        <v>4.2297000000000002</v>
      </c>
      <c r="G23" s="61">
        <f t="shared" si="1"/>
        <v>16</v>
      </c>
      <c r="H23" s="60">
        <f>VLOOKUP($A23,'Return Data'!$B$7:$R$2292,7,0)</f>
        <v>4.3526999999999996</v>
      </c>
      <c r="I23" s="61">
        <f t="shared" si="2"/>
        <v>20</v>
      </c>
      <c r="J23" s="60">
        <f>VLOOKUP($A23,'Return Data'!$B$7:$R$2292,8,0)</f>
        <v>4.4473000000000003</v>
      </c>
      <c r="K23" s="61">
        <f t="shared" si="3"/>
        <v>20</v>
      </c>
      <c r="L23" s="60">
        <f>VLOOKUP($A23,'Return Data'!$B$7:$R$2292,9,0)</f>
        <v>3.9988999999999999</v>
      </c>
      <c r="M23" s="61">
        <f t="shared" si="4"/>
        <v>23</v>
      </c>
      <c r="N23" s="60">
        <f>VLOOKUP($A23,'Return Data'!$B$7:$R$2292,10,0)</f>
        <v>4.6304999999999996</v>
      </c>
      <c r="O23" s="61">
        <f t="shared" si="5"/>
        <v>23</v>
      </c>
      <c r="P23" s="60">
        <f>VLOOKUP($A23,'Return Data'!$B$7:$R$2292,11,0)</f>
        <v>4.7195999999999998</v>
      </c>
      <c r="Q23" s="61">
        <f t="shared" si="6"/>
        <v>23</v>
      </c>
      <c r="R23" s="60">
        <f>VLOOKUP($A23,'Return Data'!$B$7:$R$2292,12,0)</f>
        <v>4.5201000000000002</v>
      </c>
      <c r="S23" s="61">
        <f t="shared" si="7"/>
        <v>23</v>
      </c>
      <c r="T23" s="60">
        <f>VLOOKUP($A23,'Return Data'!$B$7:$R$2292,13,0)</f>
        <v>3.9365000000000001</v>
      </c>
      <c r="U23" s="61">
        <f t="shared" si="8"/>
        <v>23</v>
      </c>
      <c r="V23" s="60">
        <f>VLOOKUP($A23,'Return Data'!$B$7:$R$2292,17,0)</f>
        <v>3.1884999999999999</v>
      </c>
      <c r="W23" s="61">
        <f t="shared" si="9"/>
        <v>23</v>
      </c>
      <c r="X23" s="60">
        <f>VLOOKUP($A23,'Return Data'!$B$7:$R$2292,14,0)</f>
        <v>3.4089999999999998</v>
      </c>
      <c r="Y23" s="61">
        <f t="shared" si="10"/>
        <v>23</v>
      </c>
      <c r="Z23" s="60">
        <f>VLOOKUP($A23,'Return Data'!$B$7:$R$2292,16,0)</f>
        <v>3.9062000000000001</v>
      </c>
      <c r="AA23" s="62">
        <f t="shared" si="11"/>
        <v>23</v>
      </c>
    </row>
    <row r="24" spans="1:27" x14ac:dyDescent="0.3">
      <c r="A24" s="58" t="s">
        <v>1381</v>
      </c>
      <c r="B24" s="59">
        <f>VLOOKUP($A24,'Return Data'!$B$7:$R$2292,3,0)</f>
        <v>44988</v>
      </c>
      <c r="C24" s="60">
        <f>VLOOKUP($A24,'Return Data'!$B$7:$R$2292,4,0)</f>
        <v>3429.3647999999998</v>
      </c>
      <c r="D24" s="60">
        <f>VLOOKUP($A24,'Return Data'!$B$7:$R$2292,5,0)</f>
        <v>4.7358000000000002</v>
      </c>
      <c r="E24" s="61">
        <f t="shared" si="0"/>
        <v>16</v>
      </c>
      <c r="F24" s="60">
        <f>VLOOKUP($A24,'Return Data'!$B$7:$R$2292,6,0)</f>
        <v>4.1849999999999996</v>
      </c>
      <c r="G24" s="61">
        <f t="shared" si="1"/>
        <v>17</v>
      </c>
      <c r="H24" s="60">
        <f>VLOOKUP($A24,'Return Data'!$B$7:$R$2292,7,0)</f>
        <v>4.7659000000000002</v>
      </c>
      <c r="I24" s="61">
        <f t="shared" si="2"/>
        <v>13</v>
      </c>
      <c r="J24" s="60">
        <f>VLOOKUP($A24,'Return Data'!$B$7:$R$2292,8,0)</f>
        <v>5.0726000000000004</v>
      </c>
      <c r="K24" s="61">
        <f t="shared" si="3"/>
        <v>8</v>
      </c>
      <c r="L24" s="60">
        <f>VLOOKUP($A24,'Return Data'!$B$7:$R$2292,9,0)</f>
        <v>5.5865999999999998</v>
      </c>
      <c r="M24" s="61">
        <f t="shared" si="4"/>
        <v>8</v>
      </c>
      <c r="N24" s="60">
        <f>VLOOKUP($A24,'Return Data'!$B$7:$R$2292,10,0)</f>
        <v>5.9253999999999998</v>
      </c>
      <c r="O24" s="61">
        <f t="shared" si="5"/>
        <v>10</v>
      </c>
      <c r="P24" s="60">
        <f>VLOOKUP($A24,'Return Data'!$B$7:$R$2292,11,0)</f>
        <v>5.5372000000000003</v>
      </c>
      <c r="Q24" s="61">
        <f t="shared" si="6"/>
        <v>12</v>
      </c>
      <c r="R24" s="60">
        <f>VLOOKUP($A24,'Return Data'!$B$7:$R$2292,12,0)</f>
        <v>5.4607000000000001</v>
      </c>
      <c r="S24" s="61">
        <f t="shared" si="7"/>
        <v>10</v>
      </c>
      <c r="T24" s="60">
        <f>VLOOKUP($A24,'Return Data'!$B$7:$R$2292,13,0)</f>
        <v>4.9317000000000002</v>
      </c>
      <c r="U24" s="61">
        <f t="shared" si="8"/>
        <v>7</v>
      </c>
      <c r="V24" s="60">
        <f>VLOOKUP($A24,'Return Data'!$B$7:$R$2292,17,0)</f>
        <v>6.3593999999999999</v>
      </c>
      <c r="W24" s="61">
        <f t="shared" si="9"/>
        <v>1</v>
      </c>
      <c r="X24" s="60">
        <f>VLOOKUP($A24,'Return Data'!$B$7:$R$2292,14,0)</f>
        <v>5.5875000000000004</v>
      </c>
      <c r="Y24" s="61">
        <f t="shared" si="10"/>
        <v>1</v>
      </c>
      <c r="Z24" s="60">
        <f>VLOOKUP($A24,'Return Data'!$B$7:$R$2292,16,0)</f>
        <v>5.9702999999999999</v>
      </c>
      <c r="AA24" s="62">
        <f t="shared" si="11"/>
        <v>12</v>
      </c>
    </row>
    <row r="25" spans="1:27" x14ac:dyDescent="0.3">
      <c r="A25" s="58" t="s">
        <v>1869</v>
      </c>
      <c r="B25" s="59">
        <f>VLOOKUP($A25,'Return Data'!$B$7:$R$2292,3,0)</f>
        <v>44988</v>
      </c>
      <c r="C25" s="60">
        <f>VLOOKUP($A25,'Return Data'!$B$7:$R$2292,4,0)</f>
        <v>29.19</v>
      </c>
      <c r="D25" s="60">
        <f>VLOOKUP($A25,'Return Data'!$B$7:$R$2292,5,0)</f>
        <v>4.6272000000000002</v>
      </c>
      <c r="E25" s="61">
        <f t="shared" si="0"/>
        <v>19</v>
      </c>
      <c r="F25" s="60">
        <f>VLOOKUP($A25,'Return Data'!$B$7:$R$2292,6,0)</f>
        <v>4.5031999999999996</v>
      </c>
      <c r="G25" s="61">
        <f t="shared" si="1"/>
        <v>10</v>
      </c>
      <c r="H25" s="60">
        <f>VLOOKUP($A25,'Return Data'!$B$7:$R$2292,7,0)</f>
        <v>5.1676000000000002</v>
      </c>
      <c r="I25" s="61">
        <f t="shared" si="2"/>
        <v>7</v>
      </c>
      <c r="J25" s="60">
        <f>VLOOKUP($A25,'Return Data'!$B$7:$R$2292,8,0)</f>
        <v>4.9217000000000004</v>
      </c>
      <c r="K25" s="61">
        <f t="shared" si="3"/>
        <v>13</v>
      </c>
      <c r="L25" s="60">
        <f>VLOOKUP($A25,'Return Data'!$B$7:$R$2292,9,0)</f>
        <v>5.3181000000000003</v>
      </c>
      <c r="M25" s="61">
        <f t="shared" si="4"/>
        <v>14</v>
      </c>
      <c r="N25" s="60">
        <f>VLOOKUP($A25,'Return Data'!$B$7:$R$2292,10,0)</f>
        <v>5.8201000000000001</v>
      </c>
      <c r="O25" s="61">
        <f t="shared" si="5"/>
        <v>17</v>
      </c>
      <c r="P25" s="60">
        <f>VLOOKUP($A25,'Return Data'!$B$7:$R$2292,11,0)</f>
        <v>5.4923000000000002</v>
      </c>
      <c r="Q25" s="61">
        <f t="shared" si="6"/>
        <v>13</v>
      </c>
      <c r="R25" s="60">
        <f>VLOOKUP($A25,'Return Data'!$B$7:$R$2292,12,0)</f>
        <v>5.2657999999999996</v>
      </c>
      <c r="S25" s="61">
        <f t="shared" si="7"/>
        <v>14</v>
      </c>
      <c r="T25" s="60">
        <f>VLOOKUP($A25,'Return Data'!$B$7:$R$2292,13,0)</f>
        <v>4.7366999999999999</v>
      </c>
      <c r="U25" s="61">
        <f t="shared" si="8"/>
        <v>13</v>
      </c>
      <c r="V25" s="60">
        <f>VLOOKUP($A25,'Return Data'!$B$7:$R$2292,17,0)</f>
        <v>4.0202</v>
      </c>
      <c r="W25" s="61">
        <f t="shared" si="9"/>
        <v>14</v>
      </c>
      <c r="X25" s="60">
        <f>VLOOKUP($A25,'Return Data'!$B$7:$R$2292,14,0)</f>
        <v>4.3879999999999999</v>
      </c>
      <c r="Y25" s="61">
        <f t="shared" si="10"/>
        <v>13</v>
      </c>
      <c r="Z25" s="60">
        <f>VLOOKUP($A25,'Return Data'!$B$7:$R$2292,16,0)</f>
        <v>7.5747999999999998</v>
      </c>
      <c r="AA25" s="62">
        <f t="shared" si="11"/>
        <v>1</v>
      </c>
    </row>
    <row r="26" spans="1:27" x14ac:dyDescent="0.3">
      <c r="A26" s="58" t="s">
        <v>1386</v>
      </c>
      <c r="B26" s="59">
        <f>VLOOKUP($A26,'Return Data'!$B$7:$R$2292,3,0)</f>
        <v>44988</v>
      </c>
      <c r="C26" s="60">
        <f>VLOOKUP($A26,'Return Data'!$B$7:$R$2292,4,0)</f>
        <v>5061.5711000000001</v>
      </c>
      <c r="D26" s="60">
        <f>VLOOKUP($A26,'Return Data'!$B$7:$R$2292,5,0)</f>
        <v>5.5636000000000001</v>
      </c>
      <c r="E26" s="61">
        <f t="shared" si="0"/>
        <v>11</v>
      </c>
      <c r="F26" s="60">
        <f>VLOOKUP($A26,'Return Data'!$B$7:$R$2292,6,0)</f>
        <v>4.8688000000000002</v>
      </c>
      <c r="G26" s="61">
        <f t="shared" si="1"/>
        <v>7</v>
      </c>
      <c r="H26" s="60">
        <f>VLOOKUP($A26,'Return Data'!$B$7:$R$2292,7,0)</f>
        <v>5.0316000000000001</v>
      </c>
      <c r="I26" s="61">
        <f t="shared" si="2"/>
        <v>10</v>
      </c>
      <c r="J26" s="60">
        <f>VLOOKUP($A26,'Return Data'!$B$7:$R$2292,8,0)</f>
        <v>5.0101000000000004</v>
      </c>
      <c r="K26" s="61">
        <f t="shared" si="3"/>
        <v>11</v>
      </c>
      <c r="L26" s="60">
        <f>VLOOKUP($A26,'Return Data'!$B$7:$R$2292,9,0)</f>
        <v>5.4303999999999997</v>
      </c>
      <c r="M26" s="61">
        <f t="shared" si="4"/>
        <v>10</v>
      </c>
      <c r="N26" s="60">
        <f>VLOOKUP($A26,'Return Data'!$B$7:$R$2292,10,0)</f>
        <v>6.1643999999999997</v>
      </c>
      <c r="O26" s="61">
        <f t="shared" si="5"/>
        <v>6</v>
      </c>
      <c r="P26" s="60">
        <f>VLOOKUP($A26,'Return Data'!$B$7:$R$2292,11,0)</f>
        <v>5.7477</v>
      </c>
      <c r="Q26" s="61">
        <f t="shared" si="6"/>
        <v>6</v>
      </c>
      <c r="R26" s="60">
        <f>VLOOKUP($A26,'Return Data'!$B$7:$R$2292,12,0)</f>
        <v>5.6097999999999999</v>
      </c>
      <c r="S26" s="61">
        <f t="shared" si="7"/>
        <v>5</v>
      </c>
      <c r="T26" s="60">
        <f>VLOOKUP($A26,'Return Data'!$B$7:$R$2292,13,0)</f>
        <v>4.8609999999999998</v>
      </c>
      <c r="U26" s="61">
        <f t="shared" si="8"/>
        <v>10</v>
      </c>
      <c r="V26" s="60">
        <f>VLOOKUP($A26,'Return Data'!$B$7:$R$2292,17,0)</f>
        <v>4.1894999999999998</v>
      </c>
      <c r="W26" s="61">
        <f t="shared" si="9"/>
        <v>9</v>
      </c>
      <c r="X26" s="60">
        <f>VLOOKUP($A26,'Return Data'!$B$7:$R$2292,14,0)</f>
        <v>4.5570000000000004</v>
      </c>
      <c r="Y26" s="61">
        <f t="shared" si="10"/>
        <v>6</v>
      </c>
      <c r="Z26" s="60">
        <f>VLOOKUP($A26,'Return Data'!$B$7:$R$2292,16,0)</f>
        <v>7.0495999999999999</v>
      </c>
      <c r="AA26" s="62">
        <f t="shared" si="11"/>
        <v>7</v>
      </c>
    </row>
    <row r="27" spans="1:27" x14ac:dyDescent="0.3">
      <c r="A27" s="58" t="s">
        <v>1848</v>
      </c>
      <c r="B27" s="59">
        <f>VLOOKUP($A27,'Return Data'!$B$7:$R$2292,3,0)</f>
        <v>44988</v>
      </c>
      <c r="C27" s="60">
        <f>VLOOKUP($A27,'Return Data'!$B$7:$R$2292,4,0)</f>
        <v>2322.5425</v>
      </c>
      <c r="D27" s="60">
        <f>VLOOKUP($A27,'Return Data'!$B$7:$R$2292,5,0)</f>
        <v>6.0358000000000001</v>
      </c>
      <c r="E27" s="61">
        <f t="shared" si="0"/>
        <v>6</v>
      </c>
      <c r="F27" s="60">
        <f>VLOOKUP($A27,'Return Data'!$B$7:$R$2292,6,0)</f>
        <v>4.3144</v>
      </c>
      <c r="G27" s="61">
        <f t="shared" si="1"/>
        <v>15</v>
      </c>
      <c r="H27" s="60">
        <f>VLOOKUP($A27,'Return Data'!$B$7:$R$2292,7,0)</f>
        <v>4.4607000000000001</v>
      </c>
      <c r="I27" s="61">
        <f t="shared" si="2"/>
        <v>18</v>
      </c>
      <c r="J27" s="60">
        <f>VLOOKUP($A27,'Return Data'!$B$7:$R$2292,8,0)</f>
        <v>4.4585999999999997</v>
      </c>
      <c r="K27" s="61">
        <f t="shared" si="3"/>
        <v>19</v>
      </c>
      <c r="L27" s="60">
        <f>VLOOKUP($A27,'Return Data'!$B$7:$R$2292,9,0)</f>
        <v>4.8765000000000001</v>
      </c>
      <c r="M27" s="61">
        <f t="shared" si="4"/>
        <v>20</v>
      </c>
      <c r="N27" s="60">
        <f>VLOOKUP($A27,'Return Data'!$B$7:$R$2292,10,0)</f>
        <v>5.3383000000000003</v>
      </c>
      <c r="O27" s="61">
        <f t="shared" si="5"/>
        <v>22</v>
      </c>
      <c r="P27" s="60">
        <f>VLOOKUP($A27,'Return Data'!$B$7:$R$2292,11,0)</f>
        <v>4.9721000000000002</v>
      </c>
      <c r="Q27" s="61">
        <f t="shared" si="6"/>
        <v>22</v>
      </c>
      <c r="R27" s="60">
        <f>VLOOKUP($A27,'Return Data'!$B$7:$R$2292,12,0)</f>
        <v>4.7072000000000003</v>
      </c>
      <c r="S27" s="61">
        <f t="shared" si="7"/>
        <v>22</v>
      </c>
      <c r="T27" s="60">
        <f>VLOOKUP($A27,'Return Data'!$B$7:$R$2292,13,0)</f>
        <v>4.1317000000000004</v>
      </c>
      <c r="U27" s="61">
        <f t="shared" si="8"/>
        <v>22</v>
      </c>
      <c r="V27" s="60">
        <f>VLOOKUP($A27,'Return Data'!$B$7:$R$2292,17,0)</f>
        <v>3.4359000000000002</v>
      </c>
      <c r="W27" s="61">
        <f t="shared" si="9"/>
        <v>22</v>
      </c>
      <c r="X27" s="60">
        <f>VLOOKUP($A27,'Return Data'!$B$7:$R$2292,14,0)</f>
        <v>3.4645000000000001</v>
      </c>
      <c r="Y27" s="61">
        <f t="shared" si="10"/>
        <v>22</v>
      </c>
      <c r="Z27" s="60">
        <f>VLOOKUP($A27,'Return Data'!$B$7:$R$2292,16,0)</f>
        <v>5.7046000000000001</v>
      </c>
      <c r="AA27" s="62">
        <f t="shared" si="11"/>
        <v>15</v>
      </c>
    </row>
    <row r="28" spans="1:27" x14ac:dyDescent="0.3">
      <c r="A28" s="58" t="s">
        <v>1390</v>
      </c>
      <c r="B28" s="59">
        <f>VLOOKUP($A28,'Return Data'!$B$7:$R$2292,3,0)</f>
        <v>44988</v>
      </c>
      <c r="C28" s="60">
        <f>VLOOKUP($A28,'Return Data'!$B$7:$R$2292,4,0)</f>
        <v>12.1195</v>
      </c>
      <c r="D28" s="60">
        <f>VLOOKUP($A28,'Return Data'!$B$7:$R$2292,5,0)</f>
        <v>4.8193000000000001</v>
      </c>
      <c r="E28" s="61">
        <f t="shared" si="0"/>
        <v>15</v>
      </c>
      <c r="F28" s="60">
        <f>VLOOKUP($A28,'Return Data'!$B$7:$R$2292,6,0)</f>
        <v>3.1128999999999998</v>
      </c>
      <c r="G28" s="61">
        <f t="shared" si="1"/>
        <v>23</v>
      </c>
      <c r="H28" s="60">
        <f>VLOOKUP($A28,'Return Data'!$B$7:$R$2292,7,0)</f>
        <v>4.2198000000000002</v>
      </c>
      <c r="I28" s="61">
        <f t="shared" si="2"/>
        <v>22</v>
      </c>
      <c r="J28" s="60">
        <f>VLOOKUP($A28,'Return Data'!$B$7:$R$2292,8,0)</f>
        <v>4.3958000000000004</v>
      </c>
      <c r="K28" s="61">
        <f t="shared" si="3"/>
        <v>22</v>
      </c>
      <c r="L28" s="60">
        <f>VLOOKUP($A28,'Return Data'!$B$7:$R$2292,9,0)</f>
        <v>4.9016000000000002</v>
      </c>
      <c r="M28" s="61">
        <f t="shared" si="4"/>
        <v>18</v>
      </c>
      <c r="N28" s="60">
        <f>VLOOKUP($A28,'Return Data'!$B$7:$R$2292,10,0)</f>
        <v>5.5632999999999999</v>
      </c>
      <c r="O28" s="61">
        <f t="shared" si="5"/>
        <v>20</v>
      </c>
      <c r="P28" s="60">
        <f>VLOOKUP($A28,'Return Data'!$B$7:$R$2292,11,0)</f>
        <v>5.2819000000000003</v>
      </c>
      <c r="Q28" s="61">
        <f t="shared" si="6"/>
        <v>20</v>
      </c>
      <c r="R28" s="60">
        <f>VLOOKUP($A28,'Return Data'!$B$7:$R$2292,12,0)</f>
        <v>5.0914999999999999</v>
      </c>
      <c r="S28" s="61">
        <f t="shared" si="7"/>
        <v>19</v>
      </c>
      <c r="T28" s="60">
        <f>VLOOKUP($A28,'Return Data'!$B$7:$R$2292,13,0)</f>
        <v>4.4983000000000004</v>
      </c>
      <c r="U28" s="61">
        <f t="shared" si="8"/>
        <v>19</v>
      </c>
      <c r="V28" s="60">
        <f>VLOOKUP($A28,'Return Data'!$B$7:$R$2292,17,0)</f>
        <v>3.8687</v>
      </c>
      <c r="W28" s="61">
        <f t="shared" si="9"/>
        <v>17</v>
      </c>
      <c r="X28" s="60">
        <f>VLOOKUP($A28,'Return Data'!$B$7:$R$2292,14,0)</f>
        <v>4.0528000000000004</v>
      </c>
      <c r="Y28" s="61">
        <f t="shared" si="10"/>
        <v>17</v>
      </c>
      <c r="Z28" s="60">
        <f>VLOOKUP($A28,'Return Data'!$B$7:$R$2292,16,0)</f>
        <v>4.7854999999999999</v>
      </c>
      <c r="AA28" s="62">
        <f t="shared" si="11"/>
        <v>18</v>
      </c>
    </row>
    <row r="29" spans="1:27" x14ac:dyDescent="0.3">
      <c r="A29" s="58" t="s">
        <v>1392</v>
      </c>
      <c r="B29" s="59">
        <f>VLOOKUP($A29,'Return Data'!$B$7:$R$2292,3,0)</f>
        <v>44988</v>
      </c>
      <c r="C29" s="60">
        <f>VLOOKUP($A29,'Return Data'!$B$7:$R$2292,4,0)</f>
        <v>3609.4429</v>
      </c>
      <c r="D29" s="60">
        <f>VLOOKUP($A29,'Return Data'!$B$7:$R$2292,5,0)</f>
        <v>5.6920999999999999</v>
      </c>
      <c r="E29" s="61">
        <f t="shared" si="0"/>
        <v>10</v>
      </c>
      <c r="F29" s="60">
        <f>VLOOKUP($A29,'Return Data'!$B$7:$R$2292,6,0)</f>
        <v>3.6377999999999999</v>
      </c>
      <c r="G29" s="61">
        <f t="shared" si="1"/>
        <v>22</v>
      </c>
      <c r="H29" s="60">
        <f>VLOOKUP($A29,'Return Data'!$B$7:$R$2292,7,0)</f>
        <v>4.3696999999999999</v>
      </c>
      <c r="I29" s="61">
        <f t="shared" si="2"/>
        <v>19</v>
      </c>
      <c r="J29" s="60">
        <f>VLOOKUP($A29,'Return Data'!$B$7:$R$2292,8,0)</f>
        <v>4.7333999999999996</v>
      </c>
      <c r="K29" s="61">
        <f t="shared" si="3"/>
        <v>17</v>
      </c>
      <c r="L29" s="60">
        <f>VLOOKUP($A29,'Return Data'!$B$7:$R$2292,9,0)</f>
        <v>5.3415999999999997</v>
      </c>
      <c r="M29" s="61">
        <f t="shared" si="4"/>
        <v>12</v>
      </c>
      <c r="N29" s="60">
        <f>VLOOKUP($A29,'Return Data'!$B$7:$R$2292,10,0)</f>
        <v>5.9198000000000004</v>
      </c>
      <c r="O29" s="61">
        <f t="shared" si="5"/>
        <v>11</v>
      </c>
      <c r="P29" s="60">
        <f>VLOOKUP($A29,'Return Data'!$B$7:$R$2292,11,0)</f>
        <v>5.4671000000000003</v>
      </c>
      <c r="Q29" s="61">
        <f t="shared" si="6"/>
        <v>14</v>
      </c>
      <c r="R29" s="60">
        <f>VLOOKUP($A29,'Return Data'!$B$7:$R$2292,12,0)</f>
        <v>5.3230000000000004</v>
      </c>
      <c r="S29" s="61">
        <f t="shared" si="7"/>
        <v>13</v>
      </c>
      <c r="T29" s="60">
        <f>VLOOKUP($A29,'Return Data'!$B$7:$R$2292,13,0)</f>
        <v>4.6802000000000001</v>
      </c>
      <c r="U29" s="61">
        <f t="shared" si="8"/>
        <v>14</v>
      </c>
      <c r="V29" s="60">
        <f>VLOOKUP($A29,'Return Data'!$B$7:$R$2292,17,0)</f>
        <v>5.3917000000000002</v>
      </c>
      <c r="W29" s="61">
        <f t="shared" si="9"/>
        <v>2</v>
      </c>
      <c r="X29" s="60">
        <f>VLOOKUP($A29,'Return Data'!$B$7:$R$2292,14,0)</f>
        <v>5.2945000000000002</v>
      </c>
      <c r="Y29" s="61">
        <f t="shared" si="10"/>
        <v>2</v>
      </c>
      <c r="Z29" s="60">
        <f>VLOOKUP($A29,'Return Data'!$B$7:$R$2292,16,0)</f>
        <v>6.7953999999999999</v>
      </c>
      <c r="AA29" s="62">
        <f t="shared" si="11"/>
        <v>10</v>
      </c>
    </row>
    <row r="30" spans="1:27" x14ac:dyDescent="0.3">
      <c r="A30" s="58" t="s">
        <v>1862</v>
      </c>
      <c r="B30" s="59">
        <f>VLOOKUP($A30,'Return Data'!$B$7:$R$2292,3,0)</f>
        <v>44988</v>
      </c>
      <c r="C30" s="60">
        <f>VLOOKUP($A30,'Return Data'!$B$7:$R$2292,4,0)</f>
        <v>1167.8326</v>
      </c>
      <c r="D30" s="60">
        <f>VLOOKUP($A30,'Return Data'!$B$7:$R$2292,5,0)</f>
        <v>3.5634000000000001</v>
      </c>
      <c r="E30" s="61">
        <f t="shared" si="0"/>
        <v>23</v>
      </c>
      <c r="F30" s="60">
        <f>VLOOKUP($A30,'Return Data'!$B$7:$R$2292,6,0)</f>
        <v>4.4146999999999998</v>
      </c>
      <c r="G30" s="61">
        <f t="shared" si="1"/>
        <v>14</v>
      </c>
      <c r="H30" s="60">
        <f>VLOOKUP($A30,'Return Data'!$B$7:$R$2292,7,0)</f>
        <v>4.5349000000000004</v>
      </c>
      <c r="I30" s="61">
        <f t="shared" si="2"/>
        <v>16</v>
      </c>
      <c r="J30" s="60">
        <f>VLOOKUP($A30,'Return Data'!$B$7:$R$2292,8,0)</f>
        <v>4.5778999999999996</v>
      </c>
      <c r="K30" s="61">
        <f t="shared" si="3"/>
        <v>18</v>
      </c>
      <c r="L30" s="60">
        <f>VLOOKUP($A30,'Return Data'!$B$7:$R$2292,9,0)</f>
        <v>5.0587</v>
      </c>
      <c r="M30" s="61">
        <f t="shared" si="4"/>
        <v>17</v>
      </c>
      <c r="N30" s="60">
        <f>VLOOKUP($A30,'Return Data'!$B$7:$R$2292,10,0)</f>
        <v>5.7346000000000004</v>
      </c>
      <c r="O30" s="61">
        <f t="shared" si="5"/>
        <v>18</v>
      </c>
      <c r="P30" s="60">
        <f>VLOOKUP($A30,'Return Data'!$B$7:$R$2292,11,0)</f>
        <v>5.3388999999999998</v>
      </c>
      <c r="Q30" s="61">
        <f t="shared" si="6"/>
        <v>17</v>
      </c>
      <c r="R30" s="60">
        <f>VLOOKUP($A30,'Return Data'!$B$7:$R$2292,12,0)</f>
        <v>4.9884000000000004</v>
      </c>
      <c r="S30" s="61">
        <f t="shared" si="7"/>
        <v>21</v>
      </c>
      <c r="T30" s="60">
        <f>VLOOKUP($A30,'Return Data'!$B$7:$R$2292,13,0)</f>
        <v>4.3815</v>
      </c>
      <c r="U30" s="61">
        <f t="shared" si="8"/>
        <v>21</v>
      </c>
      <c r="V30" s="60">
        <f>VLOOKUP($A30,'Return Data'!$B$7:$R$2292,17,0)</f>
        <v>3.8414999999999999</v>
      </c>
      <c r="W30" s="61">
        <f t="shared" si="9"/>
        <v>18</v>
      </c>
      <c r="X30" s="60">
        <f>VLOOKUP($A30,'Return Data'!$B$7:$R$2292,14,0)</f>
        <v>3.8666</v>
      </c>
      <c r="Y30" s="61">
        <f t="shared" si="10"/>
        <v>20</v>
      </c>
      <c r="Z30" s="60">
        <f>VLOOKUP($A30,'Return Data'!$B$7:$R$2292,16,0)</f>
        <v>4.2328000000000001</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5.4260217391304346</v>
      </c>
      <c r="E32" s="69"/>
      <c r="F32" s="70">
        <f>AVERAGE(F8:F30)</f>
        <v>4.5087217391304346</v>
      </c>
      <c r="G32" s="69"/>
      <c r="H32" s="70">
        <f>AVERAGE(H8:H30)</f>
        <v>4.8590565217391317</v>
      </c>
      <c r="I32" s="69"/>
      <c r="J32" s="70">
        <f>AVERAGE(J8:J30)</f>
        <v>4.9517739130434775</v>
      </c>
      <c r="K32" s="69"/>
      <c r="L32" s="70">
        <f>AVERAGE(L8:L30)</f>
        <v>5.3273608695652186</v>
      </c>
      <c r="M32" s="69"/>
      <c r="N32" s="70">
        <f>AVERAGE(N8:N30)</f>
        <v>5.8772956521739124</v>
      </c>
      <c r="O32" s="69"/>
      <c r="P32" s="70">
        <f>AVERAGE(P8:P30)</f>
        <v>5.5312043478260868</v>
      </c>
      <c r="Q32" s="69"/>
      <c r="R32" s="70">
        <f>AVERAGE(R8:R30)</f>
        <v>5.357221739130436</v>
      </c>
      <c r="S32" s="69"/>
      <c r="T32" s="70">
        <f>AVERAGE(T8:T30)</f>
        <v>4.7239826086956525</v>
      </c>
      <c r="U32" s="69"/>
      <c r="V32" s="70">
        <f>AVERAGE(V8:V30)</f>
        <v>4.1953217391304349</v>
      </c>
      <c r="W32" s="69"/>
      <c r="X32" s="70">
        <f>AVERAGE(X8:X30)</f>
        <v>4.3649782608695658</v>
      </c>
      <c r="Y32" s="69"/>
      <c r="Z32" s="70">
        <f>AVERAGE(Z8:Z30)</f>
        <v>6.0188739130434774</v>
      </c>
      <c r="AA32" s="71"/>
    </row>
    <row r="33" spans="1:27" x14ac:dyDescent="0.3">
      <c r="A33" s="68" t="s">
        <v>28</v>
      </c>
      <c r="B33" s="69"/>
      <c r="C33" s="69"/>
      <c r="D33" s="70">
        <f>MIN(D8:D30)</f>
        <v>3.5634000000000001</v>
      </c>
      <c r="E33" s="69"/>
      <c r="F33" s="70">
        <f>MIN(F8:F30)</f>
        <v>3.1128999999999998</v>
      </c>
      <c r="G33" s="69"/>
      <c r="H33" s="70">
        <f>MIN(H8:H30)</f>
        <v>4.1908000000000003</v>
      </c>
      <c r="I33" s="69"/>
      <c r="J33" s="70">
        <f>MIN(J8:J30)</f>
        <v>4.3128000000000002</v>
      </c>
      <c r="K33" s="69"/>
      <c r="L33" s="70">
        <f>MIN(L8:L30)</f>
        <v>3.9988999999999999</v>
      </c>
      <c r="M33" s="69"/>
      <c r="N33" s="70">
        <f>MIN(N8:N30)</f>
        <v>4.6304999999999996</v>
      </c>
      <c r="O33" s="69"/>
      <c r="P33" s="70">
        <f>MIN(P8:P30)</f>
        <v>4.7195999999999998</v>
      </c>
      <c r="Q33" s="69"/>
      <c r="R33" s="70">
        <f>MIN(R8:R30)</f>
        <v>4.5201000000000002</v>
      </c>
      <c r="S33" s="69"/>
      <c r="T33" s="70">
        <f>MIN(T8:T30)</f>
        <v>3.9365000000000001</v>
      </c>
      <c r="U33" s="69"/>
      <c r="V33" s="70">
        <f>MIN(V8:V30)</f>
        <v>3.1884999999999999</v>
      </c>
      <c r="W33" s="69"/>
      <c r="X33" s="70">
        <f>MIN(X8:X30)</f>
        <v>3.4089999999999998</v>
      </c>
      <c r="Y33" s="69"/>
      <c r="Z33" s="70">
        <f>MIN(Z8:Z30)</f>
        <v>3.9062000000000001</v>
      </c>
      <c r="AA33" s="71"/>
    </row>
    <row r="34" spans="1:27" ht="15" thickBot="1" x14ac:dyDescent="0.35">
      <c r="A34" s="72" t="s">
        <v>29</v>
      </c>
      <c r="B34" s="73"/>
      <c r="C34" s="73"/>
      <c r="D34" s="74">
        <f>MAX(D8:D30)</f>
        <v>7.3148</v>
      </c>
      <c r="E34" s="73"/>
      <c r="F34" s="74">
        <f>MAX(F8:F30)</f>
        <v>5.5568999999999997</v>
      </c>
      <c r="G34" s="73"/>
      <c r="H34" s="74">
        <f>MAX(H8:H30)</f>
        <v>5.8909000000000002</v>
      </c>
      <c r="I34" s="73"/>
      <c r="J34" s="74">
        <f>MAX(J8:J30)</f>
        <v>5.9981</v>
      </c>
      <c r="K34" s="73"/>
      <c r="L34" s="74">
        <f>MAX(L8:L30)</f>
        <v>6.1776999999999997</v>
      </c>
      <c r="M34" s="73"/>
      <c r="N34" s="74">
        <f>MAX(N8:N30)</f>
        <v>6.5132000000000003</v>
      </c>
      <c r="O34" s="73"/>
      <c r="P34" s="74">
        <f>MAX(P8:P30)</f>
        <v>6.2206999999999999</v>
      </c>
      <c r="Q34" s="73"/>
      <c r="R34" s="74">
        <f>MAX(R8:R30)</f>
        <v>6.1510999999999996</v>
      </c>
      <c r="S34" s="73"/>
      <c r="T34" s="74">
        <f>MAX(T8:T30)</f>
        <v>5.3360000000000003</v>
      </c>
      <c r="U34" s="73"/>
      <c r="V34" s="74">
        <f>MAX(V8:V30)</f>
        <v>6.3593999999999999</v>
      </c>
      <c r="W34" s="73"/>
      <c r="X34" s="74">
        <f>MAX(X8:X30)</f>
        <v>5.5875000000000004</v>
      </c>
      <c r="Y34" s="73"/>
      <c r="Z34" s="74">
        <f>MAX(Z8:Z30)</f>
        <v>7.5747999999999998</v>
      </c>
      <c r="AA34" s="75"/>
    </row>
    <row r="35" spans="1:27" x14ac:dyDescent="0.3">
      <c r="A35" s="99" t="s">
        <v>429</v>
      </c>
    </row>
    <row r="36" spans="1:27" x14ac:dyDescent="0.3">
      <c r="A36" s="14" t="s">
        <v>340</v>
      </c>
    </row>
  </sheetData>
  <sheetProtection algorithmName="SHA-512" hashValue="bJemaDretwreIgK0LVgVbqerVCiKOe7OzI02Vlry+Wx6iIW7X9Zev0PhR0i/0gYXh6Zq5p0SsL8dikwdidmXaA==" saltValue="gusufL+iMcKMg0EZgUAN+A=="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1089</v>
      </c>
      <c r="B8" s="59">
        <f>VLOOKUP($A8,'Return Data'!$B$7:$R$2292,3,0)</f>
        <v>44988</v>
      </c>
      <c r="C8" s="60">
        <f>VLOOKUP($A8,'Return Data'!$B$7:$R$2292,4,0)</f>
        <v>313.7962</v>
      </c>
      <c r="D8" s="60">
        <f>VLOOKUP($A8,'Return Data'!$B$7:$R$2292,5,0)</f>
        <v>6.8407999999999998</v>
      </c>
      <c r="E8" s="61">
        <f t="shared" ref="E8:E24" si="0">RANK(D8,D$8:D$24,0)</f>
        <v>2</v>
      </c>
      <c r="F8" s="60">
        <f>VLOOKUP($A8,'Return Data'!$B$7:$R$2292,6,0)</f>
        <v>5.1279000000000003</v>
      </c>
      <c r="G8" s="61">
        <f t="shared" ref="G8:G24" si="1">RANK(F8,F$8:F$24,0)</f>
        <v>6</v>
      </c>
      <c r="H8" s="60">
        <f>VLOOKUP($A8,'Return Data'!$B$7:$R$2292,7,0)</f>
        <v>5.8074000000000003</v>
      </c>
      <c r="I8" s="61">
        <f t="shared" ref="I8:I24" si="2">RANK(H8,H$8:H$24,0)</f>
        <v>5</v>
      </c>
      <c r="J8" s="60">
        <f>VLOOKUP($A8,'Return Data'!$B$7:$R$2292,8,0)</f>
        <v>5.5343</v>
      </c>
      <c r="K8" s="61">
        <f t="shared" ref="K8:K24" si="3">RANK(J8,J$8:J$24,0)</f>
        <v>6</v>
      </c>
      <c r="L8" s="60">
        <f>VLOOKUP($A8,'Return Data'!$B$7:$R$2292,9,0)</f>
        <v>5.9379</v>
      </c>
      <c r="M8" s="61">
        <f t="shared" ref="M8:M24" si="4">RANK(L8,L$8:L$24,0)</f>
        <v>9</v>
      </c>
      <c r="N8" s="60">
        <f>VLOOKUP($A8,'Return Data'!$B$7:$R$2292,10,0)</f>
        <v>6.6731999999999996</v>
      </c>
      <c r="O8" s="61">
        <f t="shared" ref="O8:O24" si="5">RANK(N8,N$8:N$24,0)</f>
        <v>5</v>
      </c>
      <c r="P8" s="60">
        <f>VLOOKUP($A8,'Return Data'!$B$7:$R$2292,11,0)</f>
        <v>6.2752999999999997</v>
      </c>
      <c r="Q8" s="61">
        <f t="shared" ref="Q8:Q24" si="6">RANK(P8,P$8:P$24,0)</f>
        <v>5</v>
      </c>
      <c r="R8" s="60">
        <f>VLOOKUP($A8,'Return Data'!$B$7:$R$2292,12,0)</f>
        <v>6.1247999999999996</v>
      </c>
      <c r="S8" s="61">
        <f>RANK(R8,R$8:R$24,0)</f>
        <v>3</v>
      </c>
      <c r="T8" s="60">
        <f>VLOOKUP($A8,'Return Data'!$B$7:$R$2292,13,0)</f>
        <v>5.4006999999999996</v>
      </c>
      <c r="U8" s="61">
        <f>RANK(T8,T$8:T$24,0)</f>
        <v>6</v>
      </c>
      <c r="V8" s="60">
        <f>VLOOKUP($A8,'Return Data'!$B$7:$R$2292,17,0)</f>
        <v>4.7355</v>
      </c>
      <c r="W8" s="61">
        <f>RANK(V8,V$8:V$24,0)</f>
        <v>3</v>
      </c>
      <c r="X8" s="60">
        <f>VLOOKUP($A8,'Return Data'!$B$7:$R$2292,14,0)</f>
        <v>5.2138999999999998</v>
      </c>
      <c r="Y8" s="61">
        <f>RANK(X8,X$8:X$24,0)</f>
        <v>2</v>
      </c>
      <c r="Z8" s="60">
        <f>VLOOKUP($A8,'Return Data'!$B$7:$R$2292,16,0)</f>
        <v>7.3433999999999999</v>
      </c>
      <c r="AA8" s="62">
        <f>RANK(Z8,Z$8:Z$24,0)</f>
        <v>5</v>
      </c>
    </row>
    <row r="9" spans="1:27" x14ac:dyDescent="0.3">
      <c r="A9" s="58" t="s">
        <v>1090</v>
      </c>
      <c r="B9" s="59">
        <f>VLOOKUP($A9,'Return Data'!$B$7:$R$2292,3,0)</f>
        <v>44988</v>
      </c>
      <c r="C9" s="60">
        <f>VLOOKUP($A9,'Return Data'!$B$7:$R$2292,4,0)</f>
        <v>1208.5612000000001</v>
      </c>
      <c r="D9" s="60">
        <f>VLOOKUP($A9,'Return Data'!$B$7:$R$2292,5,0)</f>
        <v>6.2889999999999997</v>
      </c>
      <c r="E9" s="61">
        <f t="shared" si="0"/>
        <v>10</v>
      </c>
      <c r="F9" s="60">
        <f>VLOOKUP($A9,'Return Data'!$B$7:$R$2292,6,0)</f>
        <v>5.0860000000000003</v>
      </c>
      <c r="G9" s="61">
        <f t="shared" si="1"/>
        <v>7</v>
      </c>
      <c r="H9" s="60">
        <f>VLOOKUP($A9,'Return Data'!$B$7:$R$2292,7,0)</f>
        <v>5.4146999999999998</v>
      </c>
      <c r="I9" s="61">
        <f t="shared" si="2"/>
        <v>12</v>
      </c>
      <c r="J9" s="60">
        <f>VLOOKUP($A9,'Return Data'!$B$7:$R$2292,8,0)</f>
        <v>5.2443999999999997</v>
      </c>
      <c r="K9" s="61">
        <f t="shared" si="3"/>
        <v>12</v>
      </c>
      <c r="L9" s="60">
        <f>VLOOKUP($A9,'Return Data'!$B$7:$R$2292,9,0)</f>
        <v>5.8589000000000002</v>
      </c>
      <c r="M9" s="61">
        <f t="shared" si="4"/>
        <v>12</v>
      </c>
      <c r="N9" s="60">
        <f>VLOOKUP($A9,'Return Data'!$B$7:$R$2292,10,0)</f>
        <v>6.63</v>
      </c>
      <c r="O9" s="61">
        <f t="shared" si="5"/>
        <v>8</v>
      </c>
      <c r="P9" s="60">
        <f>VLOOKUP($A9,'Return Data'!$B$7:$R$2292,11,0)</f>
        <v>6.1696</v>
      </c>
      <c r="Q9" s="61">
        <f t="shared" si="6"/>
        <v>8</v>
      </c>
      <c r="R9" s="60">
        <f>VLOOKUP($A9,'Return Data'!$B$7:$R$2292,12,0)</f>
        <v>6.0143000000000004</v>
      </c>
      <c r="S9" s="61">
        <f t="shared" ref="S9:S24" si="7">RANK(R9,R$8:R$24,0)</f>
        <v>6</v>
      </c>
      <c r="T9" s="60">
        <f>VLOOKUP($A9,'Return Data'!$B$7:$R$2292,13,0)</f>
        <v>5.3715999999999999</v>
      </c>
      <c r="U9" s="61">
        <f t="shared" ref="U9:U24" si="8">RANK(T9,T$8:T$24,0)</f>
        <v>8</v>
      </c>
      <c r="V9" s="60">
        <f>VLOOKUP($A9,'Return Data'!$B$7:$R$2292,17,0)</f>
        <v>4.6829999999999998</v>
      </c>
      <c r="W9" s="61">
        <f t="shared" ref="W9:W24" si="9">RANK(V9,V$8:V$24,0)</f>
        <v>6</v>
      </c>
      <c r="X9" s="60">
        <f>VLOOKUP($A9,'Return Data'!$B$7:$R$2292,14,0)</f>
        <v>5.0885999999999996</v>
      </c>
      <c r="Y9" s="61">
        <f t="shared" ref="Y9:Y24" si="10">RANK(X9,X$8:X$24,0)</f>
        <v>4</v>
      </c>
      <c r="Z9" s="60">
        <f>VLOOKUP($A9,'Return Data'!$B$7:$R$2292,16,0)</f>
        <v>5.4410999999999996</v>
      </c>
      <c r="AA9" s="62">
        <f t="shared" ref="AA9:AA24" si="11">RANK(Z9,Z$8:Z$24,0)</f>
        <v>15</v>
      </c>
    </row>
    <row r="10" spans="1:27" x14ac:dyDescent="0.3">
      <c r="A10" s="58" t="s">
        <v>1904</v>
      </c>
      <c r="B10" s="59">
        <f>VLOOKUP($A10,'Return Data'!$B$7:$R$2292,3,0)</f>
        <v>44988</v>
      </c>
      <c r="C10" s="60">
        <f>VLOOKUP($A10,'Return Data'!$B$7:$R$2292,4,0)</f>
        <v>1178.9266</v>
      </c>
      <c r="D10" s="60">
        <f>VLOOKUP($A10,'Return Data'!$B$7:$R$2292,5,0)</f>
        <v>6.2766999999999999</v>
      </c>
      <c r="E10" s="61">
        <f t="shared" si="0"/>
        <v>12</v>
      </c>
      <c r="F10" s="60">
        <f>VLOOKUP($A10,'Return Data'!$B$7:$R$2292,6,0)</f>
        <v>3.4386000000000001</v>
      </c>
      <c r="G10" s="61">
        <f t="shared" si="1"/>
        <v>17</v>
      </c>
      <c r="H10" s="60">
        <f>VLOOKUP($A10,'Return Data'!$B$7:$R$2292,7,0)</f>
        <v>4.8711000000000002</v>
      </c>
      <c r="I10" s="61">
        <f t="shared" si="2"/>
        <v>16</v>
      </c>
      <c r="J10" s="60">
        <f>VLOOKUP($A10,'Return Data'!$B$7:$R$2292,8,0)</f>
        <v>4.6177000000000001</v>
      </c>
      <c r="K10" s="61">
        <f t="shared" si="3"/>
        <v>17</v>
      </c>
      <c r="L10" s="60">
        <f>VLOOKUP($A10,'Return Data'!$B$7:$R$2292,9,0)</f>
        <v>5.0145999999999997</v>
      </c>
      <c r="M10" s="61">
        <f t="shared" si="4"/>
        <v>17</v>
      </c>
      <c r="N10" s="60">
        <f>VLOOKUP($A10,'Return Data'!$B$7:$R$2292,10,0)</f>
        <v>6.2374000000000001</v>
      </c>
      <c r="O10" s="61">
        <f t="shared" si="5"/>
        <v>16</v>
      </c>
      <c r="P10" s="60">
        <f>VLOOKUP($A10,'Return Data'!$B$7:$R$2292,11,0)</f>
        <v>5.7267999999999999</v>
      </c>
      <c r="Q10" s="61">
        <f t="shared" si="6"/>
        <v>17</v>
      </c>
      <c r="R10" s="60">
        <f>VLOOKUP($A10,'Return Data'!$B$7:$R$2292,12,0)</f>
        <v>5.3937999999999997</v>
      </c>
      <c r="S10" s="61">
        <f t="shared" si="7"/>
        <v>17</v>
      </c>
      <c r="T10" s="60">
        <f>VLOOKUP($A10,'Return Data'!$B$7:$R$2292,13,0)</f>
        <v>4.7192999999999996</v>
      </c>
      <c r="U10" s="61">
        <f t="shared" si="8"/>
        <v>17</v>
      </c>
      <c r="V10" s="60">
        <f>VLOOKUP($A10,'Return Data'!$B$7:$R$2292,17,0)</f>
        <v>4.0788000000000002</v>
      </c>
      <c r="W10" s="61">
        <f t="shared" si="9"/>
        <v>17</v>
      </c>
      <c r="X10" s="60">
        <f>VLOOKUP($A10,'Return Data'!$B$7:$R$2292,14,0)</f>
        <v>4.0071000000000003</v>
      </c>
      <c r="Y10" s="61">
        <f t="shared" si="10"/>
        <v>16</v>
      </c>
      <c r="Z10" s="60">
        <f>VLOOKUP($A10,'Return Data'!$B$7:$R$2292,16,0)</f>
        <v>4.5406000000000004</v>
      </c>
      <c r="AA10" s="62">
        <f t="shared" si="11"/>
        <v>17</v>
      </c>
    </row>
    <row r="11" spans="1:27" x14ac:dyDescent="0.3">
      <c r="A11" s="58" t="s">
        <v>1092</v>
      </c>
      <c r="B11" s="59">
        <f>VLOOKUP($A11,'Return Data'!$B$7:$R$2292,3,0)</f>
        <v>44988</v>
      </c>
      <c r="C11" s="60">
        <f>VLOOKUP($A11,'Return Data'!$B$7:$R$2292,4,0)</f>
        <v>45.662599999999998</v>
      </c>
      <c r="D11" s="60">
        <f>VLOOKUP($A11,'Return Data'!$B$7:$R$2292,5,0)</f>
        <v>6.7157</v>
      </c>
      <c r="E11" s="61">
        <f t="shared" si="0"/>
        <v>3</v>
      </c>
      <c r="F11" s="60">
        <f>VLOOKUP($A11,'Return Data'!$B$7:$R$2292,6,0)</f>
        <v>6.5048000000000004</v>
      </c>
      <c r="G11" s="61">
        <f t="shared" si="1"/>
        <v>1</v>
      </c>
      <c r="H11" s="60">
        <f>VLOOKUP($A11,'Return Data'!$B$7:$R$2292,7,0)</f>
        <v>6.2423000000000002</v>
      </c>
      <c r="I11" s="61">
        <f t="shared" si="2"/>
        <v>2</v>
      </c>
      <c r="J11" s="60">
        <f>VLOOKUP($A11,'Return Data'!$B$7:$R$2292,8,0)</f>
        <v>6.1351000000000004</v>
      </c>
      <c r="K11" s="61">
        <f t="shared" si="3"/>
        <v>2</v>
      </c>
      <c r="L11" s="60">
        <f>VLOOKUP($A11,'Return Data'!$B$7:$R$2292,9,0)</f>
        <v>6.3022999999999998</v>
      </c>
      <c r="M11" s="61">
        <f t="shared" si="4"/>
        <v>2</v>
      </c>
      <c r="N11" s="60">
        <f>VLOOKUP($A11,'Return Data'!$B$7:$R$2292,10,0)</f>
        <v>6.6553000000000004</v>
      </c>
      <c r="O11" s="61">
        <f t="shared" si="5"/>
        <v>6</v>
      </c>
      <c r="P11" s="60">
        <f>VLOOKUP($A11,'Return Data'!$B$7:$R$2292,11,0)</f>
        <v>6.1462000000000003</v>
      </c>
      <c r="Q11" s="61">
        <f t="shared" si="6"/>
        <v>10</v>
      </c>
      <c r="R11" s="60">
        <f>VLOOKUP($A11,'Return Data'!$B$7:$R$2292,12,0)</f>
        <v>5.9416000000000002</v>
      </c>
      <c r="S11" s="61">
        <f t="shared" si="7"/>
        <v>11</v>
      </c>
      <c r="T11" s="60">
        <f>VLOOKUP($A11,'Return Data'!$B$7:$R$2292,13,0)</f>
        <v>4.7632000000000003</v>
      </c>
      <c r="U11" s="61">
        <f t="shared" si="8"/>
        <v>15</v>
      </c>
      <c r="V11" s="60">
        <f>VLOOKUP($A11,'Return Data'!$B$7:$R$2292,17,0)</f>
        <v>4.3700999999999999</v>
      </c>
      <c r="W11" s="61">
        <f t="shared" si="9"/>
        <v>13</v>
      </c>
      <c r="X11" s="60">
        <f>VLOOKUP($A11,'Return Data'!$B$7:$R$2292,14,0)</f>
        <v>4.7455999999999996</v>
      </c>
      <c r="Y11" s="61">
        <f t="shared" si="10"/>
        <v>13</v>
      </c>
      <c r="Z11" s="60">
        <f>VLOOKUP($A11,'Return Data'!$B$7:$R$2292,16,0)</f>
        <v>6.8944000000000001</v>
      </c>
      <c r="AA11" s="62">
        <f t="shared" si="11"/>
        <v>12</v>
      </c>
    </row>
    <row r="12" spans="1:27" x14ac:dyDescent="0.3">
      <c r="A12" s="58" t="s">
        <v>1095</v>
      </c>
      <c r="B12" s="59">
        <f>VLOOKUP($A12,'Return Data'!$B$7:$R$2292,3,0)</f>
        <v>44988</v>
      </c>
      <c r="C12" s="60">
        <f>VLOOKUP($A12,'Return Data'!$B$7:$R$2292,4,0)</f>
        <v>43.436700000000002</v>
      </c>
      <c r="D12" s="60">
        <f>VLOOKUP($A12,'Return Data'!$B$7:$R$2292,5,0)</f>
        <v>5.5468000000000002</v>
      </c>
      <c r="E12" s="61">
        <f t="shared" si="0"/>
        <v>17</v>
      </c>
      <c r="F12" s="60">
        <f>VLOOKUP($A12,'Return Data'!$B$7:$R$2292,6,0)</f>
        <v>5.3522999999999996</v>
      </c>
      <c r="G12" s="61">
        <f t="shared" si="1"/>
        <v>4</v>
      </c>
      <c r="H12" s="60">
        <f>VLOOKUP($A12,'Return Data'!$B$7:$R$2292,7,0)</f>
        <v>5.6481000000000003</v>
      </c>
      <c r="I12" s="61">
        <f t="shared" si="2"/>
        <v>7</v>
      </c>
      <c r="J12" s="60">
        <f>VLOOKUP($A12,'Return Data'!$B$7:$R$2292,8,0)</f>
        <v>5.6361999999999997</v>
      </c>
      <c r="K12" s="61">
        <f t="shared" si="3"/>
        <v>4</v>
      </c>
      <c r="L12" s="60">
        <f>VLOOKUP($A12,'Return Data'!$B$7:$R$2292,9,0)</f>
        <v>6.0087000000000002</v>
      </c>
      <c r="M12" s="61">
        <f t="shared" si="4"/>
        <v>6</v>
      </c>
      <c r="N12" s="60">
        <f>VLOOKUP($A12,'Return Data'!$B$7:$R$2292,10,0)</f>
        <v>6.5248999999999997</v>
      </c>
      <c r="O12" s="61">
        <f t="shared" si="5"/>
        <v>12</v>
      </c>
      <c r="P12" s="60">
        <f>VLOOKUP($A12,'Return Data'!$B$7:$R$2292,11,0)</f>
        <v>5.9878</v>
      </c>
      <c r="Q12" s="61">
        <f t="shared" si="6"/>
        <v>14</v>
      </c>
      <c r="R12" s="60">
        <f>VLOOKUP($A12,'Return Data'!$B$7:$R$2292,12,0)</f>
        <v>5.8125</v>
      </c>
      <c r="S12" s="61">
        <f t="shared" si="7"/>
        <v>14</v>
      </c>
      <c r="T12" s="60">
        <f>VLOOKUP($A12,'Return Data'!$B$7:$R$2292,13,0)</f>
        <v>5.0754000000000001</v>
      </c>
      <c r="U12" s="61">
        <f t="shared" si="8"/>
        <v>13</v>
      </c>
      <c r="V12" s="60">
        <f>VLOOKUP($A12,'Return Data'!$B$7:$R$2292,17,0)</f>
        <v>4.4543999999999997</v>
      </c>
      <c r="W12" s="61">
        <f t="shared" si="9"/>
        <v>12</v>
      </c>
      <c r="X12" s="60">
        <f>VLOOKUP($A12,'Return Data'!$B$7:$R$2292,14,0)</f>
        <v>4.8444000000000003</v>
      </c>
      <c r="Y12" s="61">
        <f t="shared" si="10"/>
        <v>10</v>
      </c>
      <c r="Z12" s="60">
        <f>VLOOKUP($A12,'Return Data'!$B$7:$R$2292,16,0)</f>
        <v>7.4238999999999997</v>
      </c>
      <c r="AA12" s="62">
        <f t="shared" si="11"/>
        <v>3</v>
      </c>
    </row>
    <row r="13" spans="1:27" x14ac:dyDescent="0.3">
      <c r="A13" s="58" t="s">
        <v>1097</v>
      </c>
      <c r="B13" s="59">
        <f>VLOOKUP($A13,'Return Data'!$B$7:$R$2292,3,0)</f>
        <v>44988</v>
      </c>
      <c r="C13" s="60">
        <f>VLOOKUP($A13,'Return Data'!$B$7:$R$2292,4,0)</f>
        <v>4884.9987000000001</v>
      </c>
      <c r="D13" s="60">
        <f>VLOOKUP($A13,'Return Data'!$B$7:$R$2292,5,0)</f>
        <v>6.0359999999999996</v>
      </c>
      <c r="E13" s="61">
        <f t="shared" si="0"/>
        <v>14</v>
      </c>
      <c r="F13" s="60">
        <f>VLOOKUP($A13,'Return Data'!$B$7:$R$2292,6,0)</f>
        <v>4.8685999999999998</v>
      </c>
      <c r="G13" s="61">
        <f t="shared" si="1"/>
        <v>11</v>
      </c>
      <c r="H13" s="60">
        <f>VLOOKUP($A13,'Return Data'!$B$7:$R$2292,7,0)</f>
        <v>5.4821</v>
      </c>
      <c r="I13" s="61">
        <f t="shared" si="2"/>
        <v>10</v>
      </c>
      <c r="J13" s="60">
        <f>VLOOKUP($A13,'Return Data'!$B$7:$R$2292,8,0)</f>
        <v>5.3449</v>
      </c>
      <c r="K13" s="61">
        <f t="shared" si="3"/>
        <v>11</v>
      </c>
      <c r="L13" s="60">
        <f>VLOOKUP($A13,'Return Data'!$B$7:$R$2292,9,0)</f>
        <v>5.8792999999999997</v>
      </c>
      <c r="M13" s="61">
        <f t="shared" si="4"/>
        <v>11</v>
      </c>
      <c r="N13" s="60">
        <f>VLOOKUP($A13,'Return Data'!$B$7:$R$2292,10,0)</f>
        <v>6.6257000000000001</v>
      </c>
      <c r="O13" s="61">
        <f t="shared" si="5"/>
        <v>9</v>
      </c>
      <c r="P13" s="60">
        <f>VLOOKUP($A13,'Return Data'!$B$7:$R$2292,11,0)</f>
        <v>6.2210000000000001</v>
      </c>
      <c r="Q13" s="61">
        <f t="shared" si="6"/>
        <v>6</v>
      </c>
      <c r="R13" s="60">
        <f>VLOOKUP($A13,'Return Data'!$B$7:$R$2292,12,0)</f>
        <v>6.0239000000000003</v>
      </c>
      <c r="S13" s="61">
        <f t="shared" si="7"/>
        <v>5</v>
      </c>
      <c r="T13" s="60">
        <f>VLOOKUP($A13,'Return Data'!$B$7:$R$2292,13,0)</f>
        <v>5.3813000000000004</v>
      </c>
      <c r="U13" s="61">
        <f t="shared" si="8"/>
        <v>7</v>
      </c>
      <c r="V13" s="60">
        <f>VLOOKUP($A13,'Return Data'!$B$7:$R$2292,17,0)</f>
        <v>4.7069000000000001</v>
      </c>
      <c r="W13" s="61">
        <f t="shared" si="9"/>
        <v>4</v>
      </c>
      <c r="X13" s="60">
        <f>VLOOKUP($A13,'Return Data'!$B$7:$R$2292,14,0)</f>
        <v>5.2062999999999997</v>
      </c>
      <c r="Y13" s="61">
        <f t="shared" si="10"/>
        <v>3</v>
      </c>
      <c r="Z13" s="60">
        <f>VLOOKUP($A13,'Return Data'!$B$7:$R$2292,16,0)</f>
        <v>7.2377000000000002</v>
      </c>
      <c r="AA13" s="62">
        <f t="shared" si="11"/>
        <v>6</v>
      </c>
    </row>
    <row r="14" spans="1:27" x14ac:dyDescent="0.3">
      <c r="A14" s="102" t="s">
        <v>2023</v>
      </c>
      <c r="B14" s="59">
        <f>VLOOKUP($A14,'Return Data'!$B$7:$R$2292,3,0)</f>
        <v>44988</v>
      </c>
      <c r="C14" s="60">
        <f>VLOOKUP($A14,'Return Data'!$B$7:$R$2292,4,0)</f>
        <v>34.876106194690301</v>
      </c>
      <c r="D14" s="60">
        <f>VLOOKUP($A14,'Return Data'!$B$7:$R$2292,5,0)</f>
        <v>6.1231</v>
      </c>
      <c r="E14" s="61">
        <f t="shared" si="0"/>
        <v>13</v>
      </c>
      <c r="F14" s="60">
        <f>VLOOKUP($A14,'Return Data'!$B$7:$R$2292,6,0)</f>
        <v>3.5592000000000001</v>
      </c>
      <c r="G14" s="61">
        <f t="shared" si="1"/>
        <v>16</v>
      </c>
      <c r="H14" s="60">
        <f>VLOOKUP($A14,'Return Data'!$B$7:$R$2292,7,0)</f>
        <v>4.7134999999999998</v>
      </c>
      <c r="I14" s="61">
        <f t="shared" si="2"/>
        <v>17</v>
      </c>
      <c r="J14" s="60">
        <f>VLOOKUP($A14,'Return Data'!$B$7:$R$2292,8,0)</f>
        <v>4.8754</v>
      </c>
      <c r="K14" s="61">
        <f t="shared" si="3"/>
        <v>16</v>
      </c>
      <c r="L14" s="60">
        <f>VLOOKUP($A14,'Return Data'!$B$7:$R$2292,9,0)</f>
        <v>5.5343999999999998</v>
      </c>
      <c r="M14" s="61">
        <f t="shared" si="4"/>
        <v>15</v>
      </c>
      <c r="N14" s="60">
        <f>VLOOKUP($A14,'Return Data'!$B$7:$R$2292,10,0)</f>
        <v>6.2649999999999997</v>
      </c>
      <c r="O14" s="61">
        <f t="shared" si="5"/>
        <v>15</v>
      </c>
      <c r="P14" s="60">
        <f>VLOOKUP($A14,'Return Data'!$B$7:$R$2292,11,0)</f>
        <v>5.9301000000000004</v>
      </c>
      <c r="Q14" s="61">
        <f t="shared" si="6"/>
        <v>15</v>
      </c>
      <c r="R14" s="60">
        <f>VLOOKUP($A14,'Return Data'!$B$7:$R$2292,12,0)</f>
        <v>5.7051999999999996</v>
      </c>
      <c r="S14" s="61">
        <f t="shared" si="7"/>
        <v>15</v>
      </c>
      <c r="T14" s="60">
        <f>VLOOKUP($A14,'Return Data'!$B$7:$R$2292,13,0)</f>
        <v>4.9779999999999998</v>
      </c>
      <c r="U14" s="61">
        <f t="shared" si="8"/>
        <v>14</v>
      </c>
      <c r="V14" s="60">
        <f>VLOOKUP($A14,'Return Data'!$B$7:$R$2292,17,0)</f>
        <v>4.2369000000000003</v>
      </c>
      <c r="W14" s="61">
        <f t="shared" si="9"/>
        <v>16</v>
      </c>
      <c r="X14" s="60">
        <f>VLOOKUP($A14,'Return Data'!$B$7:$R$2292,14,0)</f>
        <v>4.5824999999999996</v>
      </c>
      <c r="Y14" s="61">
        <f t="shared" si="10"/>
        <v>14</v>
      </c>
      <c r="Z14" s="60">
        <f>VLOOKUP($A14,'Return Data'!$B$7:$R$2292,16,0)</f>
        <v>7.4173</v>
      </c>
      <c r="AA14" s="62">
        <f t="shared" si="11"/>
        <v>4</v>
      </c>
    </row>
    <row r="15" spans="1:27" x14ac:dyDescent="0.3">
      <c r="A15" s="58" t="s">
        <v>1099</v>
      </c>
      <c r="B15" s="59">
        <f>VLOOKUP($A15,'Return Data'!$B$7:$R$2292,3,0)</f>
        <v>44988</v>
      </c>
      <c r="C15" s="60">
        <f>VLOOKUP($A15,'Return Data'!$B$7:$R$2292,4,0)</f>
        <v>321.8261</v>
      </c>
      <c r="D15" s="60">
        <f>VLOOKUP($A15,'Return Data'!$B$7:$R$2292,5,0)</f>
        <v>6.3296999999999999</v>
      </c>
      <c r="E15" s="61">
        <f t="shared" si="0"/>
        <v>9</v>
      </c>
      <c r="F15" s="60">
        <f>VLOOKUP($A15,'Return Data'!$B$7:$R$2292,6,0)</f>
        <v>4.6821000000000002</v>
      </c>
      <c r="G15" s="61">
        <f t="shared" si="1"/>
        <v>12</v>
      </c>
      <c r="H15" s="60">
        <f>VLOOKUP($A15,'Return Data'!$B$7:$R$2292,7,0)</f>
        <v>5.4901999999999997</v>
      </c>
      <c r="I15" s="61">
        <f t="shared" si="2"/>
        <v>8</v>
      </c>
      <c r="J15" s="60">
        <f>VLOOKUP($A15,'Return Data'!$B$7:$R$2292,8,0)</f>
        <v>5.1193999999999997</v>
      </c>
      <c r="K15" s="61">
        <f t="shared" si="3"/>
        <v>15</v>
      </c>
      <c r="L15" s="60">
        <f>VLOOKUP($A15,'Return Data'!$B$7:$R$2292,9,0)</f>
        <v>5.5517000000000003</v>
      </c>
      <c r="M15" s="61">
        <f t="shared" si="4"/>
        <v>14</v>
      </c>
      <c r="N15" s="60">
        <f>VLOOKUP($A15,'Return Data'!$B$7:$R$2292,10,0)</f>
        <v>6.4591000000000003</v>
      </c>
      <c r="O15" s="61">
        <f t="shared" si="5"/>
        <v>14</v>
      </c>
      <c r="P15" s="60">
        <f>VLOOKUP($A15,'Return Data'!$B$7:$R$2292,11,0)</f>
        <v>6.1630000000000003</v>
      </c>
      <c r="Q15" s="61">
        <f t="shared" si="6"/>
        <v>9</v>
      </c>
      <c r="R15" s="60">
        <f>VLOOKUP($A15,'Return Data'!$B$7:$R$2292,12,0)</f>
        <v>5.9474999999999998</v>
      </c>
      <c r="S15" s="61">
        <f t="shared" si="7"/>
        <v>9</v>
      </c>
      <c r="T15" s="60">
        <f>VLOOKUP($A15,'Return Data'!$B$7:$R$2292,13,0)</f>
        <v>5.3136999999999999</v>
      </c>
      <c r="U15" s="61">
        <f t="shared" si="8"/>
        <v>9</v>
      </c>
      <c r="V15" s="60">
        <f>VLOOKUP($A15,'Return Data'!$B$7:$R$2292,17,0)</f>
        <v>4.5963000000000003</v>
      </c>
      <c r="W15" s="61">
        <f t="shared" si="9"/>
        <v>10</v>
      </c>
      <c r="X15" s="60">
        <f>VLOOKUP($A15,'Return Data'!$B$7:$R$2292,14,0)</f>
        <v>5.0301</v>
      </c>
      <c r="Y15" s="61">
        <f t="shared" si="10"/>
        <v>6</v>
      </c>
      <c r="Z15" s="60">
        <f>VLOOKUP($A15,'Return Data'!$B$7:$R$2292,16,0)</f>
        <v>7.1825999999999999</v>
      </c>
      <c r="AA15" s="62">
        <f t="shared" si="11"/>
        <v>9</v>
      </c>
    </row>
    <row r="16" spans="1:27" x14ac:dyDescent="0.3">
      <c r="A16" s="58" t="s">
        <v>1100</v>
      </c>
      <c r="B16" s="59">
        <f>VLOOKUP($A16,'Return Data'!$B$7:$R$2292,3,0)</f>
        <v>44988</v>
      </c>
      <c r="C16" s="60">
        <f>VLOOKUP($A16,'Return Data'!$B$7:$R$2292,4,0)</f>
        <v>36.586399999999998</v>
      </c>
      <c r="D16" s="60">
        <f>VLOOKUP($A16,'Return Data'!$B$7:$R$2292,5,0)</f>
        <v>6.3860000000000001</v>
      </c>
      <c r="E16" s="61">
        <f t="shared" si="0"/>
        <v>7</v>
      </c>
      <c r="F16" s="60">
        <f>VLOOKUP($A16,'Return Data'!$B$7:$R$2292,6,0)</f>
        <v>4.4577999999999998</v>
      </c>
      <c r="G16" s="61">
        <f t="shared" si="1"/>
        <v>15</v>
      </c>
      <c r="H16" s="60">
        <f>VLOOKUP($A16,'Return Data'!$B$7:$R$2292,7,0)</f>
        <v>5.1071999999999997</v>
      </c>
      <c r="I16" s="61">
        <f t="shared" si="2"/>
        <v>15</v>
      </c>
      <c r="J16" s="60">
        <f>VLOOKUP($A16,'Return Data'!$B$7:$R$2292,8,0)</f>
        <v>5.3483000000000001</v>
      </c>
      <c r="K16" s="61">
        <f t="shared" si="3"/>
        <v>10</v>
      </c>
      <c r="L16" s="60">
        <f>VLOOKUP($A16,'Return Data'!$B$7:$R$2292,9,0)</f>
        <v>5.9523000000000001</v>
      </c>
      <c r="M16" s="61">
        <f t="shared" si="4"/>
        <v>7</v>
      </c>
      <c r="N16" s="60">
        <f>VLOOKUP($A16,'Return Data'!$B$7:$R$2292,10,0)</f>
        <v>6.5391000000000004</v>
      </c>
      <c r="O16" s="61">
        <f t="shared" si="5"/>
        <v>11</v>
      </c>
      <c r="P16" s="60">
        <f>VLOOKUP($A16,'Return Data'!$B$7:$R$2292,11,0)</f>
        <v>6.0350000000000001</v>
      </c>
      <c r="Q16" s="61">
        <f t="shared" si="6"/>
        <v>12</v>
      </c>
      <c r="R16" s="60">
        <f>VLOOKUP($A16,'Return Data'!$B$7:$R$2292,12,0)</f>
        <v>5.8646000000000003</v>
      </c>
      <c r="S16" s="61">
        <f t="shared" si="7"/>
        <v>12</v>
      </c>
      <c r="T16" s="60">
        <f>VLOOKUP($A16,'Return Data'!$B$7:$R$2292,13,0)</f>
        <v>5.1908000000000003</v>
      </c>
      <c r="U16" s="61">
        <f t="shared" si="8"/>
        <v>11</v>
      </c>
      <c r="V16" s="60">
        <f>VLOOKUP($A16,'Return Data'!$B$7:$R$2292,17,0)</f>
        <v>4.4791999999999996</v>
      </c>
      <c r="W16" s="61">
        <f t="shared" si="9"/>
        <v>11</v>
      </c>
      <c r="X16" s="60">
        <f>VLOOKUP($A16,'Return Data'!$B$7:$R$2292,14,0)</f>
        <v>4.7510000000000003</v>
      </c>
      <c r="Y16" s="61">
        <f t="shared" si="10"/>
        <v>12</v>
      </c>
      <c r="Z16" s="60">
        <f>VLOOKUP($A16,'Return Data'!$B$7:$R$2292,16,0)</f>
        <v>7.1131000000000002</v>
      </c>
      <c r="AA16" s="62">
        <f t="shared" si="11"/>
        <v>11</v>
      </c>
    </row>
    <row r="17" spans="1:27" x14ac:dyDescent="0.3">
      <c r="A17" s="58" t="s">
        <v>1105</v>
      </c>
      <c r="B17" s="59">
        <f>VLOOKUP($A17,'Return Data'!$B$7:$R$2292,3,0)</f>
        <v>44988</v>
      </c>
      <c r="C17" s="60">
        <f>VLOOKUP($A17,'Return Data'!$B$7:$R$2292,4,0)</f>
        <v>2649.9135999999999</v>
      </c>
      <c r="D17" s="60">
        <f>VLOOKUP($A17,'Return Data'!$B$7:$R$2292,5,0)</f>
        <v>6.4128999999999996</v>
      </c>
      <c r="E17" s="61">
        <f t="shared" si="0"/>
        <v>6</v>
      </c>
      <c r="F17" s="60">
        <f>VLOOKUP($A17,'Return Data'!$B$7:$R$2292,6,0)</f>
        <v>5.0019999999999998</v>
      </c>
      <c r="G17" s="61">
        <f t="shared" si="1"/>
        <v>9</v>
      </c>
      <c r="H17" s="60">
        <f>VLOOKUP($A17,'Return Data'!$B$7:$R$2292,7,0)</f>
        <v>5.4870000000000001</v>
      </c>
      <c r="I17" s="61">
        <f t="shared" si="2"/>
        <v>9</v>
      </c>
      <c r="J17" s="60">
        <f>VLOOKUP($A17,'Return Data'!$B$7:$R$2292,8,0)</f>
        <v>5.3583999999999996</v>
      </c>
      <c r="K17" s="61">
        <f t="shared" si="3"/>
        <v>9</v>
      </c>
      <c r="L17" s="60">
        <f>VLOOKUP($A17,'Return Data'!$B$7:$R$2292,9,0)</f>
        <v>5.8372999999999999</v>
      </c>
      <c r="M17" s="61">
        <f t="shared" si="4"/>
        <v>13</v>
      </c>
      <c r="N17" s="60">
        <f>VLOOKUP($A17,'Return Data'!$B$7:$R$2292,10,0)</f>
        <v>6.4882999999999997</v>
      </c>
      <c r="O17" s="61">
        <f t="shared" si="5"/>
        <v>13</v>
      </c>
      <c r="P17" s="60">
        <f>VLOOKUP($A17,'Return Data'!$B$7:$R$2292,11,0)</f>
        <v>6.0050999999999997</v>
      </c>
      <c r="Q17" s="61">
        <f t="shared" si="6"/>
        <v>13</v>
      </c>
      <c r="R17" s="60">
        <f>VLOOKUP($A17,'Return Data'!$B$7:$R$2292,12,0)</f>
        <v>5.8551000000000002</v>
      </c>
      <c r="S17" s="61">
        <f t="shared" si="7"/>
        <v>13</v>
      </c>
      <c r="T17" s="60">
        <f>VLOOKUP($A17,'Return Data'!$B$7:$R$2292,13,0)</f>
        <v>4.7378</v>
      </c>
      <c r="U17" s="61">
        <f t="shared" si="8"/>
        <v>16</v>
      </c>
      <c r="V17" s="60">
        <f>VLOOKUP($A17,'Return Data'!$B$7:$R$2292,17,0)</f>
        <v>4.3448000000000002</v>
      </c>
      <c r="W17" s="61">
        <f t="shared" si="9"/>
        <v>14</v>
      </c>
      <c r="X17" s="60">
        <f>VLOOKUP($A17,'Return Data'!$B$7:$R$2292,14,0)</f>
        <v>4.7625000000000002</v>
      </c>
      <c r="Y17" s="61">
        <f t="shared" si="10"/>
        <v>11</v>
      </c>
      <c r="Z17" s="60">
        <f>VLOOKUP($A17,'Return Data'!$B$7:$R$2292,16,0)</f>
        <v>7.4694000000000003</v>
      </c>
      <c r="AA17" s="62">
        <f t="shared" si="11"/>
        <v>2</v>
      </c>
    </row>
    <row r="18" spans="1:27" x14ac:dyDescent="0.3">
      <c r="A18" s="108" t="s">
        <v>1109</v>
      </c>
      <c r="B18" s="59">
        <f>VLOOKUP($A18,'Return Data'!$B$7:$R$2292,3,0)</f>
        <v>44988</v>
      </c>
      <c r="C18" s="60">
        <f>VLOOKUP($A18,'Return Data'!$B$7:$R$2292,4,0)</f>
        <v>3800.3724999999999</v>
      </c>
      <c r="D18" s="60">
        <f>VLOOKUP($A18,'Return Data'!$B$7:$R$2292,5,0)</f>
        <v>6.3514999999999997</v>
      </c>
      <c r="E18" s="61">
        <f t="shared" si="0"/>
        <v>8</v>
      </c>
      <c r="F18" s="60">
        <f>VLOOKUP($A18,'Return Data'!$B$7:$R$2292,6,0)</f>
        <v>4.6201999999999996</v>
      </c>
      <c r="G18" s="61">
        <f t="shared" si="1"/>
        <v>14</v>
      </c>
      <c r="H18" s="60">
        <f>VLOOKUP($A18,'Return Data'!$B$7:$R$2292,7,0)</f>
        <v>5.3364000000000003</v>
      </c>
      <c r="I18" s="61">
        <f t="shared" si="2"/>
        <v>13</v>
      </c>
      <c r="J18" s="60">
        <f>VLOOKUP($A18,'Return Data'!$B$7:$R$2292,8,0)</f>
        <v>5.1973000000000003</v>
      </c>
      <c r="K18" s="61">
        <f t="shared" si="3"/>
        <v>13</v>
      </c>
      <c r="L18" s="60">
        <f>VLOOKUP($A18,'Return Data'!$B$7:$R$2292,9,0)</f>
        <v>5.9249999999999998</v>
      </c>
      <c r="M18" s="61">
        <f t="shared" si="4"/>
        <v>10</v>
      </c>
      <c r="N18" s="60">
        <f>VLOOKUP($A18,'Return Data'!$B$7:$R$2292,10,0)</f>
        <v>6.5788000000000002</v>
      </c>
      <c r="O18" s="61">
        <f t="shared" si="5"/>
        <v>10</v>
      </c>
      <c r="P18" s="60">
        <f>VLOOKUP($A18,'Return Data'!$B$7:$R$2292,11,0)</f>
        <v>6.1265000000000001</v>
      </c>
      <c r="Q18" s="61">
        <f t="shared" si="6"/>
        <v>11</v>
      </c>
      <c r="R18" s="60">
        <f>VLOOKUP($A18,'Return Data'!$B$7:$R$2292,12,0)</f>
        <v>5.95</v>
      </c>
      <c r="S18" s="61">
        <f t="shared" si="7"/>
        <v>8</v>
      </c>
      <c r="T18" s="60">
        <f>VLOOKUP($A18,'Return Data'!$B$7:$R$2292,13,0)</f>
        <v>5.4015000000000004</v>
      </c>
      <c r="U18" s="61">
        <f t="shared" si="8"/>
        <v>5</v>
      </c>
      <c r="V18" s="60">
        <f>VLOOKUP($A18,'Return Data'!$B$7:$R$2292,17,0)</f>
        <v>4.6383999999999999</v>
      </c>
      <c r="W18" s="61">
        <f t="shared" si="9"/>
        <v>8</v>
      </c>
      <c r="X18" s="60">
        <f>VLOOKUP($A18,'Return Data'!$B$7:$R$2292,14,0)</f>
        <v>4.8476999999999997</v>
      </c>
      <c r="Y18" s="61">
        <f t="shared" si="10"/>
        <v>9</v>
      </c>
      <c r="Z18" s="60">
        <f>VLOOKUP($A18,'Return Data'!$B$7:$R$2292,16,0)</f>
        <v>7.1525999999999996</v>
      </c>
      <c r="AA18" s="62">
        <f t="shared" si="11"/>
        <v>10</v>
      </c>
    </row>
    <row r="19" spans="1:27" x14ac:dyDescent="0.3">
      <c r="A19" s="58" t="s">
        <v>1111</v>
      </c>
      <c r="B19" s="59">
        <f>VLOOKUP($A19,'Return Data'!$B$7:$R$2292,3,0)</f>
        <v>44988</v>
      </c>
      <c r="C19" s="60">
        <f>VLOOKUP($A19,'Return Data'!$B$7:$R$2292,4,0)</f>
        <v>3521.3851</v>
      </c>
      <c r="D19" s="60">
        <f>VLOOKUP($A19,'Return Data'!$B$7:$R$2292,5,0)</f>
        <v>6.609</v>
      </c>
      <c r="E19" s="61">
        <f t="shared" si="0"/>
        <v>5</v>
      </c>
      <c r="F19" s="60">
        <f>VLOOKUP($A19,'Return Data'!$B$7:$R$2292,6,0)</f>
        <v>5.0087999999999999</v>
      </c>
      <c r="G19" s="61">
        <f t="shared" si="1"/>
        <v>8</v>
      </c>
      <c r="H19" s="60">
        <f>VLOOKUP($A19,'Return Data'!$B$7:$R$2292,7,0)</f>
        <v>5.7545999999999999</v>
      </c>
      <c r="I19" s="61">
        <f t="shared" si="2"/>
        <v>6</v>
      </c>
      <c r="J19" s="60">
        <f>VLOOKUP($A19,'Return Data'!$B$7:$R$2292,8,0)</f>
        <v>5.5717999999999996</v>
      </c>
      <c r="K19" s="61">
        <f t="shared" si="3"/>
        <v>5</v>
      </c>
      <c r="L19" s="60">
        <f>VLOOKUP($A19,'Return Data'!$B$7:$R$2292,9,0)</f>
        <v>6.0826000000000002</v>
      </c>
      <c r="M19" s="61">
        <f t="shared" si="4"/>
        <v>4</v>
      </c>
      <c r="N19" s="60">
        <f>VLOOKUP($A19,'Return Data'!$B$7:$R$2292,10,0)</f>
        <v>6.7146999999999997</v>
      </c>
      <c r="O19" s="61">
        <f t="shared" si="5"/>
        <v>2</v>
      </c>
      <c r="P19" s="60">
        <f>VLOOKUP($A19,'Return Data'!$B$7:$R$2292,11,0)</f>
        <v>6.3097000000000003</v>
      </c>
      <c r="Q19" s="61">
        <f t="shared" si="6"/>
        <v>2</v>
      </c>
      <c r="R19" s="60">
        <f>VLOOKUP($A19,'Return Data'!$B$7:$R$2292,12,0)</f>
        <v>6.1365999999999996</v>
      </c>
      <c r="S19" s="61">
        <f t="shared" si="7"/>
        <v>2</v>
      </c>
      <c r="T19" s="60">
        <f>VLOOKUP($A19,'Return Data'!$B$7:$R$2292,13,0)</f>
        <v>5.5407999999999999</v>
      </c>
      <c r="U19" s="61">
        <f t="shared" si="8"/>
        <v>1</v>
      </c>
      <c r="V19" s="60">
        <f>VLOOKUP($A19,'Return Data'!$B$7:$R$2292,17,0)</f>
        <v>4.7606999999999999</v>
      </c>
      <c r="W19" s="61">
        <f t="shared" si="9"/>
        <v>2</v>
      </c>
      <c r="X19" s="60">
        <f>VLOOKUP($A19,'Return Data'!$B$7:$R$2292,14,0)</f>
        <v>5.0472000000000001</v>
      </c>
      <c r="Y19" s="61">
        <f t="shared" si="10"/>
        <v>5</v>
      </c>
      <c r="Z19" s="60">
        <f>VLOOKUP($A19,'Return Data'!$B$7:$R$2292,16,0)</f>
        <v>7.2351999999999999</v>
      </c>
      <c r="AA19" s="62">
        <f t="shared" si="11"/>
        <v>7</v>
      </c>
    </row>
    <row r="20" spans="1:27" x14ac:dyDescent="0.3">
      <c r="A20" s="58" t="s">
        <v>1112</v>
      </c>
      <c r="B20" s="59">
        <f>VLOOKUP($A20,'Return Data'!$B$7:$R$2292,3,0)</f>
        <v>44988</v>
      </c>
      <c r="C20" s="60">
        <f>VLOOKUP($A20,'Return Data'!$B$7:$R$2292,4,0)</f>
        <v>1149.5112999999999</v>
      </c>
      <c r="D20" s="60">
        <f>VLOOKUP($A20,'Return Data'!$B$7:$R$2292,5,0)</f>
        <v>5.9705000000000004</v>
      </c>
      <c r="E20" s="61">
        <f t="shared" si="0"/>
        <v>15</v>
      </c>
      <c r="F20" s="60">
        <f>VLOOKUP($A20,'Return Data'!$B$7:$R$2292,6,0)</f>
        <v>6.2161</v>
      </c>
      <c r="G20" s="61">
        <f t="shared" si="1"/>
        <v>2</v>
      </c>
      <c r="H20" s="60">
        <f>VLOOKUP($A20,'Return Data'!$B$7:$R$2292,7,0)</f>
        <v>6.2537000000000003</v>
      </c>
      <c r="I20" s="61">
        <f t="shared" si="2"/>
        <v>1</v>
      </c>
      <c r="J20" s="60">
        <f>VLOOKUP($A20,'Return Data'!$B$7:$R$2292,8,0)</f>
        <v>6.1851000000000003</v>
      </c>
      <c r="K20" s="61">
        <f t="shared" si="3"/>
        <v>1</v>
      </c>
      <c r="L20" s="60">
        <f>VLOOKUP($A20,'Return Data'!$B$7:$R$2292,9,0)</f>
        <v>6.3445999999999998</v>
      </c>
      <c r="M20" s="61">
        <f t="shared" si="4"/>
        <v>1</v>
      </c>
      <c r="N20" s="60">
        <f>VLOOKUP($A20,'Return Data'!$B$7:$R$2292,10,0)</f>
        <v>6.6749999999999998</v>
      </c>
      <c r="O20" s="61">
        <f t="shared" si="5"/>
        <v>4</v>
      </c>
      <c r="P20" s="60">
        <f>VLOOKUP($A20,'Return Data'!$B$7:$R$2292,11,0)</f>
        <v>6.2846000000000002</v>
      </c>
      <c r="Q20" s="61">
        <f t="shared" si="6"/>
        <v>4</v>
      </c>
      <c r="R20" s="60">
        <f>VLOOKUP($A20,'Return Data'!$B$7:$R$2292,12,0)</f>
        <v>5.9446000000000003</v>
      </c>
      <c r="S20" s="61">
        <f t="shared" si="7"/>
        <v>10</v>
      </c>
      <c r="T20" s="60">
        <f>VLOOKUP($A20,'Return Data'!$B$7:$R$2292,13,0)</f>
        <v>5.4695999999999998</v>
      </c>
      <c r="U20" s="61">
        <f t="shared" si="8"/>
        <v>3</v>
      </c>
      <c r="V20" s="60">
        <f>VLOOKUP($A20,'Return Data'!$B$7:$R$2292,17,0)</f>
        <v>4.6449999999999996</v>
      </c>
      <c r="W20" s="61">
        <f t="shared" si="9"/>
        <v>7</v>
      </c>
      <c r="X20" s="60"/>
      <c r="Y20" s="61"/>
      <c r="Z20" s="60">
        <f>VLOOKUP($A20,'Return Data'!$B$7:$R$2292,16,0)</f>
        <v>4.7675000000000001</v>
      </c>
      <c r="AA20" s="62">
        <f t="shared" si="11"/>
        <v>16</v>
      </c>
    </row>
    <row r="21" spans="1:27" x14ac:dyDescent="0.3">
      <c r="A21" s="58" t="s">
        <v>1116</v>
      </c>
      <c r="B21" s="59">
        <f>VLOOKUP($A21,'Return Data'!$B$7:$R$2292,3,0)</f>
        <v>44988</v>
      </c>
      <c r="C21" s="60">
        <f>VLOOKUP($A21,'Return Data'!$B$7:$R$2292,4,0)</f>
        <v>37.293399999999998</v>
      </c>
      <c r="D21" s="60">
        <f>VLOOKUP($A21,'Return Data'!$B$7:$R$2292,5,0)</f>
        <v>5.8733000000000004</v>
      </c>
      <c r="E21" s="61">
        <f t="shared" si="0"/>
        <v>16</v>
      </c>
      <c r="F21" s="60">
        <f>VLOOKUP($A21,'Return Data'!$B$7:$R$2292,6,0)</f>
        <v>4.6669999999999998</v>
      </c>
      <c r="G21" s="61">
        <f t="shared" si="1"/>
        <v>13</v>
      </c>
      <c r="H21" s="60">
        <f>VLOOKUP($A21,'Return Data'!$B$7:$R$2292,7,0)</f>
        <v>5.4446000000000003</v>
      </c>
      <c r="I21" s="61">
        <f t="shared" si="2"/>
        <v>11</v>
      </c>
      <c r="J21" s="60">
        <f>VLOOKUP($A21,'Return Data'!$B$7:$R$2292,8,0)</f>
        <v>5.4573</v>
      </c>
      <c r="K21" s="61">
        <f t="shared" si="3"/>
        <v>8</v>
      </c>
      <c r="L21" s="60">
        <f>VLOOKUP($A21,'Return Data'!$B$7:$R$2292,9,0)</f>
        <v>6.0506000000000002</v>
      </c>
      <c r="M21" s="61">
        <f t="shared" si="4"/>
        <v>5</v>
      </c>
      <c r="N21" s="60">
        <f>VLOOKUP($A21,'Return Data'!$B$7:$R$2292,10,0)</f>
        <v>6.6420000000000003</v>
      </c>
      <c r="O21" s="61">
        <f t="shared" si="5"/>
        <v>7</v>
      </c>
      <c r="P21" s="60">
        <f>VLOOKUP($A21,'Return Data'!$B$7:$R$2292,11,0)</f>
        <v>6.1843000000000004</v>
      </c>
      <c r="Q21" s="61">
        <f t="shared" si="6"/>
        <v>7</v>
      </c>
      <c r="R21" s="60">
        <f>VLOOKUP($A21,'Return Data'!$B$7:$R$2292,12,0)</f>
        <v>5.9850000000000003</v>
      </c>
      <c r="S21" s="61">
        <f t="shared" si="7"/>
        <v>7</v>
      </c>
      <c r="T21" s="60">
        <f>VLOOKUP($A21,'Return Data'!$B$7:$R$2292,13,0)</f>
        <v>5.2953000000000001</v>
      </c>
      <c r="U21" s="61">
        <f t="shared" si="8"/>
        <v>10</v>
      </c>
      <c r="V21" s="60">
        <f>VLOOKUP($A21,'Return Data'!$B$7:$R$2292,17,0)</f>
        <v>4.6269</v>
      </c>
      <c r="W21" s="61">
        <f t="shared" si="9"/>
        <v>9</v>
      </c>
      <c r="X21" s="60">
        <f>VLOOKUP($A21,'Return Data'!$B$7:$R$2292,14,0)</f>
        <v>4.9943999999999997</v>
      </c>
      <c r="Y21" s="61">
        <f t="shared" si="10"/>
        <v>8</v>
      </c>
      <c r="Z21" s="60">
        <f>VLOOKUP($A21,'Return Data'!$B$7:$R$2292,16,0)</f>
        <v>7.5029000000000003</v>
      </c>
      <c r="AA21" s="62">
        <f t="shared" si="11"/>
        <v>1</v>
      </c>
    </row>
    <row r="22" spans="1:27" x14ac:dyDescent="0.3">
      <c r="A22" s="58" t="s">
        <v>1118</v>
      </c>
      <c r="B22" s="59">
        <f>VLOOKUP($A22,'Return Data'!$B$7:$R$2292,3,0)</f>
        <v>44988</v>
      </c>
      <c r="C22" s="60">
        <f>VLOOKUP($A22,'Return Data'!$B$7:$R$2292,4,0)</f>
        <v>12.7072</v>
      </c>
      <c r="D22" s="60">
        <f>VLOOKUP($A22,'Return Data'!$B$7:$R$2292,5,0)</f>
        <v>8.6191999999999993</v>
      </c>
      <c r="E22" s="61">
        <f t="shared" si="0"/>
        <v>1</v>
      </c>
      <c r="F22" s="60">
        <f>VLOOKUP($A22,'Return Data'!$B$7:$R$2292,6,0)</f>
        <v>5.6516999999999999</v>
      </c>
      <c r="G22" s="61">
        <f t="shared" si="1"/>
        <v>3</v>
      </c>
      <c r="H22" s="60">
        <f>VLOOKUP($A22,'Return Data'!$B$7:$R$2292,7,0)</f>
        <v>5.1753999999999998</v>
      </c>
      <c r="I22" s="61">
        <f t="shared" si="2"/>
        <v>14</v>
      </c>
      <c r="J22" s="60">
        <f>VLOOKUP($A22,'Return Data'!$B$7:$R$2292,8,0)</f>
        <v>5.16</v>
      </c>
      <c r="K22" s="61">
        <f t="shared" si="3"/>
        <v>14</v>
      </c>
      <c r="L22" s="60">
        <f>VLOOKUP($A22,'Return Data'!$B$7:$R$2292,9,0)</f>
        <v>5.3253000000000004</v>
      </c>
      <c r="M22" s="61">
        <f t="shared" si="4"/>
        <v>16</v>
      </c>
      <c r="N22" s="60">
        <f>VLOOKUP($A22,'Return Data'!$B$7:$R$2292,10,0)</f>
        <v>6.0103</v>
      </c>
      <c r="O22" s="61">
        <f t="shared" si="5"/>
        <v>17</v>
      </c>
      <c r="P22" s="60">
        <f>VLOOKUP($A22,'Return Data'!$B$7:$R$2292,11,0)</f>
        <v>5.8958000000000004</v>
      </c>
      <c r="Q22" s="61">
        <f t="shared" si="6"/>
        <v>16</v>
      </c>
      <c r="R22" s="60">
        <f>VLOOKUP($A22,'Return Data'!$B$7:$R$2292,12,0)</f>
        <v>5.6509</v>
      </c>
      <c r="S22" s="61">
        <f t="shared" si="7"/>
        <v>16</v>
      </c>
      <c r="T22" s="60">
        <f>VLOOKUP($A22,'Return Data'!$B$7:$R$2292,13,0)</f>
        <v>5.1642000000000001</v>
      </c>
      <c r="U22" s="61">
        <f t="shared" si="8"/>
        <v>12</v>
      </c>
      <c r="V22" s="60">
        <f>VLOOKUP($A22,'Return Data'!$B$7:$R$2292,17,0)</f>
        <v>4.3220000000000001</v>
      </c>
      <c r="W22" s="61">
        <f t="shared" si="9"/>
        <v>15</v>
      </c>
      <c r="X22" s="60">
        <f>VLOOKUP($A22,'Return Data'!$B$7:$R$2292,14,0)</f>
        <v>4.4661999999999997</v>
      </c>
      <c r="Y22" s="61">
        <f t="shared" si="10"/>
        <v>15</v>
      </c>
      <c r="Z22" s="60">
        <f>VLOOKUP($A22,'Return Data'!$B$7:$R$2292,16,0)</f>
        <v>5.5499000000000001</v>
      </c>
      <c r="AA22" s="62">
        <f t="shared" si="11"/>
        <v>14</v>
      </c>
    </row>
    <row r="23" spans="1:27" x14ac:dyDescent="0.3">
      <c r="A23" s="58" t="s">
        <v>1120</v>
      </c>
      <c r="B23" s="59">
        <f>VLOOKUP($A23,'Return Data'!$B$7:$R$2292,3,0)</f>
        <v>44988</v>
      </c>
      <c r="C23" s="60">
        <f>VLOOKUP($A23,'Return Data'!$B$7:$R$2292,4,0)</f>
        <v>4017.5093999999999</v>
      </c>
      <c r="D23" s="60">
        <f>VLOOKUP($A23,'Return Data'!$B$7:$R$2292,5,0)</f>
        <v>6.7142999999999997</v>
      </c>
      <c r="E23" s="61">
        <f t="shared" si="0"/>
        <v>4</v>
      </c>
      <c r="F23" s="60">
        <f>VLOOKUP($A23,'Return Data'!$B$7:$R$2292,6,0)</f>
        <v>4.9038000000000004</v>
      </c>
      <c r="G23" s="61">
        <f t="shared" si="1"/>
        <v>10</v>
      </c>
      <c r="H23" s="60">
        <f>VLOOKUP($A23,'Return Data'!$B$7:$R$2292,7,0)</f>
        <v>5.8517000000000001</v>
      </c>
      <c r="I23" s="61">
        <f t="shared" si="2"/>
        <v>4</v>
      </c>
      <c r="J23" s="60">
        <f>VLOOKUP($A23,'Return Data'!$B$7:$R$2292,8,0)</f>
        <v>5.4859</v>
      </c>
      <c r="K23" s="61">
        <f t="shared" si="3"/>
        <v>7</v>
      </c>
      <c r="L23" s="60">
        <f>VLOOKUP($A23,'Return Data'!$B$7:$R$2292,9,0)</f>
        <v>5.9516999999999998</v>
      </c>
      <c r="M23" s="61">
        <f t="shared" si="4"/>
        <v>8</v>
      </c>
      <c r="N23" s="60">
        <f>VLOOKUP($A23,'Return Data'!$B$7:$R$2292,10,0)</f>
        <v>6.7656999999999998</v>
      </c>
      <c r="O23" s="61">
        <f t="shared" si="5"/>
        <v>1</v>
      </c>
      <c r="P23" s="60">
        <f>VLOOKUP($A23,'Return Data'!$B$7:$R$2292,11,0)</f>
        <v>6.3704999999999998</v>
      </c>
      <c r="Q23" s="61">
        <f t="shared" si="6"/>
        <v>1</v>
      </c>
      <c r="R23" s="60">
        <f>VLOOKUP($A23,'Return Data'!$B$7:$R$2292,12,0)</f>
        <v>6.1848000000000001</v>
      </c>
      <c r="S23" s="61">
        <f t="shared" si="7"/>
        <v>1</v>
      </c>
      <c r="T23" s="60">
        <f>VLOOKUP($A23,'Return Data'!$B$7:$R$2292,13,0)</f>
        <v>5.4984999999999999</v>
      </c>
      <c r="U23" s="61">
        <f t="shared" si="8"/>
        <v>2</v>
      </c>
      <c r="V23" s="60">
        <f>VLOOKUP($A23,'Return Data'!$B$7:$R$2292,17,0)</f>
        <v>4.8635999999999999</v>
      </c>
      <c r="W23" s="61">
        <f t="shared" si="9"/>
        <v>1</v>
      </c>
      <c r="X23" s="60">
        <f>VLOOKUP($A23,'Return Data'!$B$7:$R$2292,14,0)</f>
        <v>5.2682000000000002</v>
      </c>
      <c r="Y23" s="61">
        <f t="shared" si="10"/>
        <v>1</v>
      </c>
      <c r="Z23" s="60">
        <f>VLOOKUP($A23,'Return Data'!$B$7:$R$2292,16,0)</f>
        <v>6.4802</v>
      </c>
      <c r="AA23" s="62">
        <f t="shared" si="11"/>
        <v>13</v>
      </c>
    </row>
    <row r="24" spans="1:27" x14ac:dyDescent="0.3">
      <c r="A24" s="58" t="s">
        <v>1122</v>
      </c>
      <c r="B24" s="59">
        <f>VLOOKUP($A24,'Return Data'!$B$7:$R$2292,3,0)</f>
        <v>44988</v>
      </c>
      <c r="C24" s="60">
        <f>VLOOKUP($A24,'Return Data'!$B$7:$R$2292,4,0)</f>
        <v>2615.4663999999998</v>
      </c>
      <c r="D24" s="60">
        <f>VLOOKUP($A24,'Return Data'!$B$7:$R$2292,5,0)</f>
        <v>6.2767999999999997</v>
      </c>
      <c r="E24" s="61">
        <f t="shared" si="0"/>
        <v>11</v>
      </c>
      <c r="F24" s="60">
        <f>VLOOKUP($A24,'Return Data'!$B$7:$R$2292,6,0)</f>
        <v>5.2877000000000001</v>
      </c>
      <c r="G24" s="61">
        <f t="shared" si="1"/>
        <v>5</v>
      </c>
      <c r="H24" s="60">
        <f>VLOOKUP($A24,'Return Data'!$B$7:$R$2292,7,0)</f>
        <v>5.8960999999999997</v>
      </c>
      <c r="I24" s="61">
        <f t="shared" si="2"/>
        <v>3</v>
      </c>
      <c r="J24" s="60">
        <f>VLOOKUP($A24,'Return Data'!$B$7:$R$2292,8,0)</f>
        <v>5.8021000000000003</v>
      </c>
      <c r="K24" s="61">
        <f t="shared" si="3"/>
        <v>3</v>
      </c>
      <c r="L24" s="60">
        <f>VLOOKUP($A24,'Return Data'!$B$7:$R$2292,9,0)</f>
        <v>6.2647000000000004</v>
      </c>
      <c r="M24" s="61">
        <f t="shared" si="4"/>
        <v>3</v>
      </c>
      <c r="N24" s="60">
        <f>VLOOKUP($A24,'Return Data'!$B$7:$R$2292,10,0)</f>
        <v>6.6967999999999996</v>
      </c>
      <c r="O24" s="61">
        <f t="shared" si="5"/>
        <v>3</v>
      </c>
      <c r="P24" s="60">
        <f>VLOOKUP($A24,'Return Data'!$B$7:$R$2292,11,0)</f>
        <v>6.2977999999999996</v>
      </c>
      <c r="Q24" s="61">
        <f t="shared" si="6"/>
        <v>3</v>
      </c>
      <c r="R24" s="60">
        <f>VLOOKUP($A24,'Return Data'!$B$7:$R$2292,12,0)</f>
        <v>6.0476999999999999</v>
      </c>
      <c r="S24" s="61">
        <f t="shared" si="7"/>
        <v>4</v>
      </c>
      <c r="T24" s="60">
        <f>VLOOKUP($A24,'Return Data'!$B$7:$R$2292,13,0)</f>
        <v>5.44</v>
      </c>
      <c r="U24" s="61">
        <f t="shared" si="8"/>
        <v>4</v>
      </c>
      <c r="V24" s="60">
        <f>VLOOKUP($A24,'Return Data'!$B$7:$R$2292,17,0)</f>
        <v>4.6929999999999996</v>
      </c>
      <c r="W24" s="61">
        <f t="shared" si="9"/>
        <v>5</v>
      </c>
      <c r="X24" s="60">
        <f>VLOOKUP($A24,'Return Data'!$B$7:$R$2292,14,0)</f>
        <v>5.0174000000000003</v>
      </c>
      <c r="Y24" s="61">
        <f t="shared" si="10"/>
        <v>7</v>
      </c>
      <c r="Z24" s="60">
        <f>VLOOKUP($A24,'Return Data'!$B$7:$R$2292,16,0)</f>
        <v>7.2230999999999996</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6.433605882352941</v>
      </c>
      <c r="E26" s="69"/>
      <c r="F26" s="70">
        <f>AVERAGE(F8:F24)</f>
        <v>4.9667411764705882</v>
      </c>
      <c r="G26" s="69"/>
      <c r="H26" s="70">
        <f>AVERAGE(H8:H24)</f>
        <v>5.5280058823529403</v>
      </c>
      <c r="I26" s="69"/>
      <c r="J26" s="70">
        <f>AVERAGE(J8:J24)</f>
        <v>5.4160941176470585</v>
      </c>
      <c r="K26" s="69"/>
      <c r="L26" s="70">
        <f>AVERAGE(L8:L24)</f>
        <v>5.8718764705882363</v>
      </c>
      <c r="M26" s="69"/>
      <c r="N26" s="70">
        <f>AVERAGE(N8:N24)</f>
        <v>6.5400764705882342</v>
      </c>
      <c r="O26" s="69"/>
      <c r="P26" s="70">
        <f>AVERAGE(P8:P24)</f>
        <v>6.1252411764705892</v>
      </c>
      <c r="Q26" s="69"/>
      <c r="R26" s="70">
        <f>AVERAGE(R8:R24)</f>
        <v>5.9166411764705868</v>
      </c>
      <c r="S26" s="69"/>
      <c r="T26" s="70">
        <f>AVERAGE(T8:T24)</f>
        <v>5.2200999999999986</v>
      </c>
      <c r="U26" s="69"/>
      <c r="V26" s="70">
        <f>AVERAGE(V8:V24)</f>
        <v>4.5432647058823523</v>
      </c>
      <c r="W26" s="69"/>
      <c r="X26" s="70">
        <f>AVERAGE(X8:X24)</f>
        <v>4.8670687500000005</v>
      </c>
      <c r="Y26" s="69"/>
      <c r="Z26" s="70">
        <f>AVERAGE(Z8:Z24)</f>
        <v>6.7044058823529413</v>
      </c>
      <c r="AA26" s="71"/>
    </row>
    <row r="27" spans="1:27" x14ac:dyDescent="0.3">
      <c r="A27" s="68" t="s">
        <v>28</v>
      </c>
      <c r="B27" s="69"/>
      <c r="C27" s="69"/>
      <c r="D27" s="70">
        <f>MIN(D8:D24)</f>
        <v>5.5468000000000002</v>
      </c>
      <c r="E27" s="69"/>
      <c r="F27" s="70">
        <f>MIN(F8:F24)</f>
        <v>3.4386000000000001</v>
      </c>
      <c r="G27" s="69"/>
      <c r="H27" s="70">
        <f>MIN(H8:H24)</f>
        <v>4.7134999999999998</v>
      </c>
      <c r="I27" s="69"/>
      <c r="J27" s="70">
        <f>MIN(J8:J24)</f>
        <v>4.6177000000000001</v>
      </c>
      <c r="K27" s="69"/>
      <c r="L27" s="70">
        <f>MIN(L8:L24)</f>
        <v>5.0145999999999997</v>
      </c>
      <c r="M27" s="69"/>
      <c r="N27" s="70">
        <f>MIN(N8:N24)</f>
        <v>6.0103</v>
      </c>
      <c r="O27" s="69"/>
      <c r="P27" s="70">
        <f>MIN(P8:P24)</f>
        <v>5.7267999999999999</v>
      </c>
      <c r="Q27" s="69"/>
      <c r="R27" s="70">
        <f>MIN(R8:R24)</f>
        <v>5.3937999999999997</v>
      </c>
      <c r="S27" s="69"/>
      <c r="T27" s="70">
        <f>MIN(T8:T24)</f>
        <v>4.7192999999999996</v>
      </c>
      <c r="U27" s="69"/>
      <c r="V27" s="70">
        <f>MIN(V8:V24)</f>
        <v>4.0788000000000002</v>
      </c>
      <c r="W27" s="69"/>
      <c r="X27" s="70">
        <f>MIN(X8:X24)</f>
        <v>4.0071000000000003</v>
      </c>
      <c r="Y27" s="69"/>
      <c r="Z27" s="70">
        <f>MIN(Z8:Z24)</f>
        <v>4.5406000000000004</v>
      </c>
      <c r="AA27" s="71"/>
    </row>
    <row r="28" spans="1:27" ht="15" thickBot="1" x14ac:dyDescent="0.35">
      <c r="A28" s="72" t="s">
        <v>29</v>
      </c>
      <c r="B28" s="73"/>
      <c r="C28" s="73"/>
      <c r="D28" s="74">
        <f>MAX(D8:D24)</f>
        <v>8.6191999999999993</v>
      </c>
      <c r="E28" s="73"/>
      <c r="F28" s="74">
        <f>MAX(F8:F24)</f>
        <v>6.5048000000000004</v>
      </c>
      <c r="G28" s="73"/>
      <c r="H28" s="74">
        <f>MAX(H8:H24)</f>
        <v>6.2537000000000003</v>
      </c>
      <c r="I28" s="73"/>
      <c r="J28" s="74">
        <f>MAX(J8:J24)</f>
        <v>6.1851000000000003</v>
      </c>
      <c r="K28" s="73"/>
      <c r="L28" s="74">
        <f>MAX(L8:L24)</f>
        <v>6.3445999999999998</v>
      </c>
      <c r="M28" s="73"/>
      <c r="N28" s="74">
        <f>MAX(N8:N24)</f>
        <v>6.7656999999999998</v>
      </c>
      <c r="O28" s="73"/>
      <c r="P28" s="74">
        <f>MAX(P8:P24)</f>
        <v>6.3704999999999998</v>
      </c>
      <c r="Q28" s="73"/>
      <c r="R28" s="74">
        <f>MAX(R8:R24)</f>
        <v>6.1848000000000001</v>
      </c>
      <c r="S28" s="73"/>
      <c r="T28" s="74">
        <f>MAX(T8:T24)</f>
        <v>5.5407999999999999</v>
      </c>
      <c r="U28" s="73"/>
      <c r="V28" s="74">
        <f>MAX(V8:V24)</f>
        <v>4.8635999999999999</v>
      </c>
      <c r="W28" s="73"/>
      <c r="X28" s="74">
        <f>MAX(X8:X24)</f>
        <v>5.2682000000000002</v>
      </c>
      <c r="Y28" s="73"/>
      <c r="Z28" s="74">
        <f>MAX(Z8:Z24)</f>
        <v>7.5029000000000003</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1088</v>
      </c>
      <c r="B8" s="59">
        <f>VLOOKUP($A8,'Return Data'!$B$7:$R$2292,3,0)</f>
        <v>44988</v>
      </c>
      <c r="C8" s="60">
        <f>VLOOKUP($A8,'Return Data'!$B$7:$R$2292,4,0)</f>
        <v>310.68329999999997</v>
      </c>
      <c r="D8" s="60">
        <f>VLOOKUP($A8,'Return Data'!$B$7:$R$2292,5,0)</f>
        <v>6.7213000000000003</v>
      </c>
      <c r="E8" s="61">
        <f t="shared" ref="E8:E24" si="0">RANK(D8,D$8:D$24,0)</f>
        <v>2</v>
      </c>
      <c r="F8" s="60">
        <f>VLOOKUP($A8,'Return Data'!$B$7:$R$2292,6,0)</f>
        <v>5.0068000000000001</v>
      </c>
      <c r="G8" s="61">
        <f t="shared" ref="G8:G24" si="1">RANK(F8,F$8:F$24,0)</f>
        <v>6</v>
      </c>
      <c r="H8" s="60">
        <f>VLOOKUP($A8,'Return Data'!$B$7:$R$2292,7,0)</f>
        <v>5.6872999999999996</v>
      </c>
      <c r="I8" s="61">
        <f t="shared" ref="I8:I24" si="2">RANK(H8,H$8:H$24,0)</f>
        <v>4</v>
      </c>
      <c r="J8" s="60">
        <f>VLOOKUP($A8,'Return Data'!$B$7:$R$2292,8,0)</f>
        <v>5.4128999999999996</v>
      </c>
      <c r="K8" s="61">
        <f t="shared" ref="K8:K24" si="3">RANK(J8,J$8:J$24,0)</f>
        <v>6</v>
      </c>
      <c r="L8" s="60">
        <f>VLOOKUP($A8,'Return Data'!$B$7:$R$2292,9,0)</f>
        <v>5.8101000000000003</v>
      </c>
      <c r="M8" s="61">
        <f t="shared" ref="M8:M24" si="4">RANK(L8,L$8:L$24,0)</f>
        <v>6</v>
      </c>
      <c r="N8" s="60">
        <f>VLOOKUP($A8,'Return Data'!$B$7:$R$2292,10,0)</f>
        <v>6.5490000000000004</v>
      </c>
      <c r="O8" s="61">
        <f t="shared" ref="O8:O24" si="5">RANK(N8,N$8:N$24,0)</f>
        <v>3</v>
      </c>
      <c r="P8" s="60">
        <f>VLOOKUP($A8,'Return Data'!$B$7:$R$2292,11,0)</f>
        <v>6.15</v>
      </c>
      <c r="Q8" s="61">
        <f t="shared" ref="Q8:Q24" si="6">RANK(P8,P$8:P$24,0)</f>
        <v>3</v>
      </c>
      <c r="R8" s="60">
        <f>VLOOKUP($A8,'Return Data'!$B$7:$R$2292,12,0)</f>
        <v>5.9977999999999998</v>
      </c>
      <c r="S8" s="61">
        <f t="shared" ref="S8:S24" si="7">RANK(R8,R$8:R$24,0)</f>
        <v>2</v>
      </c>
      <c r="T8" s="60">
        <f>VLOOKUP($A8,'Return Data'!$B$7:$R$2292,13,0)</f>
        <v>5.2728000000000002</v>
      </c>
      <c r="U8" s="61">
        <f t="shared" ref="U8:U24" si="8">RANK(T8,T$8:T$24,0)</f>
        <v>4</v>
      </c>
      <c r="V8" s="60">
        <f>VLOOKUP($A8,'Return Data'!$B$7:$R$2292,17,0)</f>
        <v>4.6146000000000003</v>
      </c>
      <c r="W8" s="61">
        <f>RANK(V8,V$8:V$24,0)</f>
        <v>3</v>
      </c>
      <c r="X8" s="60">
        <f>VLOOKUP($A8,'Return Data'!$B$7:$R$2292,14,0)</f>
        <v>5.0906000000000002</v>
      </c>
      <c r="Y8" s="61">
        <f>RANK(X8,X$8:X$24,0)</f>
        <v>1</v>
      </c>
      <c r="Z8" s="60">
        <f>VLOOKUP($A8,'Return Data'!$B$7:$R$2292,16,0)</f>
        <v>6.7320000000000002</v>
      </c>
      <c r="AA8" s="62">
        <f t="shared" ref="AA8:AA24" si="9">RANK(Z8,Z$8:Z$24,0)</f>
        <v>10</v>
      </c>
    </row>
    <row r="9" spans="1:27" x14ac:dyDescent="0.3">
      <c r="A9" s="58" t="s">
        <v>1091</v>
      </c>
      <c r="B9" s="59">
        <f>VLOOKUP($A9,'Return Data'!$B$7:$R$2292,3,0)</f>
        <v>44988</v>
      </c>
      <c r="C9" s="60">
        <f>VLOOKUP($A9,'Return Data'!$B$7:$R$2292,4,0)</f>
        <v>1202.0940000000001</v>
      </c>
      <c r="D9" s="60">
        <f>VLOOKUP($A9,'Return Data'!$B$7:$R$2292,5,0)</f>
        <v>6.1345000000000001</v>
      </c>
      <c r="E9" s="61">
        <f t="shared" si="0"/>
        <v>9</v>
      </c>
      <c r="F9" s="60">
        <f>VLOOKUP($A9,'Return Data'!$B$7:$R$2292,6,0)</f>
        <v>4.9320000000000004</v>
      </c>
      <c r="G9" s="61">
        <f t="shared" si="1"/>
        <v>7</v>
      </c>
      <c r="H9" s="60">
        <f>VLOOKUP($A9,'Return Data'!$B$7:$R$2292,7,0)</f>
        <v>5.2603999999999997</v>
      </c>
      <c r="I9" s="61">
        <f t="shared" si="2"/>
        <v>10</v>
      </c>
      <c r="J9" s="60">
        <f>VLOOKUP($A9,'Return Data'!$B$7:$R$2292,8,0)</f>
        <v>5.0903999999999998</v>
      </c>
      <c r="K9" s="61">
        <f t="shared" si="3"/>
        <v>10</v>
      </c>
      <c r="L9" s="60">
        <f>VLOOKUP($A9,'Return Data'!$B$7:$R$2292,9,0)</f>
        <v>5.7043999999999997</v>
      </c>
      <c r="M9" s="61">
        <f t="shared" si="4"/>
        <v>8</v>
      </c>
      <c r="N9" s="60">
        <f>VLOOKUP($A9,'Return Data'!$B$7:$R$2292,10,0)</f>
        <v>6.4737</v>
      </c>
      <c r="O9" s="61">
        <f t="shared" si="5"/>
        <v>5</v>
      </c>
      <c r="P9" s="60">
        <f>VLOOKUP($A9,'Return Data'!$B$7:$R$2292,11,0)</f>
        <v>6.0110999999999999</v>
      </c>
      <c r="Q9" s="61">
        <f t="shared" si="6"/>
        <v>8</v>
      </c>
      <c r="R9" s="60">
        <f>VLOOKUP($A9,'Return Data'!$B$7:$R$2292,12,0)</f>
        <v>5.8536999999999999</v>
      </c>
      <c r="S9" s="61">
        <f t="shared" si="7"/>
        <v>5</v>
      </c>
      <c r="T9" s="60">
        <f>VLOOKUP($A9,'Return Data'!$B$7:$R$2292,13,0)</f>
        <v>5.2091000000000003</v>
      </c>
      <c r="U9" s="61">
        <f t="shared" si="8"/>
        <v>6</v>
      </c>
      <c r="V9" s="60">
        <f>VLOOKUP($A9,'Return Data'!$B$7:$R$2292,17,0)</f>
        <v>4.5206999999999997</v>
      </c>
      <c r="W9" s="61">
        <f t="shared" ref="W9:W10" si="10">RANK(V9,V$8:V$24,0)</f>
        <v>7</v>
      </c>
      <c r="X9" s="60">
        <f>VLOOKUP($A9,'Return Data'!$B$7:$R$2292,14,0)</f>
        <v>4.9292999999999996</v>
      </c>
      <c r="Y9" s="61">
        <f t="shared" ref="Y9:Y10" si="11">RANK(X9,X$8:X$24,0)</f>
        <v>5</v>
      </c>
      <c r="Z9" s="60">
        <f>VLOOKUP($A9,'Return Data'!$B$7:$R$2292,16,0)</f>
        <v>5.2830000000000004</v>
      </c>
      <c r="AA9" s="62">
        <f t="shared" si="9"/>
        <v>15</v>
      </c>
    </row>
    <row r="10" spans="1:27" x14ac:dyDescent="0.3">
      <c r="A10" s="58" t="s">
        <v>1905</v>
      </c>
      <c r="B10" s="59">
        <f>VLOOKUP($A10,'Return Data'!$B$7:$R$2292,3,0)</f>
        <v>44988</v>
      </c>
      <c r="C10" s="60">
        <f>VLOOKUP($A10,'Return Data'!$B$7:$R$2292,4,0)</f>
        <v>1167.2246</v>
      </c>
      <c r="D10" s="60">
        <f>VLOOKUP($A10,'Return Data'!$B$7:$R$2292,5,0)</f>
        <v>6.0862999999999996</v>
      </c>
      <c r="E10" s="61">
        <f t="shared" si="0"/>
        <v>10</v>
      </c>
      <c r="F10" s="60">
        <f>VLOOKUP($A10,'Return Data'!$B$7:$R$2292,6,0)</f>
        <v>3.2488999999999999</v>
      </c>
      <c r="G10" s="61">
        <f t="shared" si="1"/>
        <v>17</v>
      </c>
      <c r="H10" s="60">
        <f>VLOOKUP($A10,'Return Data'!$B$7:$R$2292,7,0)</f>
        <v>4.681</v>
      </c>
      <c r="I10" s="61">
        <f t="shared" si="2"/>
        <v>15</v>
      </c>
      <c r="J10" s="60">
        <f>VLOOKUP($A10,'Return Data'!$B$7:$R$2292,8,0)</f>
        <v>4.4273999999999996</v>
      </c>
      <c r="K10" s="61">
        <f t="shared" si="3"/>
        <v>17</v>
      </c>
      <c r="L10" s="60">
        <f>VLOOKUP($A10,'Return Data'!$B$7:$R$2292,9,0)</f>
        <v>4.8239000000000001</v>
      </c>
      <c r="M10" s="61">
        <f t="shared" si="4"/>
        <v>17</v>
      </c>
      <c r="N10" s="60">
        <f>VLOOKUP($A10,'Return Data'!$B$7:$R$2292,10,0)</f>
        <v>6.0445000000000002</v>
      </c>
      <c r="O10" s="61">
        <f t="shared" si="5"/>
        <v>14</v>
      </c>
      <c r="P10" s="60">
        <f>VLOOKUP($A10,'Return Data'!$B$7:$R$2292,11,0)</f>
        <v>5.5305999999999997</v>
      </c>
      <c r="Q10" s="61">
        <f t="shared" si="6"/>
        <v>15</v>
      </c>
      <c r="R10" s="60">
        <f>VLOOKUP($A10,'Return Data'!$B$7:$R$2292,12,0)</f>
        <v>5.1955999999999998</v>
      </c>
      <c r="S10" s="61">
        <f t="shared" si="7"/>
        <v>16</v>
      </c>
      <c r="T10" s="60">
        <f>VLOOKUP($A10,'Return Data'!$B$7:$R$2292,13,0)</f>
        <v>4.5029000000000003</v>
      </c>
      <c r="U10" s="61">
        <f t="shared" si="8"/>
        <v>14</v>
      </c>
      <c r="V10" s="60">
        <f>VLOOKUP($A10,'Return Data'!$B$7:$R$2292,17,0)</f>
        <v>3.8330000000000002</v>
      </c>
      <c r="W10" s="61">
        <f t="shared" si="10"/>
        <v>15</v>
      </c>
      <c r="X10" s="60">
        <f>VLOOKUP($A10,'Return Data'!$B$7:$R$2292,14,0)</f>
        <v>3.7315</v>
      </c>
      <c r="Y10" s="61">
        <f t="shared" si="11"/>
        <v>16</v>
      </c>
      <c r="Z10" s="60">
        <f>VLOOKUP($A10,'Return Data'!$B$7:$R$2292,16,0)</f>
        <v>4.2596999999999996</v>
      </c>
      <c r="AA10" s="62">
        <f t="shared" si="9"/>
        <v>16</v>
      </c>
    </row>
    <row r="11" spans="1:27" x14ac:dyDescent="0.3">
      <c r="A11" s="58" t="s">
        <v>1093</v>
      </c>
      <c r="B11" s="59">
        <f>VLOOKUP($A11,'Return Data'!$B$7:$R$2292,3,0)</f>
        <v>44988</v>
      </c>
      <c r="C11" s="60">
        <f>VLOOKUP($A11,'Return Data'!$B$7:$R$2292,4,0)</f>
        <v>44.554200000000002</v>
      </c>
      <c r="D11" s="60">
        <f>VLOOKUP($A11,'Return Data'!$B$7:$R$2292,5,0)</f>
        <v>6.4729999999999999</v>
      </c>
      <c r="E11" s="61">
        <f t="shared" si="0"/>
        <v>4</v>
      </c>
      <c r="F11" s="60">
        <f>VLOOKUP($A11,'Return Data'!$B$7:$R$2292,6,0)</f>
        <v>6.2565999999999997</v>
      </c>
      <c r="G11" s="61">
        <f t="shared" si="1"/>
        <v>1</v>
      </c>
      <c r="H11" s="60">
        <f>VLOOKUP($A11,'Return Data'!$B$7:$R$2292,7,0)</f>
        <v>5.9871999999999996</v>
      </c>
      <c r="I11" s="61">
        <f t="shared" si="2"/>
        <v>1</v>
      </c>
      <c r="J11" s="60">
        <f>VLOOKUP($A11,'Return Data'!$B$7:$R$2292,8,0)</f>
        <v>5.8765000000000001</v>
      </c>
      <c r="K11" s="61">
        <f t="shared" si="3"/>
        <v>1</v>
      </c>
      <c r="L11" s="60">
        <f>VLOOKUP($A11,'Return Data'!$B$7:$R$2292,9,0)</f>
        <v>6.0404</v>
      </c>
      <c r="M11" s="61">
        <f t="shared" si="4"/>
        <v>2</v>
      </c>
      <c r="N11" s="60">
        <f>VLOOKUP($A11,'Return Data'!$B$7:$R$2292,10,0)</f>
        <v>6.3994999999999997</v>
      </c>
      <c r="O11" s="61">
        <f t="shared" si="5"/>
        <v>8</v>
      </c>
      <c r="P11" s="60">
        <f>VLOOKUP($A11,'Return Data'!$B$7:$R$2292,11,0)</f>
        <v>5.8948</v>
      </c>
      <c r="Q11" s="61">
        <f t="shared" si="6"/>
        <v>9</v>
      </c>
      <c r="R11" s="60">
        <f>VLOOKUP($A11,'Return Data'!$B$7:$R$2292,12,0)</f>
        <v>5.6814</v>
      </c>
      <c r="S11" s="61">
        <f t="shared" si="7"/>
        <v>9</v>
      </c>
      <c r="T11" s="60">
        <f>VLOOKUP($A11,'Return Data'!$B$7:$R$2292,13,0)</f>
        <v>4.5042</v>
      </c>
      <c r="U11" s="61">
        <f t="shared" si="8"/>
        <v>13</v>
      </c>
      <c r="V11" s="60">
        <f>VLOOKUP($A11,'Return Data'!$B$7:$R$2292,17,0)</f>
        <v>4.1238999999999999</v>
      </c>
      <c r="W11" s="61">
        <f t="shared" ref="W11:W24" si="12">RANK(V11,V$8:V$24,0)</f>
        <v>11</v>
      </c>
      <c r="X11" s="60">
        <f>VLOOKUP($A11,'Return Data'!$B$7:$R$2292,14,0)</f>
        <v>4.5077999999999996</v>
      </c>
      <c r="Y11" s="61">
        <f t="shared" ref="Y11:Y19" si="13">RANK(X11,X$8:X$24,0)</f>
        <v>10</v>
      </c>
      <c r="Z11" s="60">
        <f>VLOOKUP($A11,'Return Data'!$B$7:$R$2292,16,0)</f>
        <v>6.5823</v>
      </c>
      <c r="AA11" s="62">
        <f t="shared" si="9"/>
        <v>12</v>
      </c>
    </row>
    <row r="12" spans="1:27" x14ac:dyDescent="0.3">
      <c r="A12" s="58" t="s">
        <v>1094</v>
      </c>
      <c r="B12" s="59">
        <f>VLOOKUP($A12,'Return Data'!$B$7:$R$2292,3,0)</f>
        <v>44988</v>
      </c>
      <c r="C12" s="60">
        <f>VLOOKUP($A12,'Return Data'!$B$7:$R$2292,4,0)</f>
        <v>42.191499999999998</v>
      </c>
      <c r="D12" s="60">
        <f>VLOOKUP($A12,'Return Data'!$B$7:$R$2292,5,0)</f>
        <v>5.4509999999999996</v>
      </c>
      <c r="E12" s="61">
        <f t="shared" si="0"/>
        <v>16</v>
      </c>
      <c r="F12" s="60">
        <f>VLOOKUP($A12,'Return Data'!$B$7:$R$2292,6,0)</f>
        <v>5.1639999999999997</v>
      </c>
      <c r="G12" s="61">
        <f t="shared" si="1"/>
        <v>5</v>
      </c>
      <c r="H12" s="60">
        <f>VLOOKUP($A12,'Return Data'!$B$7:$R$2292,7,0)</f>
        <v>5.4435000000000002</v>
      </c>
      <c r="I12" s="61">
        <f t="shared" si="2"/>
        <v>7</v>
      </c>
      <c r="J12" s="60">
        <f>VLOOKUP($A12,'Return Data'!$B$7:$R$2292,8,0)</f>
        <v>5.4305000000000003</v>
      </c>
      <c r="K12" s="61">
        <f t="shared" si="3"/>
        <v>5</v>
      </c>
      <c r="L12" s="60">
        <f>VLOOKUP($A12,'Return Data'!$B$7:$R$2292,9,0)</f>
        <v>5.8095999999999997</v>
      </c>
      <c r="M12" s="61">
        <f t="shared" si="4"/>
        <v>7</v>
      </c>
      <c r="N12" s="60">
        <f>VLOOKUP($A12,'Return Data'!$B$7:$R$2292,10,0)</f>
        <v>6.3357999999999999</v>
      </c>
      <c r="O12" s="61">
        <f t="shared" si="5"/>
        <v>10</v>
      </c>
      <c r="P12" s="60">
        <f>VLOOKUP($A12,'Return Data'!$B$7:$R$2292,11,0)</f>
        <v>5.8055000000000003</v>
      </c>
      <c r="Q12" s="61">
        <f t="shared" si="6"/>
        <v>11</v>
      </c>
      <c r="R12" s="60">
        <f>VLOOKUP($A12,'Return Data'!$B$7:$R$2292,12,0)</f>
        <v>5.6322000000000001</v>
      </c>
      <c r="S12" s="61">
        <f t="shared" si="7"/>
        <v>10</v>
      </c>
      <c r="T12" s="60">
        <f>VLOOKUP($A12,'Return Data'!$B$7:$R$2292,13,0)</f>
        <v>4.8967999999999998</v>
      </c>
      <c r="U12" s="61">
        <f t="shared" si="8"/>
        <v>11</v>
      </c>
      <c r="V12" s="60">
        <f>VLOOKUP($A12,'Return Data'!$B$7:$R$2292,17,0)</f>
        <v>4.2807000000000004</v>
      </c>
      <c r="W12" s="61">
        <f t="shared" si="12"/>
        <v>9</v>
      </c>
      <c r="X12" s="60">
        <f>VLOOKUP($A12,'Return Data'!$B$7:$R$2292,14,0)</f>
        <v>4.6748000000000003</v>
      </c>
      <c r="Y12" s="61">
        <f t="shared" si="13"/>
        <v>9</v>
      </c>
      <c r="Z12" s="60">
        <f>VLOOKUP($A12,'Return Data'!$B$7:$R$2292,16,0)</f>
        <v>7.0720000000000001</v>
      </c>
      <c r="AA12" s="62">
        <f t="shared" si="9"/>
        <v>5</v>
      </c>
    </row>
    <row r="13" spans="1:27" x14ac:dyDescent="0.3">
      <c r="A13" s="58" t="s">
        <v>1096</v>
      </c>
      <c r="B13" s="59">
        <f>VLOOKUP($A13,'Return Data'!$B$7:$R$2292,3,0)</f>
        <v>44988</v>
      </c>
      <c r="C13" s="60">
        <f>VLOOKUP($A13,'Return Data'!$B$7:$R$2292,4,0)</f>
        <v>4808.8248000000003</v>
      </c>
      <c r="D13" s="60">
        <f>VLOOKUP($A13,'Return Data'!$B$7:$R$2292,5,0)</f>
        <v>5.8362999999999996</v>
      </c>
      <c r="E13" s="61">
        <f t="shared" si="0"/>
        <v>13</v>
      </c>
      <c r="F13" s="60">
        <f>VLOOKUP($A13,'Return Data'!$B$7:$R$2292,6,0)</f>
        <v>4.6688000000000001</v>
      </c>
      <c r="G13" s="61">
        <f t="shared" si="1"/>
        <v>10</v>
      </c>
      <c r="H13" s="60">
        <f>VLOOKUP($A13,'Return Data'!$B$7:$R$2292,7,0)</f>
        <v>5.2815000000000003</v>
      </c>
      <c r="I13" s="61">
        <f t="shared" si="2"/>
        <v>9</v>
      </c>
      <c r="J13" s="60">
        <f>VLOOKUP($A13,'Return Data'!$B$7:$R$2292,8,0)</f>
        <v>5.1444999999999999</v>
      </c>
      <c r="K13" s="61">
        <f t="shared" si="3"/>
        <v>8</v>
      </c>
      <c r="L13" s="60">
        <f>VLOOKUP($A13,'Return Data'!$B$7:$R$2292,9,0)</f>
        <v>5.6778000000000004</v>
      </c>
      <c r="M13" s="61">
        <f t="shared" si="4"/>
        <v>9</v>
      </c>
      <c r="N13" s="60">
        <f>VLOOKUP($A13,'Return Data'!$B$7:$R$2292,10,0)</f>
        <v>6.4219999999999997</v>
      </c>
      <c r="O13" s="61">
        <f t="shared" si="5"/>
        <v>7</v>
      </c>
      <c r="P13" s="60">
        <f>VLOOKUP($A13,'Return Data'!$B$7:$R$2292,11,0)</f>
        <v>6.0163000000000002</v>
      </c>
      <c r="Q13" s="61">
        <f t="shared" si="6"/>
        <v>6</v>
      </c>
      <c r="R13" s="60">
        <f>VLOOKUP($A13,'Return Data'!$B$7:$R$2292,12,0)</f>
        <v>5.8171999999999997</v>
      </c>
      <c r="S13" s="61">
        <f t="shared" si="7"/>
        <v>8</v>
      </c>
      <c r="T13" s="60">
        <f>VLOOKUP($A13,'Return Data'!$B$7:$R$2292,13,0)</f>
        <v>5.1722999999999999</v>
      </c>
      <c r="U13" s="61">
        <f t="shared" si="8"/>
        <v>8</v>
      </c>
      <c r="V13" s="60">
        <f>VLOOKUP($A13,'Return Data'!$B$7:$R$2292,17,0)</f>
        <v>4.5297000000000001</v>
      </c>
      <c r="W13" s="61">
        <f t="shared" si="12"/>
        <v>6</v>
      </c>
      <c r="X13" s="60">
        <f>VLOOKUP($A13,'Return Data'!$B$7:$R$2292,14,0)</f>
        <v>5.0327999999999999</v>
      </c>
      <c r="Y13" s="61">
        <f t="shared" si="13"/>
        <v>3</v>
      </c>
      <c r="Z13" s="60">
        <f>VLOOKUP($A13,'Return Data'!$B$7:$R$2292,16,0)</f>
        <v>6.9584999999999999</v>
      </c>
      <c r="AA13" s="62">
        <f t="shared" si="9"/>
        <v>9</v>
      </c>
    </row>
    <row r="14" spans="1:27" x14ac:dyDescent="0.3">
      <c r="A14" s="102" t="s">
        <v>2024</v>
      </c>
      <c r="B14" s="59">
        <f>VLOOKUP($A14,'Return Data'!$B$7:$R$2292,3,0)</f>
        <v>44988</v>
      </c>
      <c r="C14" s="60">
        <f>VLOOKUP($A14,'Return Data'!$B$7:$R$2292,4,0)</f>
        <v>33.456127193640299</v>
      </c>
      <c r="D14" s="60">
        <f>VLOOKUP($A14,'Return Data'!$B$7:$R$2292,5,0)</f>
        <v>5.8920000000000003</v>
      </c>
      <c r="E14" s="61">
        <f t="shared" si="0"/>
        <v>12</v>
      </c>
      <c r="F14" s="60">
        <f>VLOOKUP($A14,'Return Data'!$B$7:$R$2292,6,0)</f>
        <v>3.2736999999999998</v>
      </c>
      <c r="G14" s="61">
        <f t="shared" si="1"/>
        <v>16</v>
      </c>
      <c r="H14" s="60">
        <f>VLOOKUP($A14,'Return Data'!$B$7:$R$2292,7,0)</f>
        <v>4.4219999999999997</v>
      </c>
      <c r="I14" s="61">
        <f t="shared" si="2"/>
        <v>16</v>
      </c>
      <c r="J14" s="60">
        <f>VLOOKUP($A14,'Return Data'!$B$7:$R$2292,8,0)</f>
        <v>4.5781999999999998</v>
      </c>
      <c r="K14" s="61">
        <f t="shared" si="3"/>
        <v>16</v>
      </c>
      <c r="L14" s="60">
        <f>VLOOKUP($A14,'Return Data'!$B$7:$R$2292,9,0)</f>
        <v>5.1986999999999997</v>
      </c>
      <c r="M14" s="61">
        <f t="shared" si="4"/>
        <v>16</v>
      </c>
      <c r="N14" s="60">
        <f>VLOOKUP($A14,'Return Data'!$B$7:$R$2292,10,0)</f>
        <v>5.8213999999999997</v>
      </c>
      <c r="O14" s="61">
        <f t="shared" si="5"/>
        <v>16</v>
      </c>
      <c r="P14" s="60">
        <f>VLOOKUP($A14,'Return Data'!$B$7:$R$2292,11,0)</f>
        <v>5.4584000000000001</v>
      </c>
      <c r="Q14" s="61">
        <f t="shared" si="6"/>
        <v>16</v>
      </c>
      <c r="R14" s="60">
        <f>VLOOKUP($A14,'Return Data'!$B$7:$R$2292,12,0)</f>
        <v>5.2203999999999997</v>
      </c>
      <c r="S14" s="61">
        <f t="shared" si="7"/>
        <v>15</v>
      </c>
      <c r="T14" s="60">
        <f>VLOOKUP($A14,'Return Data'!$B$7:$R$2292,13,0)</f>
        <v>4.4965000000000002</v>
      </c>
      <c r="U14" s="61">
        <f t="shared" si="8"/>
        <v>15</v>
      </c>
      <c r="V14" s="60">
        <f>VLOOKUP($A14,'Return Data'!$B$7:$R$2292,17,0)</f>
        <v>3.7480000000000002</v>
      </c>
      <c r="W14" s="61">
        <f t="shared" si="12"/>
        <v>17</v>
      </c>
      <c r="X14" s="60">
        <f>VLOOKUP($A14,'Return Data'!$B$7:$R$2292,14,0)</f>
        <v>4.0877999999999997</v>
      </c>
      <c r="Y14" s="61">
        <f t="shared" si="13"/>
        <v>14</v>
      </c>
      <c r="Z14" s="60">
        <f>VLOOKUP($A14,'Return Data'!$B$7:$R$2292,16,0)</f>
        <v>7.1139999999999999</v>
      </c>
      <c r="AA14" s="62">
        <f t="shared" si="9"/>
        <v>4</v>
      </c>
    </row>
    <row r="15" spans="1:27" x14ac:dyDescent="0.3">
      <c r="A15" s="58" t="s">
        <v>1098</v>
      </c>
      <c r="B15" s="59">
        <f>VLOOKUP($A15,'Return Data'!$B$7:$R$2292,3,0)</f>
        <v>44988</v>
      </c>
      <c r="C15" s="60">
        <f>VLOOKUP($A15,'Return Data'!$B$7:$R$2292,4,0)</f>
        <v>318.69900000000001</v>
      </c>
      <c r="D15" s="60">
        <f>VLOOKUP($A15,'Return Data'!$B$7:$R$2292,5,0)</f>
        <v>6.2199</v>
      </c>
      <c r="E15" s="61">
        <f t="shared" si="0"/>
        <v>7</v>
      </c>
      <c r="F15" s="60">
        <f>VLOOKUP($A15,'Return Data'!$B$7:$R$2292,6,0)</f>
        <v>4.5789999999999997</v>
      </c>
      <c r="G15" s="61">
        <f t="shared" si="1"/>
        <v>12</v>
      </c>
      <c r="H15" s="60">
        <f>VLOOKUP($A15,'Return Data'!$B$7:$R$2292,7,0)</f>
        <v>5.39</v>
      </c>
      <c r="I15" s="61">
        <f t="shared" si="2"/>
        <v>8</v>
      </c>
      <c r="J15" s="60">
        <f>VLOOKUP($A15,'Return Data'!$B$7:$R$2292,8,0)</f>
        <v>5.0194000000000001</v>
      </c>
      <c r="K15" s="61">
        <f t="shared" si="3"/>
        <v>13</v>
      </c>
      <c r="L15" s="60">
        <f>VLOOKUP($A15,'Return Data'!$B$7:$R$2292,9,0)</f>
        <v>5.4512999999999998</v>
      </c>
      <c r="M15" s="61">
        <f t="shared" si="4"/>
        <v>13</v>
      </c>
      <c r="N15" s="60">
        <f>VLOOKUP($A15,'Return Data'!$B$7:$R$2292,10,0)</f>
        <v>6.3554000000000004</v>
      </c>
      <c r="O15" s="61">
        <f t="shared" si="5"/>
        <v>9</v>
      </c>
      <c r="P15" s="60">
        <f>VLOOKUP($A15,'Return Data'!$B$7:$R$2292,11,0)</f>
        <v>6.0487000000000002</v>
      </c>
      <c r="Q15" s="61">
        <f t="shared" si="6"/>
        <v>5</v>
      </c>
      <c r="R15" s="60">
        <f>VLOOKUP($A15,'Return Data'!$B$7:$R$2292,12,0)</f>
        <v>5.8285</v>
      </c>
      <c r="S15" s="61">
        <f t="shared" si="7"/>
        <v>7</v>
      </c>
      <c r="T15" s="60">
        <f>VLOOKUP($A15,'Return Data'!$B$7:$R$2292,13,0)</f>
        <v>5.1921999999999997</v>
      </c>
      <c r="U15" s="61">
        <f t="shared" si="8"/>
        <v>7</v>
      </c>
      <c r="V15" s="60">
        <f>VLOOKUP($A15,'Return Data'!$B$7:$R$2292,17,0)</f>
        <v>4.4733000000000001</v>
      </c>
      <c r="W15" s="61">
        <f t="shared" si="12"/>
        <v>8</v>
      </c>
      <c r="X15" s="60">
        <f>VLOOKUP($A15,'Return Data'!$B$7:$R$2292,14,0)</f>
        <v>4.9063999999999997</v>
      </c>
      <c r="Y15" s="61">
        <f t="shared" si="13"/>
        <v>7</v>
      </c>
      <c r="Z15" s="60">
        <f>VLOOKUP($A15,'Return Data'!$B$7:$R$2292,16,0)</f>
        <v>7.0571000000000002</v>
      </c>
      <c r="AA15" s="62">
        <f t="shared" si="9"/>
        <v>6</v>
      </c>
    </row>
    <row r="16" spans="1:27" x14ac:dyDescent="0.3">
      <c r="A16" s="58" t="s">
        <v>1101</v>
      </c>
      <c r="B16" s="59">
        <f>VLOOKUP($A16,'Return Data'!$B$7:$R$2292,3,0)</f>
        <v>44988</v>
      </c>
      <c r="C16" s="60">
        <f>VLOOKUP($A16,'Return Data'!$B$7:$R$2292,4,0)</f>
        <v>34.235199999999999</v>
      </c>
      <c r="D16" s="60">
        <f>VLOOKUP($A16,'Return Data'!$B$7:$R$2292,5,0)</f>
        <v>5.6515000000000004</v>
      </c>
      <c r="E16" s="61">
        <f t="shared" si="0"/>
        <v>14</v>
      </c>
      <c r="F16" s="60">
        <f>VLOOKUP($A16,'Return Data'!$B$7:$R$2292,6,0)</f>
        <v>3.7326999999999999</v>
      </c>
      <c r="G16" s="61">
        <f t="shared" si="1"/>
        <v>15</v>
      </c>
      <c r="H16" s="60">
        <f>VLOOKUP($A16,'Return Data'!$B$7:$R$2292,7,0)</f>
        <v>4.3902000000000001</v>
      </c>
      <c r="I16" s="61">
        <f t="shared" si="2"/>
        <v>17</v>
      </c>
      <c r="J16" s="60">
        <f>VLOOKUP($A16,'Return Data'!$B$7:$R$2292,8,0)</f>
        <v>4.6307999999999998</v>
      </c>
      <c r="K16" s="61">
        <f t="shared" si="3"/>
        <v>15</v>
      </c>
      <c r="L16" s="60">
        <f>VLOOKUP($A16,'Return Data'!$B$7:$R$2292,9,0)</f>
        <v>5.2336999999999998</v>
      </c>
      <c r="M16" s="61">
        <f t="shared" si="4"/>
        <v>15</v>
      </c>
      <c r="N16" s="60">
        <f>VLOOKUP($A16,'Return Data'!$B$7:$R$2292,10,0)</f>
        <v>5.8121</v>
      </c>
      <c r="O16" s="61">
        <f t="shared" si="5"/>
        <v>17</v>
      </c>
      <c r="P16" s="60">
        <f>VLOOKUP($A16,'Return Data'!$B$7:$R$2292,11,0)</f>
        <v>5.2996999999999996</v>
      </c>
      <c r="Q16" s="61">
        <f t="shared" si="6"/>
        <v>17</v>
      </c>
      <c r="R16" s="60">
        <f>VLOOKUP($A16,'Return Data'!$B$7:$R$2292,12,0)</f>
        <v>5.1298000000000004</v>
      </c>
      <c r="S16" s="61">
        <f t="shared" si="7"/>
        <v>17</v>
      </c>
      <c r="T16" s="60">
        <f>VLOOKUP($A16,'Return Data'!$B$7:$R$2292,13,0)</f>
        <v>4.4615999999999998</v>
      </c>
      <c r="U16" s="61">
        <f t="shared" si="8"/>
        <v>16</v>
      </c>
      <c r="V16" s="60">
        <f>VLOOKUP($A16,'Return Data'!$B$7:$R$2292,17,0)</f>
        <v>3.7683</v>
      </c>
      <c r="W16" s="61">
        <f t="shared" si="12"/>
        <v>16</v>
      </c>
      <c r="X16" s="60">
        <f>VLOOKUP($A16,'Return Data'!$B$7:$R$2292,14,0)</f>
        <v>4.0084</v>
      </c>
      <c r="Y16" s="61">
        <f t="shared" si="13"/>
        <v>15</v>
      </c>
      <c r="Z16" s="60">
        <f>VLOOKUP($A16,'Return Data'!$B$7:$R$2292,16,0)</f>
        <v>6.3304999999999998</v>
      </c>
      <c r="AA16" s="62">
        <f t="shared" si="9"/>
        <v>13</v>
      </c>
    </row>
    <row r="17" spans="1:27" x14ac:dyDescent="0.3">
      <c r="A17" s="58" t="s">
        <v>1104</v>
      </c>
      <c r="B17" s="59">
        <f>VLOOKUP($A17,'Return Data'!$B$7:$R$2292,3,0)</f>
        <v>44988</v>
      </c>
      <c r="C17" s="60">
        <f>VLOOKUP($A17,'Return Data'!$B$7:$R$2292,4,0)</f>
        <v>2575.7696999999998</v>
      </c>
      <c r="D17" s="60">
        <f>VLOOKUP($A17,'Return Data'!$B$7:$R$2292,5,0)</f>
        <v>6.0830000000000002</v>
      </c>
      <c r="E17" s="61">
        <f t="shared" si="0"/>
        <v>11</v>
      </c>
      <c r="F17" s="60">
        <f>VLOOKUP($A17,'Return Data'!$B$7:$R$2292,6,0)</f>
        <v>4.6718999999999999</v>
      </c>
      <c r="G17" s="61">
        <f t="shared" si="1"/>
        <v>9</v>
      </c>
      <c r="H17" s="60">
        <f>VLOOKUP($A17,'Return Data'!$B$7:$R$2292,7,0)</f>
        <v>5.1566999999999998</v>
      </c>
      <c r="I17" s="61">
        <f t="shared" si="2"/>
        <v>12</v>
      </c>
      <c r="J17" s="60">
        <f>VLOOKUP($A17,'Return Data'!$B$7:$R$2292,8,0)</f>
        <v>5.0278</v>
      </c>
      <c r="K17" s="61">
        <f t="shared" si="3"/>
        <v>12</v>
      </c>
      <c r="L17" s="60">
        <f>VLOOKUP($A17,'Return Data'!$B$7:$R$2292,9,0)</f>
        <v>5.5058999999999996</v>
      </c>
      <c r="M17" s="61">
        <f t="shared" si="4"/>
        <v>12</v>
      </c>
      <c r="N17" s="60">
        <f>VLOOKUP($A17,'Return Data'!$B$7:$R$2292,10,0)</f>
        <v>6.1532</v>
      </c>
      <c r="O17" s="61">
        <f t="shared" si="5"/>
        <v>12</v>
      </c>
      <c r="P17" s="60">
        <f>VLOOKUP($A17,'Return Data'!$B$7:$R$2292,11,0)</f>
        <v>5.6656000000000004</v>
      </c>
      <c r="Q17" s="61">
        <f t="shared" si="6"/>
        <v>13</v>
      </c>
      <c r="R17" s="60">
        <f>VLOOKUP($A17,'Return Data'!$B$7:$R$2292,12,0)</f>
        <v>5.5119999999999996</v>
      </c>
      <c r="S17" s="61">
        <f t="shared" si="7"/>
        <v>12</v>
      </c>
      <c r="T17" s="60">
        <f>VLOOKUP($A17,'Return Data'!$B$7:$R$2292,13,0)</f>
        <v>4.3922999999999996</v>
      </c>
      <c r="U17" s="61">
        <f t="shared" si="8"/>
        <v>17</v>
      </c>
      <c r="V17" s="60">
        <f>VLOOKUP($A17,'Return Data'!$B$7:$R$2292,17,0)</f>
        <v>3.9908000000000001</v>
      </c>
      <c r="W17" s="61">
        <f t="shared" si="12"/>
        <v>13</v>
      </c>
      <c r="X17" s="60">
        <f>VLOOKUP($A17,'Return Data'!$B$7:$R$2292,14,0)</f>
        <v>4.4055</v>
      </c>
      <c r="Y17" s="61">
        <f t="shared" si="13"/>
        <v>12</v>
      </c>
      <c r="Z17" s="60">
        <f>VLOOKUP($A17,'Return Data'!$B$7:$R$2292,16,0)</f>
        <v>7.2484999999999999</v>
      </c>
      <c r="AA17" s="62">
        <f t="shared" si="9"/>
        <v>2</v>
      </c>
    </row>
    <row r="18" spans="1:27" x14ac:dyDescent="0.3">
      <c r="A18" s="108" t="s">
        <v>1108</v>
      </c>
      <c r="B18" s="59">
        <f>VLOOKUP($A18,'Return Data'!$B$7:$R$2292,3,0)</f>
        <v>44988</v>
      </c>
      <c r="C18" s="60">
        <f>VLOOKUP($A18,'Return Data'!$B$7:$R$2292,4,0)</f>
        <v>3775.7588000000001</v>
      </c>
      <c r="D18" s="60">
        <f>VLOOKUP($A18,'Return Data'!$B$7:$R$2292,5,0)</f>
        <v>6.2477999999999998</v>
      </c>
      <c r="E18" s="61">
        <f t="shared" si="0"/>
        <v>6</v>
      </c>
      <c r="F18" s="60">
        <f>VLOOKUP($A18,'Return Data'!$B$7:$R$2292,6,0)</f>
        <v>4.5171000000000001</v>
      </c>
      <c r="G18" s="61">
        <f t="shared" si="1"/>
        <v>13</v>
      </c>
      <c r="H18" s="60">
        <f>VLOOKUP($A18,'Return Data'!$B$7:$R$2292,7,0)</f>
        <v>5.2337999999999996</v>
      </c>
      <c r="I18" s="61">
        <f t="shared" si="2"/>
        <v>11</v>
      </c>
      <c r="J18" s="60">
        <f>VLOOKUP($A18,'Return Data'!$B$7:$R$2292,8,0)</f>
        <v>5.0942999999999996</v>
      </c>
      <c r="K18" s="61">
        <f t="shared" si="3"/>
        <v>9</v>
      </c>
      <c r="L18" s="60">
        <f>VLOOKUP($A18,'Return Data'!$B$7:$R$2292,9,0)</f>
        <v>5.8212999999999999</v>
      </c>
      <c r="M18" s="61">
        <f t="shared" si="4"/>
        <v>5</v>
      </c>
      <c r="N18" s="60">
        <f>VLOOKUP($A18,'Return Data'!$B$7:$R$2292,10,0)</f>
        <v>6.4665999999999997</v>
      </c>
      <c r="O18" s="61">
        <f t="shared" si="5"/>
        <v>6</v>
      </c>
      <c r="P18" s="60">
        <f>VLOOKUP($A18,'Return Data'!$B$7:$R$2292,11,0)</f>
        <v>6.0160999999999998</v>
      </c>
      <c r="Q18" s="61">
        <f t="shared" si="6"/>
        <v>7</v>
      </c>
      <c r="R18" s="60">
        <f>VLOOKUP($A18,'Return Data'!$B$7:$R$2292,12,0)</f>
        <v>5.8425000000000002</v>
      </c>
      <c r="S18" s="61">
        <f t="shared" si="7"/>
        <v>6</v>
      </c>
      <c r="T18" s="60">
        <f>VLOOKUP($A18,'Return Data'!$B$7:$R$2292,13,0)</f>
        <v>5.3009000000000004</v>
      </c>
      <c r="U18" s="61">
        <f t="shared" si="8"/>
        <v>3</v>
      </c>
      <c r="V18" s="60">
        <f>VLOOKUP($A18,'Return Data'!$B$7:$R$2292,17,0)</f>
        <v>4.548</v>
      </c>
      <c r="W18" s="61">
        <f t="shared" si="12"/>
        <v>5</v>
      </c>
      <c r="X18" s="60">
        <f>VLOOKUP($A18,'Return Data'!$B$7:$R$2292,14,0)</f>
        <v>4.7530999999999999</v>
      </c>
      <c r="Y18" s="61">
        <f t="shared" si="13"/>
        <v>8</v>
      </c>
      <c r="Z18" s="60">
        <f>VLOOKUP($A18,'Return Data'!$B$7:$R$2292,16,0)</f>
        <v>6.9954000000000001</v>
      </c>
      <c r="AA18" s="62">
        <f t="shared" si="9"/>
        <v>7</v>
      </c>
    </row>
    <row r="19" spans="1:27" x14ac:dyDescent="0.3">
      <c r="A19" s="58" t="s">
        <v>1110</v>
      </c>
      <c r="B19" s="59">
        <f>VLOOKUP($A19,'Return Data'!$B$7:$R$2292,3,0)</f>
        <v>44988</v>
      </c>
      <c r="C19" s="60">
        <f>VLOOKUP($A19,'Return Data'!$B$7:$R$2292,4,0)</f>
        <v>3487.1023</v>
      </c>
      <c r="D19" s="60">
        <f>VLOOKUP($A19,'Return Data'!$B$7:$R$2292,5,0)</f>
        <v>6.4782000000000002</v>
      </c>
      <c r="E19" s="61">
        <f t="shared" si="0"/>
        <v>3</v>
      </c>
      <c r="F19" s="60">
        <f>VLOOKUP($A19,'Return Data'!$B$7:$R$2292,6,0)</f>
        <v>4.8785999999999996</v>
      </c>
      <c r="G19" s="61">
        <f t="shared" si="1"/>
        <v>8</v>
      </c>
      <c r="H19" s="60">
        <f>VLOOKUP($A19,'Return Data'!$B$7:$R$2292,7,0)</f>
        <v>5.6243999999999996</v>
      </c>
      <c r="I19" s="61">
        <f t="shared" si="2"/>
        <v>5</v>
      </c>
      <c r="J19" s="60">
        <f>VLOOKUP($A19,'Return Data'!$B$7:$R$2292,8,0)</f>
        <v>5.4414999999999996</v>
      </c>
      <c r="K19" s="61">
        <f t="shared" si="3"/>
        <v>4</v>
      </c>
      <c r="L19" s="60">
        <f>VLOOKUP($A19,'Return Data'!$B$7:$R$2292,9,0)</f>
        <v>5.9519000000000002</v>
      </c>
      <c r="M19" s="61">
        <f t="shared" si="4"/>
        <v>4</v>
      </c>
      <c r="N19" s="60">
        <f>VLOOKUP($A19,'Return Data'!$B$7:$R$2292,10,0)</f>
        <v>6.5823</v>
      </c>
      <c r="O19" s="61">
        <f t="shared" si="5"/>
        <v>2</v>
      </c>
      <c r="P19" s="60">
        <f>VLOOKUP($A19,'Return Data'!$B$7:$R$2292,11,0)</f>
        <v>6.1784999999999997</v>
      </c>
      <c r="Q19" s="61">
        <f t="shared" si="6"/>
        <v>2</v>
      </c>
      <c r="R19" s="60">
        <f>VLOOKUP($A19,'Return Data'!$B$7:$R$2292,12,0)</f>
        <v>6.0129999999999999</v>
      </c>
      <c r="S19" s="61">
        <f t="shared" si="7"/>
        <v>1</v>
      </c>
      <c r="T19" s="60">
        <f>VLOOKUP($A19,'Return Data'!$B$7:$R$2292,13,0)</f>
        <v>5.4165999999999999</v>
      </c>
      <c r="U19" s="61">
        <f t="shared" si="8"/>
        <v>1</v>
      </c>
      <c r="V19" s="60">
        <f>VLOOKUP($A19,'Return Data'!$B$7:$R$2292,17,0)</f>
        <v>4.6467000000000001</v>
      </c>
      <c r="W19" s="61">
        <f t="shared" si="12"/>
        <v>1</v>
      </c>
      <c r="X19" s="60">
        <f>VLOOKUP($A19,'Return Data'!$B$7:$R$2292,14,0)</f>
        <v>4.9359999999999999</v>
      </c>
      <c r="Y19" s="61">
        <f t="shared" si="13"/>
        <v>4</v>
      </c>
      <c r="Z19" s="60">
        <f>VLOOKUP($A19,'Return Data'!$B$7:$R$2292,16,0)</f>
        <v>7.3007</v>
      </c>
      <c r="AA19" s="62">
        <f t="shared" si="9"/>
        <v>1</v>
      </c>
    </row>
    <row r="20" spans="1:27" x14ac:dyDescent="0.3">
      <c r="A20" s="58" t="s">
        <v>1113</v>
      </c>
      <c r="B20" s="59">
        <f>VLOOKUP($A20,'Return Data'!$B$7:$R$2292,3,0)</f>
        <v>44988</v>
      </c>
      <c r="C20" s="60">
        <f>VLOOKUP($A20,'Return Data'!$B$7:$R$2292,4,0)</f>
        <v>1124.2366</v>
      </c>
      <c r="D20" s="60">
        <f>VLOOKUP($A20,'Return Data'!$B$7:$R$2292,5,0)</f>
        <v>5.6078000000000001</v>
      </c>
      <c r="E20" s="61">
        <f t="shared" si="0"/>
        <v>15</v>
      </c>
      <c r="F20" s="60">
        <f>VLOOKUP($A20,'Return Data'!$B$7:$R$2292,6,0)</f>
        <v>5.8532999999999999</v>
      </c>
      <c r="G20" s="61">
        <f t="shared" si="1"/>
        <v>2</v>
      </c>
      <c r="H20" s="60">
        <f>VLOOKUP($A20,'Return Data'!$B$7:$R$2292,7,0)</f>
        <v>5.8784000000000001</v>
      </c>
      <c r="I20" s="61">
        <f t="shared" si="2"/>
        <v>2</v>
      </c>
      <c r="J20" s="60">
        <f>VLOOKUP($A20,'Return Data'!$B$7:$R$2292,8,0)</f>
        <v>5.8117000000000001</v>
      </c>
      <c r="K20" s="61">
        <f t="shared" si="3"/>
        <v>2</v>
      </c>
      <c r="L20" s="60">
        <f>VLOOKUP($A20,'Return Data'!$B$7:$R$2292,9,0)</f>
        <v>5.9733999999999998</v>
      </c>
      <c r="M20" s="61">
        <f t="shared" si="4"/>
        <v>3</v>
      </c>
      <c r="N20" s="60">
        <f>VLOOKUP($A20,'Return Data'!$B$7:$R$2292,10,0)</f>
        <v>6.3132999999999999</v>
      </c>
      <c r="O20" s="61">
        <f t="shared" si="5"/>
        <v>11</v>
      </c>
      <c r="P20" s="60">
        <f>VLOOKUP($A20,'Return Data'!$B$7:$R$2292,11,0)</f>
        <v>5.8727999999999998</v>
      </c>
      <c r="Q20" s="61">
        <f t="shared" si="6"/>
        <v>10</v>
      </c>
      <c r="R20" s="60">
        <f>VLOOKUP($A20,'Return Data'!$B$7:$R$2292,12,0)</f>
        <v>5.4513999999999996</v>
      </c>
      <c r="S20" s="61">
        <f t="shared" si="7"/>
        <v>13</v>
      </c>
      <c r="T20" s="60">
        <f>VLOOKUP($A20,'Return Data'!$B$7:$R$2292,13,0)</f>
        <v>4.9386000000000001</v>
      </c>
      <c r="U20" s="61">
        <f t="shared" si="8"/>
        <v>10</v>
      </c>
      <c r="V20" s="60">
        <f>VLOOKUP($A20,'Return Data'!$B$7:$R$2292,17,0)</f>
        <v>3.9287000000000001</v>
      </c>
      <c r="W20" s="61">
        <f t="shared" si="12"/>
        <v>14</v>
      </c>
      <c r="X20" s="60"/>
      <c r="Y20" s="61"/>
      <c r="Z20" s="60">
        <f>VLOOKUP($A20,'Return Data'!$B$7:$R$2292,16,0)</f>
        <v>3.9918</v>
      </c>
      <c r="AA20" s="62">
        <f t="shared" si="9"/>
        <v>17</v>
      </c>
    </row>
    <row r="21" spans="1:27" x14ac:dyDescent="0.3">
      <c r="A21" s="58" t="s">
        <v>1117</v>
      </c>
      <c r="B21" s="59">
        <f>VLOOKUP($A21,'Return Data'!$B$7:$R$2292,3,0)</f>
        <v>44988</v>
      </c>
      <c r="C21" s="60">
        <f>VLOOKUP($A21,'Return Data'!$B$7:$R$2292,4,0)</f>
        <v>35.161999999999999</v>
      </c>
      <c r="D21" s="60">
        <f>VLOOKUP($A21,'Return Data'!$B$7:$R$2292,5,0)</f>
        <v>5.2948000000000004</v>
      </c>
      <c r="E21" s="61">
        <f t="shared" si="0"/>
        <v>17</v>
      </c>
      <c r="F21" s="60">
        <f>VLOOKUP($A21,'Return Data'!$B$7:$R$2292,6,0)</f>
        <v>4.1189999999999998</v>
      </c>
      <c r="G21" s="61">
        <f t="shared" si="1"/>
        <v>14</v>
      </c>
      <c r="H21" s="60">
        <f>VLOOKUP($A21,'Return Data'!$B$7:$R$2292,7,0)</f>
        <v>4.9131</v>
      </c>
      <c r="I21" s="61">
        <f t="shared" si="2"/>
        <v>14</v>
      </c>
      <c r="J21" s="60">
        <f>VLOOKUP($A21,'Return Data'!$B$7:$R$2292,8,0)</f>
        <v>4.9252000000000002</v>
      </c>
      <c r="K21" s="61">
        <f t="shared" si="3"/>
        <v>14</v>
      </c>
      <c r="L21" s="60">
        <f>VLOOKUP($A21,'Return Data'!$B$7:$R$2292,9,0)</f>
        <v>5.5175000000000001</v>
      </c>
      <c r="M21" s="61">
        <f t="shared" si="4"/>
        <v>11</v>
      </c>
      <c r="N21" s="60">
        <f>VLOOKUP($A21,'Return Data'!$B$7:$R$2292,10,0)</f>
        <v>6.1041999999999996</v>
      </c>
      <c r="O21" s="61">
        <f t="shared" si="5"/>
        <v>13</v>
      </c>
      <c r="P21" s="60">
        <f>VLOOKUP($A21,'Return Data'!$B$7:$R$2292,11,0)</f>
        <v>5.6387999999999998</v>
      </c>
      <c r="Q21" s="61">
        <f t="shared" si="6"/>
        <v>14</v>
      </c>
      <c r="R21" s="60">
        <f>VLOOKUP($A21,'Return Data'!$B$7:$R$2292,12,0)</f>
        <v>5.4356999999999998</v>
      </c>
      <c r="S21" s="61">
        <f t="shared" si="7"/>
        <v>14</v>
      </c>
      <c r="T21" s="60">
        <f>VLOOKUP($A21,'Return Data'!$B$7:$R$2292,13,0)</f>
        <v>4.7413999999999996</v>
      </c>
      <c r="U21" s="61">
        <f t="shared" si="8"/>
        <v>12</v>
      </c>
      <c r="V21" s="60">
        <f>VLOOKUP($A21,'Return Data'!$B$7:$R$2292,17,0)</f>
        <v>4.0753000000000004</v>
      </c>
      <c r="W21" s="61">
        <f t="shared" si="12"/>
        <v>12</v>
      </c>
      <c r="X21" s="60">
        <f>VLOOKUP($A21,'Return Data'!$B$7:$R$2292,14,0)</f>
        <v>4.4401999999999999</v>
      </c>
      <c r="Y21" s="61">
        <f>RANK(X21,X$8:X$24,0)</f>
        <v>11</v>
      </c>
      <c r="Z21" s="60">
        <f>VLOOKUP($A21,'Return Data'!$B$7:$R$2292,16,0)</f>
        <v>6.9757999999999996</v>
      </c>
      <c r="AA21" s="62">
        <f t="shared" si="9"/>
        <v>8</v>
      </c>
    </row>
    <row r="22" spans="1:27" x14ac:dyDescent="0.3">
      <c r="A22" s="58" t="s">
        <v>1119</v>
      </c>
      <c r="B22" s="59">
        <f>VLOOKUP($A22,'Return Data'!$B$7:$R$2292,3,0)</f>
        <v>44988</v>
      </c>
      <c r="C22" s="60">
        <f>VLOOKUP($A22,'Return Data'!$B$7:$R$2292,4,0)</f>
        <v>12.6555</v>
      </c>
      <c r="D22" s="60">
        <f>VLOOKUP($A22,'Return Data'!$B$7:$R$2292,5,0)</f>
        <v>8.3658999999999999</v>
      </c>
      <c r="E22" s="61">
        <f t="shared" si="0"/>
        <v>1</v>
      </c>
      <c r="F22" s="60">
        <f>VLOOKUP($A22,'Return Data'!$B$7:$R$2292,6,0)</f>
        <v>5.5785</v>
      </c>
      <c r="G22" s="61">
        <f t="shared" si="1"/>
        <v>3</v>
      </c>
      <c r="H22" s="60">
        <f>VLOOKUP($A22,'Return Data'!$B$7:$R$2292,7,0)</f>
        <v>5.1139999999999999</v>
      </c>
      <c r="I22" s="61">
        <f t="shared" si="2"/>
        <v>13</v>
      </c>
      <c r="J22" s="60">
        <f>VLOOKUP($A22,'Return Data'!$B$7:$R$2292,8,0)</f>
        <v>5.0777000000000001</v>
      </c>
      <c r="K22" s="61">
        <f t="shared" si="3"/>
        <v>11</v>
      </c>
      <c r="L22" s="60">
        <f>VLOOKUP($A22,'Return Data'!$B$7:$R$2292,9,0)</f>
        <v>5.2432999999999996</v>
      </c>
      <c r="M22" s="61">
        <f t="shared" si="4"/>
        <v>14</v>
      </c>
      <c r="N22" s="60">
        <f>VLOOKUP($A22,'Return Data'!$B$7:$R$2292,10,0)</f>
        <v>5.9208999999999996</v>
      </c>
      <c r="O22" s="61">
        <f t="shared" si="5"/>
        <v>15</v>
      </c>
      <c r="P22" s="60">
        <f>VLOOKUP($A22,'Return Data'!$B$7:$R$2292,11,0)</f>
        <v>5.8048000000000002</v>
      </c>
      <c r="Q22" s="61">
        <f t="shared" si="6"/>
        <v>12</v>
      </c>
      <c r="R22" s="60">
        <f>VLOOKUP($A22,'Return Data'!$B$7:$R$2292,12,0)</f>
        <v>5.5579999999999998</v>
      </c>
      <c r="S22" s="61">
        <f t="shared" si="7"/>
        <v>11</v>
      </c>
      <c r="T22" s="60">
        <f>VLOOKUP($A22,'Return Data'!$B$7:$R$2292,13,0)</f>
        <v>5.0797999999999996</v>
      </c>
      <c r="U22" s="61">
        <f t="shared" si="8"/>
        <v>9</v>
      </c>
      <c r="V22" s="60">
        <f>VLOOKUP($A22,'Return Data'!$B$7:$R$2292,17,0)</f>
        <v>4.2382</v>
      </c>
      <c r="W22" s="61">
        <f t="shared" si="12"/>
        <v>10</v>
      </c>
      <c r="X22" s="60">
        <f>VLOOKUP($A22,'Return Data'!$B$7:$R$2292,14,0)</f>
        <v>4.3907999999999996</v>
      </c>
      <c r="Y22" s="61">
        <f>RANK(X22,X$8:X$24,0)</f>
        <v>13</v>
      </c>
      <c r="Z22" s="60">
        <f>VLOOKUP($A22,'Return Data'!$B$7:$R$2292,16,0)</f>
        <v>5.4528999999999996</v>
      </c>
      <c r="AA22" s="62">
        <f t="shared" si="9"/>
        <v>14</v>
      </c>
    </row>
    <row r="23" spans="1:27" x14ac:dyDescent="0.3">
      <c r="A23" s="58" t="s">
        <v>1121</v>
      </c>
      <c r="B23" s="59">
        <f>VLOOKUP($A23,'Return Data'!$B$7:$R$2292,3,0)</f>
        <v>44988</v>
      </c>
      <c r="C23" s="60">
        <f>VLOOKUP($A23,'Return Data'!$B$7:$R$2292,4,0)</f>
        <v>3966.8928999999998</v>
      </c>
      <c r="D23" s="60">
        <f>VLOOKUP($A23,'Return Data'!$B$7:$R$2292,5,0)</f>
        <v>6.4649999999999999</v>
      </c>
      <c r="E23" s="61">
        <f t="shared" si="0"/>
        <v>5</v>
      </c>
      <c r="F23" s="60">
        <f>VLOOKUP($A23,'Return Data'!$B$7:$R$2292,6,0)</f>
        <v>4.6547999999999998</v>
      </c>
      <c r="G23" s="61">
        <f t="shared" si="1"/>
        <v>11</v>
      </c>
      <c r="H23" s="60">
        <f>VLOOKUP($A23,'Return Data'!$B$7:$R$2292,7,0)</f>
        <v>5.5499000000000001</v>
      </c>
      <c r="I23" s="61">
        <f t="shared" si="2"/>
        <v>6</v>
      </c>
      <c r="J23" s="60">
        <f>VLOOKUP($A23,'Return Data'!$B$7:$R$2292,8,0)</f>
        <v>5.1963999999999997</v>
      </c>
      <c r="K23" s="61">
        <f t="shared" si="3"/>
        <v>7</v>
      </c>
      <c r="L23" s="60">
        <f>VLOOKUP($A23,'Return Data'!$B$7:$R$2292,9,0)</f>
        <v>5.6307</v>
      </c>
      <c r="M23" s="61">
        <f t="shared" si="4"/>
        <v>10</v>
      </c>
      <c r="N23" s="60">
        <f>VLOOKUP($A23,'Return Data'!$B$7:$R$2292,10,0)</f>
        <v>6.4874999999999998</v>
      </c>
      <c r="O23" s="61">
        <f t="shared" si="5"/>
        <v>4</v>
      </c>
      <c r="P23" s="60">
        <f>VLOOKUP($A23,'Return Data'!$B$7:$R$2292,11,0)</f>
        <v>6.0964999999999998</v>
      </c>
      <c r="Q23" s="61">
        <f t="shared" si="6"/>
        <v>4</v>
      </c>
      <c r="R23" s="60">
        <f>VLOOKUP($A23,'Return Data'!$B$7:$R$2292,12,0)</f>
        <v>5.9225000000000003</v>
      </c>
      <c r="S23" s="61">
        <f t="shared" si="7"/>
        <v>4</v>
      </c>
      <c r="T23" s="60">
        <f>VLOOKUP($A23,'Return Data'!$B$7:$R$2292,13,0)</f>
        <v>5.2289000000000003</v>
      </c>
      <c r="U23" s="61">
        <f t="shared" si="8"/>
        <v>5</v>
      </c>
      <c r="V23" s="60">
        <f>VLOOKUP($A23,'Return Data'!$B$7:$R$2292,17,0)</f>
        <v>4.6185</v>
      </c>
      <c r="W23" s="61">
        <f t="shared" si="12"/>
        <v>2</v>
      </c>
      <c r="X23" s="60">
        <f>VLOOKUP($A23,'Return Data'!$B$7:$R$2292,14,0)</f>
        <v>5.0526</v>
      </c>
      <c r="Y23" s="61">
        <f>RANK(X23,X$8:X$24,0)</f>
        <v>2</v>
      </c>
      <c r="Z23" s="60">
        <f>VLOOKUP($A23,'Return Data'!$B$7:$R$2292,16,0)</f>
        <v>6.64</v>
      </c>
      <c r="AA23" s="62">
        <f t="shared" si="9"/>
        <v>11</v>
      </c>
    </row>
    <row r="24" spans="1:27" x14ac:dyDescent="0.3">
      <c r="A24" s="58" t="s">
        <v>1123</v>
      </c>
      <c r="B24" s="59">
        <f>VLOOKUP($A24,'Return Data'!$B$7:$R$2292,3,0)</f>
        <v>44988</v>
      </c>
      <c r="C24" s="60">
        <f>VLOOKUP($A24,'Return Data'!$B$7:$R$2292,4,0)</f>
        <v>2589.1064999999999</v>
      </c>
      <c r="D24" s="60">
        <f>VLOOKUP($A24,'Return Data'!$B$7:$R$2292,5,0)</f>
        <v>6.2068000000000003</v>
      </c>
      <c r="E24" s="61">
        <f t="shared" si="0"/>
        <v>8</v>
      </c>
      <c r="F24" s="60">
        <f>VLOOKUP($A24,'Return Data'!$B$7:$R$2292,6,0)</f>
        <v>5.2179000000000002</v>
      </c>
      <c r="G24" s="61">
        <f t="shared" si="1"/>
        <v>4</v>
      </c>
      <c r="H24" s="60">
        <f>VLOOKUP($A24,'Return Data'!$B$7:$R$2292,7,0)</f>
        <v>5.8259999999999996</v>
      </c>
      <c r="I24" s="61">
        <f t="shared" si="2"/>
        <v>3</v>
      </c>
      <c r="J24" s="60">
        <f>VLOOKUP($A24,'Return Data'!$B$7:$R$2292,8,0)</f>
        <v>5.7319000000000004</v>
      </c>
      <c r="K24" s="61">
        <f t="shared" si="3"/>
        <v>3</v>
      </c>
      <c r="L24" s="60">
        <f>VLOOKUP($A24,'Return Data'!$B$7:$R$2292,9,0)</f>
        <v>6.1943000000000001</v>
      </c>
      <c r="M24" s="61">
        <f t="shared" si="4"/>
        <v>1</v>
      </c>
      <c r="N24" s="60">
        <f>VLOOKUP($A24,'Return Data'!$B$7:$R$2292,10,0)</f>
        <v>6.6256000000000004</v>
      </c>
      <c r="O24" s="61">
        <f t="shared" si="5"/>
        <v>1</v>
      </c>
      <c r="P24" s="60">
        <f>VLOOKUP($A24,'Return Data'!$B$7:$R$2292,11,0)</f>
        <v>6.2256</v>
      </c>
      <c r="Q24" s="61">
        <f t="shared" si="6"/>
        <v>1</v>
      </c>
      <c r="R24" s="60">
        <f>VLOOKUP($A24,'Return Data'!$B$7:$R$2292,12,0)</f>
        <v>5.9736000000000002</v>
      </c>
      <c r="S24" s="61">
        <f t="shared" si="7"/>
        <v>3</v>
      </c>
      <c r="T24" s="60">
        <f>VLOOKUP($A24,'Return Data'!$B$7:$R$2292,13,0)</f>
        <v>5.3601999999999999</v>
      </c>
      <c r="U24" s="61">
        <f t="shared" si="8"/>
        <v>2</v>
      </c>
      <c r="V24" s="60">
        <f>VLOOKUP($A24,'Return Data'!$B$7:$R$2292,17,0)</f>
        <v>4.6063999999999998</v>
      </c>
      <c r="W24" s="61">
        <f t="shared" si="12"/>
        <v>4</v>
      </c>
      <c r="X24" s="60">
        <f>VLOOKUP($A24,'Return Data'!$B$7:$R$2292,14,0)</f>
        <v>4.9257999999999997</v>
      </c>
      <c r="Y24" s="61">
        <f>RANK(X24,X$8:X$24,0)</f>
        <v>6</v>
      </c>
      <c r="Z24" s="60">
        <f>VLOOKUP($A24,'Return Data'!$B$7:$R$2292,16,0)</f>
        <v>7.2138</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6.1891235294117646</v>
      </c>
      <c r="E26" s="69"/>
      <c r="F26" s="70">
        <f>AVERAGE(F8:F24)</f>
        <v>4.7266823529411761</v>
      </c>
      <c r="G26" s="69"/>
      <c r="H26" s="70">
        <f>AVERAGE(H8:H24)</f>
        <v>5.2846705882352936</v>
      </c>
      <c r="I26" s="69"/>
      <c r="J26" s="70">
        <f>AVERAGE(J8:J24)</f>
        <v>5.1715941176470581</v>
      </c>
      <c r="K26" s="69"/>
      <c r="L26" s="70">
        <f>AVERAGE(L8:L24)</f>
        <v>5.6228352941176469</v>
      </c>
      <c r="M26" s="69"/>
      <c r="N26" s="70">
        <f>AVERAGE(N8:N24)</f>
        <v>6.2862941176470599</v>
      </c>
      <c r="O26" s="69"/>
      <c r="P26" s="70">
        <f>AVERAGE(P8:P24)</f>
        <v>5.8655176470588239</v>
      </c>
      <c r="Q26" s="69"/>
      <c r="R26" s="70">
        <f>AVERAGE(R8:R24)</f>
        <v>5.6509</v>
      </c>
      <c r="S26" s="69"/>
      <c r="T26" s="70">
        <f>AVERAGE(T8:T24)</f>
        <v>4.9510058823529413</v>
      </c>
      <c r="U26" s="69"/>
      <c r="V26" s="70">
        <f>AVERAGE(V8:V24)</f>
        <v>4.2673411764705875</v>
      </c>
      <c r="W26" s="69"/>
      <c r="X26" s="70">
        <f>AVERAGE(X8:X24)</f>
        <v>4.6170874999999993</v>
      </c>
      <c r="Y26" s="69"/>
      <c r="Z26" s="70">
        <f>AVERAGE(Z8:Z24)</f>
        <v>6.4239999999999995</v>
      </c>
      <c r="AA26" s="71"/>
    </row>
    <row r="27" spans="1:27" x14ac:dyDescent="0.3">
      <c r="A27" s="68" t="s">
        <v>28</v>
      </c>
      <c r="B27" s="69"/>
      <c r="C27" s="69"/>
      <c r="D27" s="70">
        <f>MIN(D8:D24)</f>
        <v>5.2948000000000004</v>
      </c>
      <c r="E27" s="69"/>
      <c r="F27" s="70">
        <f>MIN(F8:F24)</f>
        <v>3.2488999999999999</v>
      </c>
      <c r="G27" s="69"/>
      <c r="H27" s="70">
        <f>MIN(H8:H24)</f>
        <v>4.3902000000000001</v>
      </c>
      <c r="I27" s="69"/>
      <c r="J27" s="70">
        <f>MIN(J8:J24)</f>
        <v>4.4273999999999996</v>
      </c>
      <c r="K27" s="69"/>
      <c r="L27" s="70">
        <f>MIN(L8:L24)</f>
        <v>4.8239000000000001</v>
      </c>
      <c r="M27" s="69"/>
      <c r="N27" s="70">
        <f>MIN(N8:N24)</f>
        <v>5.8121</v>
      </c>
      <c r="O27" s="69"/>
      <c r="P27" s="70">
        <f>MIN(P8:P24)</f>
        <v>5.2996999999999996</v>
      </c>
      <c r="Q27" s="69"/>
      <c r="R27" s="70">
        <f>MIN(R8:R24)</f>
        <v>5.1298000000000004</v>
      </c>
      <c r="S27" s="69"/>
      <c r="T27" s="70">
        <f>MIN(T8:T24)</f>
        <v>4.3922999999999996</v>
      </c>
      <c r="U27" s="69"/>
      <c r="V27" s="70">
        <f>MIN(V8:V24)</f>
        <v>3.7480000000000002</v>
      </c>
      <c r="W27" s="69"/>
      <c r="X27" s="70">
        <f>MIN(X8:X24)</f>
        <v>3.7315</v>
      </c>
      <c r="Y27" s="69"/>
      <c r="Z27" s="70">
        <f>MIN(Z8:Z24)</f>
        <v>3.9918</v>
      </c>
      <c r="AA27" s="71"/>
    </row>
    <row r="28" spans="1:27" ht="15" thickBot="1" x14ac:dyDescent="0.35">
      <c r="A28" s="72" t="s">
        <v>29</v>
      </c>
      <c r="B28" s="73"/>
      <c r="C28" s="73"/>
      <c r="D28" s="74">
        <f>MAX(D8:D24)</f>
        <v>8.3658999999999999</v>
      </c>
      <c r="E28" s="73"/>
      <c r="F28" s="74">
        <f>MAX(F8:F24)</f>
        <v>6.2565999999999997</v>
      </c>
      <c r="G28" s="73"/>
      <c r="H28" s="74">
        <f>MAX(H8:H24)</f>
        <v>5.9871999999999996</v>
      </c>
      <c r="I28" s="73"/>
      <c r="J28" s="74">
        <f>MAX(J8:J24)</f>
        <v>5.8765000000000001</v>
      </c>
      <c r="K28" s="73"/>
      <c r="L28" s="74">
        <f>MAX(L8:L24)</f>
        <v>6.1943000000000001</v>
      </c>
      <c r="M28" s="73"/>
      <c r="N28" s="74">
        <f>MAX(N8:N24)</f>
        <v>6.6256000000000004</v>
      </c>
      <c r="O28" s="73"/>
      <c r="P28" s="74">
        <f>MAX(P8:P24)</f>
        <v>6.2256</v>
      </c>
      <c r="Q28" s="73"/>
      <c r="R28" s="74">
        <f>MAX(R8:R24)</f>
        <v>6.0129999999999999</v>
      </c>
      <c r="S28" s="73"/>
      <c r="T28" s="74">
        <f>MAX(T8:T24)</f>
        <v>5.4165999999999999</v>
      </c>
      <c r="U28" s="73"/>
      <c r="V28" s="74">
        <f>MAX(V8:V24)</f>
        <v>4.6467000000000001</v>
      </c>
      <c r="W28" s="73"/>
      <c r="X28" s="74">
        <f>MAX(X8:X24)</f>
        <v>5.0906000000000002</v>
      </c>
      <c r="Y28" s="73"/>
      <c r="Z28" s="74">
        <f>MAX(Z8:Z24)</f>
        <v>7.3007</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1126</v>
      </c>
      <c r="B8" s="59">
        <f>VLOOKUP($A8,'Return Data'!$B$7:$R$2292,3,0)</f>
        <v>44988</v>
      </c>
      <c r="C8" s="60">
        <f>VLOOKUP($A8,'Return Data'!$B$7:$R$2292,4,0)</f>
        <v>32.201000000000001</v>
      </c>
      <c r="D8" s="60">
        <f>VLOOKUP($A8,'Return Data'!$B$7:$R$2292,10,0)</f>
        <v>-5.1031000000000004</v>
      </c>
      <c r="E8" s="61">
        <f t="shared" ref="E8:E15" si="0">RANK(D8,D$8:D$15,0)</f>
        <v>8</v>
      </c>
      <c r="F8" s="60">
        <f>VLOOKUP($A8,'Return Data'!$B$7:$R$2292,11,0)</f>
        <v>-3.653</v>
      </c>
      <c r="G8" s="61">
        <f t="shared" ref="G8:G15" si="1">RANK(F8,F$8:F$15,0)</f>
        <v>8</v>
      </c>
      <c r="H8" s="60">
        <f>VLOOKUP($A8,'Return Data'!$B$7:$R$2292,12,0)</f>
        <v>2.2509999999999999</v>
      </c>
      <c r="I8" s="61">
        <f t="shared" ref="I8:I15" si="2">RANK(H8,H$8:H$15,0)</f>
        <v>8</v>
      </c>
      <c r="J8" s="60">
        <f>VLOOKUP($A8,'Return Data'!$B$7:$R$2292,13,0)</f>
        <v>-1.1220000000000001</v>
      </c>
      <c r="K8" s="61">
        <f t="shared" ref="K8:K15" si="3">RANK(J8,J$8:J$15,0)</f>
        <v>8</v>
      </c>
      <c r="L8" s="60">
        <f>VLOOKUP($A8,'Return Data'!$B$7:$R$2292,17,0)</f>
        <v>5.7457000000000003</v>
      </c>
      <c r="M8" s="61">
        <f t="shared" ref="M8:M15" si="4">RANK(L8,L$8:L$15,0)</f>
        <v>8</v>
      </c>
      <c r="N8" s="60">
        <f>VLOOKUP($A8,'Return Data'!$B$7:$R$2292,14,0)</f>
        <v>11.8726</v>
      </c>
      <c r="O8" s="61">
        <f t="shared" ref="O8:O13" si="5">RANK(N8,N$8:N$15,0)</f>
        <v>4</v>
      </c>
      <c r="P8" s="60">
        <f>VLOOKUP($A8,'Return Data'!$B$7:$R$2292,15,0)</f>
        <v>10.641500000000001</v>
      </c>
      <c r="Q8" s="61">
        <f t="shared" ref="Q8:Q13" si="6">RANK(P8,P$8:P$15,0)</f>
        <v>4</v>
      </c>
      <c r="R8" s="60">
        <f>VLOOKUP($A8,'Return Data'!$B$7:$R$2292,16,0)</f>
        <v>9.5879999999999992</v>
      </c>
      <c r="S8" s="62">
        <f t="shared" ref="S8:S15" si="7">RANK(R8,R$8:R$15,0)</f>
        <v>6</v>
      </c>
    </row>
    <row r="9" spans="1:20" x14ac:dyDescent="0.3">
      <c r="A9" s="58" t="s">
        <v>1129</v>
      </c>
      <c r="B9" s="59">
        <f>VLOOKUP($A9,'Return Data'!$B$7:$R$2292,3,0)</f>
        <v>44988</v>
      </c>
      <c r="C9" s="60">
        <f>VLOOKUP($A9,'Return Data'!$B$7:$R$2292,4,0)</f>
        <v>53.813000000000002</v>
      </c>
      <c r="D9" s="60">
        <f>VLOOKUP($A9,'Return Data'!$B$7:$R$2292,10,0)</f>
        <v>-1.6234</v>
      </c>
      <c r="E9" s="61">
        <f t="shared" si="0"/>
        <v>3</v>
      </c>
      <c r="F9" s="60">
        <f>VLOOKUP($A9,'Return Data'!$B$7:$R$2292,11,0)</f>
        <v>2.6318999999999999</v>
      </c>
      <c r="G9" s="61">
        <f t="shared" si="1"/>
        <v>6</v>
      </c>
      <c r="H9" s="60">
        <f>VLOOKUP($A9,'Return Data'!$B$7:$R$2292,12,0)</f>
        <v>7.5292000000000003</v>
      </c>
      <c r="I9" s="61">
        <f t="shared" si="2"/>
        <v>7</v>
      </c>
      <c r="J9" s="60">
        <f>VLOOKUP($A9,'Return Data'!$B$7:$R$2292,13,0)</f>
        <v>9.0147999999999993</v>
      </c>
      <c r="K9" s="61">
        <f t="shared" si="3"/>
        <v>4</v>
      </c>
      <c r="L9" s="60">
        <f>VLOOKUP($A9,'Return Data'!$B$7:$R$2292,17,0)</f>
        <v>10.6633</v>
      </c>
      <c r="M9" s="61">
        <f t="shared" si="4"/>
        <v>4</v>
      </c>
      <c r="N9" s="60">
        <f>VLOOKUP($A9,'Return Data'!$B$7:$R$2292,14,0)</f>
        <v>15.4916</v>
      </c>
      <c r="O9" s="61">
        <f t="shared" si="5"/>
        <v>3</v>
      </c>
      <c r="P9" s="60">
        <f>VLOOKUP($A9,'Return Data'!$B$7:$R$2292,15,0)</f>
        <v>10.866199999999999</v>
      </c>
      <c r="Q9" s="61">
        <f t="shared" si="6"/>
        <v>3</v>
      </c>
      <c r="R9" s="60">
        <f>VLOOKUP($A9,'Return Data'!$B$7:$R$2292,16,0)</f>
        <v>10.691000000000001</v>
      </c>
      <c r="S9" s="62">
        <f t="shared" si="7"/>
        <v>4</v>
      </c>
    </row>
    <row r="10" spans="1:20" x14ac:dyDescent="0.3">
      <c r="A10" s="58" t="s">
        <v>1131</v>
      </c>
      <c r="B10" s="59">
        <f>VLOOKUP($A10,'Return Data'!$B$7:$R$2292,3,0)</f>
        <v>44988</v>
      </c>
      <c r="C10" s="60">
        <f>VLOOKUP($A10,'Return Data'!$B$7:$R$2292,4,0)</f>
        <v>516.31979999999999</v>
      </c>
      <c r="D10" s="60">
        <f>VLOOKUP($A10,'Return Data'!$B$7:$R$2292,10,0)</f>
        <v>-0.93</v>
      </c>
      <c r="E10" s="61">
        <f t="shared" si="0"/>
        <v>2</v>
      </c>
      <c r="F10" s="60">
        <f>VLOOKUP($A10,'Return Data'!$B$7:$R$2292,11,0)</f>
        <v>6.7662000000000004</v>
      </c>
      <c r="G10" s="61">
        <f t="shared" si="1"/>
        <v>1</v>
      </c>
      <c r="H10" s="60">
        <f>VLOOKUP($A10,'Return Data'!$B$7:$R$2292,12,0)</f>
        <v>11.3035</v>
      </c>
      <c r="I10" s="61">
        <f t="shared" si="2"/>
        <v>2</v>
      </c>
      <c r="J10" s="60">
        <f>VLOOKUP($A10,'Return Data'!$B$7:$R$2292,13,0)</f>
        <v>14.1379</v>
      </c>
      <c r="K10" s="61">
        <f t="shared" si="3"/>
        <v>2</v>
      </c>
      <c r="L10" s="60">
        <f>VLOOKUP($A10,'Return Data'!$B$7:$R$2292,17,0)</f>
        <v>18.481400000000001</v>
      </c>
      <c r="M10" s="61">
        <f t="shared" si="4"/>
        <v>2</v>
      </c>
      <c r="N10" s="60">
        <f>VLOOKUP($A10,'Return Data'!$B$7:$R$2292,14,0)</f>
        <v>23.444800000000001</v>
      </c>
      <c r="O10" s="61">
        <f t="shared" si="5"/>
        <v>2</v>
      </c>
      <c r="P10" s="60">
        <f>VLOOKUP($A10,'Return Data'!$B$7:$R$2292,15,0)</f>
        <v>13.835599999999999</v>
      </c>
      <c r="Q10" s="61">
        <f t="shared" si="6"/>
        <v>2</v>
      </c>
      <c r="R10" s="60">
        <f>VLOOKUP($A10,'Return Data'!$B$7:$R$2292,16,0)</f>
        <v>15.7049</v>
      </c>
      <c r="S10" s="62">
        <f t="shared" si="7"/>
        <v>2</v>
      </c>
    </row>
    <row r="11" spans="1:20" x14ac:dyDescent="0.3">
      <c r="A11" s="58" t="s">
        <v>1133</v>
      </c>
      <c r="B11" s="59">
        <f>VLOOKUP($A11,'Return Data'!$B$7:$R$2292,3,0)</f>
        <v>44988</v>
      </c>
      <c r="C11" s="60">
        <f>VLOOKUP($A11,'Return Data'!$B$7:$R$2292,4,0)</f>
        <v>88.767099999999999</v>
      </c>
      <c r="D11" s="60">
        <f>VLOOKUP($A11,'Return Data'!$B$7:$R$2292,10,0)</f>
        <v>-3.8570000000000002</v>
      </c>
      <c r="E11" s="61">
        <f t="shared" si="0"/>
        <v>7</v>
      </c>
      <c r="F11" s="60">
        <f>VLOOKUP($A11,'Return Data'!$B$7:$R$2292,11,0)</f>
        <v>3.2544</v>
      </c>
      <c r="G11" s="61">
        <f t="shared" si="1"/>
        <v>5</v>
      </c>
      <c r="H11" s="60">
        <f>VLOOKUP($A11,'Return Data'!$B$7:$R$2292,12,0)</f>
        <v>11.334899999999999</v>
      </c>
      <c r="I11" s="61">
        <f t="shared" si="2"/>
        <v>1</v>
      </c>
      <c r="J11" s="60">
        <f>VLOOKUP($A11,'Return Data'!$B$7:$R$2292,13,0)</f>
        <v>14.8383</v>
      </c>
      <c r="K11" s="61">
        <f t="shared" si="3"/>
        <v>1</v>
      </c>
      <c r="L11" s="60">
        <f>VLOOKUP($A11,'Return Data'!$B$7:$R$2292,17,0)</f>
        <v>28.6999</v>
      </c>
      <c r="M11" s="61">
        <f t="shared" si="4"/>
        <v>1</v>
      </c>
      <c r="N11" s="60">
        <f>VLOOKUP($A11,'Return Data'!$B$7:$R$2292,14,0)</f>
        <v>31.2392</v>
      </c>
      <c r="O11" s="61">
        <f t="shared" si="5"/>
        <v>1</v>
      </c>
      <c r="P11" s="60">
        <f>VLOOKUP($A11,'Return Data'!$B$7:$R$2292,15,0)</f>
        <v>20.988299999999999</v>
      </c>
      <c r="Q11" s="61">
        <f t="shared" si="6"/>
        <v>1</v>
      </c>
      <c r="R11" s="60">
        <f>VLOOKUP($A11,'Return Data'!$B$7:$R$2292,16,0)</f>
        <v>13.5443</v>
      </c>
      <c r="S11" s="62">
        <f t="shared" si="7"/>
        <v>3</v>
      </c>
    </row>
    <row r="12" spans="1:20" x14ac:dyDescent="0.3">
      <c r="A12" s="58" t="s">
        <v>717</v>
      </c>
      <c r="B12" s="59">
        <f>VLOOKUP($A12,'Return Data'!$B$7:$R$2292,3,0)</f>
        <v>44988</v>
      </c>
      <c r="C12" s="60">
        <f>VLOOKUP($A12,'Return Data'!$B$7:$R$2292,4,0)</f>
        <v>25.127099999999999</v>
      </c>
      <c r="D12" s="60">
        <f>VLOOKUP($A12,'Return Data'!$B$7:$R$2292,10,0)</f>
        <v>-2.8984999999999999</v>
      </c>
      <c r="E12" s="61">
        <f t="shared" si="0"/>
        <v>6</v>
      </c>
      <c r="F12" s="60">
        <f>VLOOKUP($A12,'Return Data'!$B$7:$R$2292,11,0)</f>
        <v>6.0346000000000002</v>
      </c>
      <c r="G12" s="61">
        <f t="shared" si="1"/>
        <v>2</v>
      </c>
      <c r="H12" s="60">
        <f>VLOOKUP($A12,'Return Data'!$B$7:$R$2292,12,0)</f>
        <v>8.1692999999999998</v>
      </c>
      <c r="I12" s="61">
        <f t="shared" si="2"/>
        <v>5</v>
      </c>
      <c r="J12" s="60">
        <f>VLOOKUP($A12,'Return Data'!$B$7:$R$2292,13,0)</f>
        <v>6.7911000000000001</v>
      </c>
      <c r="K12" s="61">
        <f t="shared" si="3"/>
        <v>6</v>
      </c>
      <c r="L12" s="60">
        <f>VLOOKUP($A12,'Return Data'!$B$7:$R$2292,17,0)</f>
        <v>6.3510999999999997</v>
      </c>
      <c r="M12" s="61">
        <f t="shared" si="4"/>
        <v>7</v>
      </c>
      <c r="N12" s="60">
        <f>VLOOKUP($A12,'Return Data'!$B$7:$R$2292,14,0)</f>
        <v>9.4985999999999997</v>
      </c>
      <c r="O12" s="61">
        <f t="shared" si="5"/>
        <v>7</v>
      </c>
      <c r="P12" s="60">
        <f>VLOOKUP($A12,'Return Data'!$B$7:$R$2292,15,0)</f>
        <v>7.9551999999999996</v>
      </c>
      <c r="Q12" s="61">
        <f t="shared" si="6"/>
        <v>6</v>
      </c>
      <c r="R12" s="60">
        <f>VLOOKUP($A12,'Return Data'!$B$7:$R$2292,16,0)</f>
        <v>9.0371000000000006</v>
      </c>
      <c r="S12" s="62">
        <f t="shared" si="7"/>
        <v>7</v>
      </c>
    </row>
    <row r="13" spans="1:20" x14ac:dyDescent="0.3">
      <c r="A13" s="58" t="s">
        <v>1134</v>
      </c>
      <c r="B13" s="59">
        <f>VLOOKUP($A13,'Return Data'!$B$7:$R$2292,3,0)</f>
        <v>44988</v>
      </c>
      <c r="C13" s="60">
        <f>VLOOKUP($A13,'Return Data'!$B$7:$R$2292,4,0)</f>
        <v>42.427500000000002</v>
      </c>
      <c r="D13" s="60">
        <f>VLOOKUP($A13,'Return Data'!$B$7:$R$2292,10,0)</f>
        <v>-1.8218000000000001</v>
      </c>
      <c r="E13" s="61">
        <f t="shared" si="0"/>
        <v>5</v>
      </c>
      <c r="F13" s="60">
        <f>VLOOKUP($A13,'Return Data'!$B$7:$R$2292,11,0)</f>
        <v>2.5428000000000002</v>
      </c>
      <c r="G13" s="61">
        <f t="shared" si="1"/>
        <v>7</v>
      </c>
      <c r="H13" s="60">
        <f>VLOOKUP($A13,'Return Data'!$B$7:$R$2292,12,0)</f>
        <v>7.9173999999999998</v>
      </c>
      <c r="I13" s="61">
        <f t="shared" si="2"/>
        <v>6</v>
      </c>
      <c r="J13" s="60">
        <f>VLOOKUP($A13,'Return Data'!$B$7:$R$2292,13,0)</f>
        <v>6.1090999999999998</v>
      </c>
      <c r="K13" s="61">
        <f t="shared" si="3"/>
        <v>7</v>
      </c>
      <c r="L13" s="60">
        <f>VLOOKUP($A13,'Return Data'!$B$7:$R$2292,17,0)</f>
        <v>8.8584999999999994</v>
      </c>
      <c r="M13" s="61">
        <f t="shared" si="4"/>
        <v>5</v>
      </c>
      <c r="N13" s="60">
        <f>VLOOKUP($A13,'Return Data'!$B$7:$R$2292,14,0)</f>
        <v>11.7638</v>
      </c>
      <c r="O13" s="61">
        <f t="shared" si="5"/>
        <v>5</v>
      </c>
      <c r="P13" s="60">
        <f>VLOOKUP($A13,'Return Data'!$B$7:$R$2292,15,0)</f>
        <v>9.6204999999999998</v>
      </c>
      <c r="Q13" s="61">
        <f t="shared" si="6"/>
        <v>5</v>
      </c>
      <c r="R13" s="60">
        <f>VLOOKUP($A13,'Return Data'!$B$7:$R$2292,16,0)</f>
        <v>10.611000000000001</v>
      </c>
      <c r="S13" s="62">
        <f t="shared" si="7"/>
        <v>5</v>
      </c>
    </row>
    <row r="14" spans="1:20" x14ac:dyDescent="0.3">
      <c r="A14" s="58" t="s">
        <v>1136</v>
      </c>
      <c r="B14" s="59">
        <f>VLOOKUP($A14,'Return Data'!$B$7:$R$2292,3,0)</f>
        <v>44988</v>
      </c>
      <c r="C14" s="60">
        <f>VLOOKUP($A14,'Return Data'!$B$7:$R$2292,4,0)</f>
        <v>17.173400000000001</v>
      </c>
      <c r="D14" s="60">
        <f>VLOOKUP($A14,'Return Data'!$B$7:$R$2292,10,0)</f>
        <v>-1.7310000000000001</v>
      </c>
      <c r="E14" s="61">
        <f t="shared" si="0"/>
        <v>4</v>
      </c>
      <c r="F14" s="60">
        <f>VLOOKUP($A14,'Return Data'!$B$7:$R$2292,11,0)</f>
        <v>3.7881</v>
      </c>
      <c r="G14" s="61">
        <f t="shared" si="1"/>
        <v>4</v>
      </c>
      <c r="H14" s="60">
        <f>VLOOKUP($A14,'Return Data'!$B$7:$R$2292,12,0)</f>
        <v>9.5276999999999994</v>
      </c>
      <c r="I14" s="61">
        <f t="shared" si="2"/>
        <v>4</v>
      </c>
      <c r="J14" s="60">
        <f>VLOOKUP($A14,'Return Data'!$B$7:$R$2292,13,0)</f>
        <v>9.7118000000000002</v>
      </c>
      <c r="K14" s="61">
        <f t="shared" si="3"/>
        <v>3</v>
      </c>
      <c r="L14" s="60">
        <f>VLOOKUP($A14,'Return Data'!$B$7:$R$2292,17,0)</f>
        <v>11.6869</v>
      </c>
      <c r="M14" s="61">
        <f t="shared" si="4"/>
        <v>3</v>
      </c>
      <c r="N14" s="60"/>
      <c r="O14" s="61"/>
      <c r="P14" s="60"/>
      <c r="Q14" s="61"/>
      <c r="R14" s="60">
        <f>VLOOKUP($A14,'Return Data'!$B$7:$R$2292,16,0)</f>
        <v>19.772500000000001</v>
      </c>
      <c r="S14" s="62">
        <f t="shared" si="7"/>
        <v>1</v>
      </c>
    </row>
    <row r="15" spans="1:20" x14ac:dyDescent="0.3">
      <c r="A15" s="58" t="s">
        <v>1138</v>
      </c>
      <c r="B15" s="59">
        <f>VLOOKUP($A15,'Return Data'!$B$7:$R$2292,3,0)</f>
        <v>44988</v>
      </c>
      <c r="C15" s="60">
        <f>VLOOKUP($A15,'Return Data'!$B$7:$R$2292,4,0)</f>
        <v>49.6541</v>
      </c>
      <c r="D15" s="60">
        <f>VLOOKUP($A15,'Return Data'!$B$7:$R$2292,10,0)</f>
        <v>-0.85199999999999998</v>
      </c>
      <c r="E15" s="61">
        <f t="shared" si="0"/>
        <v>1</v>
      </c>
      <c r="F15" s="60">
        <f>VLOOKUP($A15,'Return Data'!$B$7:$R$2292,11,0)</f>
        <v>3.9620000000000002</v>
      </c>
      <c r="G15" s="61">
        <f t="shared" si="1"/>
        <v>3</v>
      </c>
      <c r="H15" s="60">
        <f>VLOOKUP($A15,'Return Data'!$B$7:$R$2292,12,0)</f>
        <v>9.9021000000000008</v>
      </c>
      <c r="I15" s="61">
        <f t="shared" si="2"/>
        <v>3</v>
      </c>
      <c r="J15" s="60">
        <f>VLOOKUP($A15,'Return Data'!$B$7:$R$2292,13,0)</f>
        <v>8.6005000000000003</v>
      </c>
      <c r="K15" s="61">
        <f t="shared" si="3"/>
        <v>5</v>
      </c>
      <c r="L15" s="60">
        <f>VLOOKUP($A15,'Return Data'!$B$7:$R$2292,17,0)</f>
        <v>7.1692999999999998</v>
      </c>
      <c r="M15" s="61">
        <f t="shared" si="4"/>
        <v>6</v>
      </c>
      <c r="N15" s="60">
        <f>VLOOKUP($A15,'Return Data'!$B$7:$R$2292,14,0)</f>
        <v>10.515599999999999</v>
      </c>
      <c r="O15" s="61">
        <f>RANK(N15,N$8:N$15,0)</f>
        <v>6</v>
      </c>
      <c r="P15" s="60">
        <f>VLOOKUP($A15,'Return Data'!$B$7:$R$2292,15,0)</f>
        <v>7.4048999999999996</v>
      </c>
      <c r="Q15" s="61">
        <f>RANK(P15,P$8:P$15,0)</f>
        <v>7</v>
      </c>
      <c r="R15" s="60">
        <f>VLOOKUP($A15,'Return Data'!$B$7:$R$2292,16,0)</f>
        <v>7.5770999999999997</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-2.3521000000000005</v>
      </c>
      <c r="E17" s="69"/>
      <c r="F17" s="70">
        <f>AVERAGE(F8:F15)</f>
        <v>3.1658750000000002</v>
      </c>
      <c r="G17" s="69"/>
      <c r="H17" s="70">
        <f>AVERAGE(H8:H15)</f>
        <v>8.4918875000000007</v>
      </c>
      <c r="I17" s="69"/>
      <c r="J17" s="70">
        <f>AVERAGE(J8:J15)</f>
        <v>8.5101874999999989</v>
      </c>
      <c r="K17" s="69"/>
      <c r="L17" s="70">
        <f>AVERAGE(L8:L15)</f>
        <v>12.207012500000001</v>
      </c>
      <c r="M17" s="69"/>
      <c r="N17" s="70">
        <f>AVERAGE(N8:N15)</f>
        <v>16.260885714285713</v>
      </c>
      <c r="O17" s="69"/>
      <c r="P17" s="70">
        <f>AVERAGE(P8:P15)</f>
        <v>11.61602857142857</v>
      </c>
      <c r="Q17" s="69"/>
      <c r="R17" s="70">
        <f>AVERAGE(R8:R15)</f>
        <v>12.065737500000001</v>
      </c>
      <c r="S17" s="71"/>
    </row>
    <row r="18" spans="1:19" x14ac:dyDescent="0.3">
      <c r="A18" s="68" t="s">
        <v>28</v>
      </c>
      <c r="B18" s="69"/>
      <c r="C18" s="69"/>
      <c r="D18" s="70">
        <f>MIN(D8:D15)</f>
        <v>-5.1031000000000004</v>
      </c>
      <c r="E18" s="69"/>
      <c r="F18" s="70">
        <f>MIN(F8:F15)</f>
        <v>-3.653</v>
      </c>
      <c r="G18" s="69"/>
      <c r="H18" s="70">
        <f>MIN(H8:H15)</f>
        <v>2.2509999999999999</v>
      </c>
      <c r="I18" s="69"/>
      <c r="J18" s="70">
        <f>MIN(J8:J15)</f>
        <v>-1.1220000000000001</v>
      </c>
      <c r="K18" s="69"/>
      <c r="L18" s="70">
        <f>MIN(L8:L15)</f>
        <v>5.7457000000000003</v>
      </c>
      <c r="M18" s="69"/>
      <c r="N18" s="70">
        <f>MIN(N8:N15)</f>
        <v>9.4985999999999997</v>
      </c>
      <c r="O18" s="69"/>
      <c r="P18" s="70">
        <f>MIN(P8:P15)</f>
        <v>7.4048999999999996</v>
      </c>
      <c r="Q18" s="69"/>
      <c r="R18" s="70">
        <f>MIN(R8:R15)</f>
        <v>7.5770999999999997</v>
      </c>
      <c r="S18" s="71"/>
    </row>
    <row r="19" spans="1:19" ht="15" thickBot="1" x14ac:dyDescent="0.35">
      <c r="A19" s="72" t="s">
        <v>29</v>
      </c>
      <c r="B19" s="73"/>
      <c r="C19" s="73"/>
      <c r="D19" s="74">
        <f>MAX(D8:D15)</f>
        <v>-0.85199999999999998</v>
      </c>
      <c r="E19" s="73"/>
      <c r="F19" s="74">
        <f>MAX(F8:F15)</f>
        <v>6.7662000000000004</v>
      </c>
      <c r="G19" s="73"/>
      <c r="H19" s="74">
        <f>MAX(H8:H15)</f>
        <v>11.334899999999999</v>
      </c>
      <c r="I19" s="73"/>
      <c r="J19" s="74">
        <f>MAX(J8:J15)</f>
        <v>14.8383</v>
      </c>
      <c r="K19" s="73"/>
      <c r="L19" s="74">
        <f>MAX(L8:L15)</f>
        <v>28.6999</v>
      </c>
      <c r="M19" s="73"/>
      <c r="N19" s="74">
        <f>MAX(N8:N15)</f>
        <v>31.2392</v>
      </c>
      <c r="O19" s="73"/>
      <c r="P19" s="74">
        <f>MAX(P8:P15)</f>
        <v>20.988299999999999</v>
      </c>
      <c r="Q19" s="73"/>
      <c r="R19" s="74">
        <f>MAX(R8:R15)</f>
        <v>19.772500000000001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755</v>
      </c>
      <c r="B8" s="59">
        <f>VLOOKUP($A8,'Return Data'!$B$7:$R$2292,3,0)</f>
        <v>44988</v>
      </c>
      <c r="C8" s="60">
        <f>VLOOKUP($A8,'Return Data'!$B$7:$R$2292,4,0)</f>
        <v>297.38209999999998</v>
      </c>
      <c r="D8" s="60">
        <f>VLOOKUP($A8,'Return Data'!$B$7:$R$2292,5,0)</f>
        <v>10.2638</v>
      </c>
      <c r="E8" s="61">
        <f>RANK(D8,D$8:D$14,0)</f>
        <v>5</v>
      </c>
      <c r="F8" s="60">
        <f>VLOOKUP($A8,'Return Data'!$B$7:$R$2292,6,0)</f>
        <v>6.3324999999999996</v>
      </c>
      <c r="G8" s="61">
        <f>RANK(F8,F$8:F$14,0)</f>
        <v>6</v>
      </c>
      <c r="H8" s="60">
        <f>VLOOKUP($A8,'Return Data'!$B$7:$R$2292,7,0)</f>
        <v>6.5361000000000002</v>
      </c>
      <c r="I8" s="61">
        <f>RANK(H8,H$8:H$14,0)</f>
        <v>5</v>
      </c>
      <c r="J8" s="60">
        <f>VLOOKUP($A8,'Return Data'!$B$7:$R$2292,8,0)</f>
        <v>6.1787000000000001</v>
      </c>
      <c r="K8" s="61">
        <f>RANK(J8,J$8:J$14,0)</f>
        <v>5</v>
      </c>
      <c r="L8" s="60">
        <f>VLOOKUP($A8,'Return Data'!$B$7:$R$2292,9,0)</f>
        <v>6.3429000000000002</v>
      </c>
      <c r="M8" s="61">
        <f>RANK(L8,L$8:L$14,0)</f>
        <v>5</v>
      </c>
      <c r="N8" s="60">
        <f>VLOOKUP($A8,'Return Data'!$B$7:$R$2292,10,0)</f>
        <v>6.4824999999999999</v>
      </c>
      <c r="O8" s="61">
        <f>RANK(N8,N$8:N$14,0)</f>
        <v>3</v>
      </c>
      <c r="P8" s="60">
        <f>VLOOKUP($A8,'Return Data'!$B$7:$R$2292,11,0)</f>
        <v>6.2126999999999999</v>
      </c>
      <c r="Q8" s="61">
        <f>RANK(P8,P$8:P$14,0)</f>
        <v>4</v>
      </c>
      <c r="R8" s="60">
        <f>VLOOKUP($A8,'Return Data'!$B$7:$R$2292,12,0)</f>
        <v>6.2145999999999999</v>
      </c>
      <c r="S8" s="61">
        <f>RANK(R8,R$8:R$14,0)</f>
        <v>4</v>
      </c>
      <c r="T8" s="60">
        <f>VLOOKUP($A8,'Return Data'!$B$7:$R$2292,13,0)</f>
        <v>5.5928000000000004</v>
      </c>
      <c r="U8" s="61">
        <f>RANK(T8,T$8:T$14,0)</f>
        <v>4</v>
      </c>
      <c r="V8" s="60">
        <f>VLOOKUP($A8,'Return Data'!$B$7:$R$2292,17,0)</f>
        <v>5.1261999999999999</v>
      </c>
      <c r="W8" s="61">
        <f>RANK(V8,V$8:V$14,0)</f>
        <v>2</v>
      </c>
      <c r="X8" s="60">
        <f>VLOOKUP($A8,'Return Data'!$B$7:$R$2292,14,0)</f>
        <v>5.7797999999999998</v>
      </c>
      <c r="Y8" s="61">
        <f>RANK(X8,X$8:X$14,0)</f>
        <v>4</v>
      </c>
      <c r="Z8" s="60">
        <f>VLOOKUP($A8,'Return Data'!$B$7:$R$2292,16,0)</f>
        <v>7.9531999999999998</v>
      </c>
      <c r="AA8" s="62">
        <f>RANK(Z8,Z$8:Z$14,0)</f>
        <v>2</v>
      </c>
    </row>
    <row r="9" spans="1:27" x14ac:dyDescent="0.3">
      <c r="A9" s="58" t="s">
        <v>757</v>
      </c>
      <c r="B9" s="59">
        <f>VLOOKUP($A9,'Return Data'!$B$7:$R$2292,3,0)</f>
        <v>44988</v>
      </c>
      <c r="C9" s="60">
        <f>VLOOKUP($A9,'Return Data'!$B$7:$R$2292,4,0)</f>
        <v>36.410400000000003</v>
      </c>
      <c r="D9" s="60">
        <f>VLOOKUP($A9,'Return Data'!$B$7:$R$2292,5,0)</f>
        <v>15.946099999999999</v>
      </c>
      <c r="E9" s="61">
        <f t="shared" ref="E9:E14" si="0">RANK(D9,D$8:D$14,0)</f>
        <v>2</v>
      </c>
      <c r="F9" s="60">
        <f>VLOOKUP($A9,'Return Data'!$B$7:$R$2292,6,0)</f>
        <v>17.4008</v>
      </c>
      <c r="G9" s="61">
        <f t="shared" ref="G9:G14" si="1">RANK(F9,F$8:F$14,0)</f>
        <v>2</v>
      </c>
      <c r="H9" s="60">
        <f>VLOOKUP($A9,'Return Data'!$B$7:$R$2292,7,0)</f>
        <v>11.366899999999999</v>
      </c>
      <c r="I9" s="61">
        <f t="shared" ref="I9:I14" si="2">RANK(H9,H$8:H$14,0)</f>
        <v>2</v>
      </c>
      <c r="J9" s="60">
        <f>VLOOKUP($A9,'Return Data'!$B$7:$R$2292,8,0)</f>
        <v>8.4480000000000004</v>
      </c>
      <c r="K9" s="61">
        <f t="shared" ref="K9:K14" si="3">RANK(J9,J$8:J$14,0)</f>
        <v>2</v>
      </c>
      <c r="L9" s="60">
        <f>VLOOKUP($A9,'Return Data'!$B$7:$R$2292,9,0)</f>
        <v>7.7866999999999997</v>
      </c>
      <c r="M9" s="61">
        <f t="shared" ref="M9:M14" si="4">RANK(L9,L$8:L$14,0)</f>
        <v>3</v>
      </c>
      <c r="N9" s="60">
        <f>VLOOKUP($A9,'Return Data'!$B$7:$R$2292,10,0)</f>
        <v>6.8160999999999996</v>
      </c>
      <c r="O9" s="61">
        <f t="shared" ref="O9:O14" si="5">RANK(N9,N$8:N$14,0)</f>
        <v>1</v>
      </c>
      <c r="P9" s="60">
        <f>VLOOKUP($A9,'Return Data'!$B$7:$R$2292,11,0)</f>
        <v>6.8555000000000001</v>
      </c>
      <c r="Q9" s="61">
        <f t="shared" ref="Q9:Q14" si="6">RANK(P9,P$8:P$14,0)</f>
        <v>2</v>
      </c>
      <c r="R9" s="60">
        <f>VLOOKUP($A9,'Return Data'!$B$7:$R$2292,12,0)</f>
        <v>6.6322999999999999</v>
      </c>
      <c r="S9" s="61">
        <f t="shared" ref="S9:S14" si="7">RANK(R9,R$8:R$14,0)</f>
        <v>2</v>
      </c>
      <c r="T9" s="60">
        <f>VLOOKUP($A9,'Return Data'!$B$7:$R$2292,13,0)</f>
        <v>5.7009999999999996</v>
      </c>
      <c r="U9" s="61">
        <f t="shared" ref="U9:U14" si="8">RANK(T9,T$8:T$14,0)</f>
        <v>2</v>
      </c>
      <c r="V9" s="60">
        <f>VLOOKUP($A9,'Return Data'!$B$7:$R$2292,17,0)</f>
        <v>4.8552</v>
      </c>
      <c r="W9" s="61">
        <f t="shared" ref="W9:W13" si="9">RANK(V9,V$8:V$14,0)</f>
        <v>4</v>
      </c>
      <c r="X9" s="60">
        <f>VLOOKUP($A9,'Return Data'!$B$7:$R$2292,14,0)</f>
        <v>5.1135000000000002</v>
      </c>
      <c r="Y9" s="61">
        <f t="shared" ref="Y9:Y13" si="10">RANK(X9,X$8:X$14,0)</f>
        <v>5</v>
      </c>
      <c r="Z9" s="60">
        <f>VLOOKUP($A9,'Return Data'!$B$7:$R$2292,16,0)</f>
        <v>6.7237</v>
      </c>
      <c r="AA9" s="62">
        <f t="shared" ref="AA9:AA14" si="11">RANK(Z9,Z$8:Z$14,0)</f>
        <v>5</v>
      </c>
    </row>
    <row r="10" spans="1:27" x14ac:dyDescent="0.3">
      <c r="A10" s="58" t="s">
        <v>759</v>
      </c>
      <c r="B10" s="59">
        <f>VLOOKUP($A10,'Return Data'!$B$7:$R$2292,3,0)</f>
        <v>44988</v>
      </c>
      <c r="C10" s="60">
        <f>VLOOKUP($A10,'Return Data'!$B$7:$R$2292,4,0)</f>
        <v>42.108199999999997</v>
      </c>
      <c r="D10" s="60">
        <f>VLOOKUP($A10,'Return Data'!$B$7:$R$2292,5,0)</f>
        <v>8.4968000000000004</v>
      </c>
      <c r="E10" s="61">
        <f t="shared" si="0"/>
        <v>6</v>
      </c>
      <c r="F10" s="60">
        <f>VLOOKUP($A10,'Return Data'!$B$7:$R$2292,6,0)</f>
        <v>16.375900000000001</v>
      </c>
      <c r="G10" s="61">
        <f t="shared" si="1"/>
        <v>3</v>
      </c>
      <c r="H10" s="60">
        <f>VLOOKUP($A10,'Return Data'!$B$7:$R$2292,7,0)</f>
        <v>10.111800000000001</v>
      </c>
      <c r="I10" s="61">
        <f t="shared" si="2"/>
        <v>3</v>
      </c>
      <c r="J10" s="60">
        <f>VLOOKUP($A10,'Return Data'!$B$7:$R$2292,8,0)</f>
        <v>8.1674000000000007</v>
      </c>
      <c r="K10" s="61">
        <f t="shared" si="3"/>
        <v>3</v>
      </c>
      <c r="L10" s="60">
        <f>VLOOKUP($A10,'Return Data'!$B$7:$R$2292,9,0)</f>
        <v>8.0990000000000002</v>
      </c>
      <c r="M10" s="61">
        <f t="shared" si="4"/>
        <v>2</v>
      </c>
      <c r="N10" s="60">
        <f>VLOOKUP($A10,'Return Data'!$B$7:$R$2292,10,0)</f>
        <v>6.3003999999999998</v>
      </c>
      <c r="O10" s="61">
        <f t="shared" si="5"/>
        <v>4</v>
      </c>
      <c r="P10" s="60">
        <f>VLOOKUP($A10,'Return Data'!$B$7:$R$2292,11,0)</f>
        <v>6.2925000000000004</v>
      </c>
      <c r="Q10" s="61">
        <f t="shared" si="6"/>
        <v>3</v>
      </c>
      <c r="R10" s="60">
        <f>VLOOKUP($A10,'Return Data'!$B$7:$R$2292,12,0)</f>
        <v>6.6215000000000002</v>
      </c>
      <c r="S10" s="61">
        <f t="shared" si="7"/>
        <v>3</v>
      </c>
      <c r="T10" s="60">
        <f>VLOOKUP($A10,'Return Data'!$B$7:$R$2292,13,0)</f>
        <v>5.5983999999999998</v>
      </c>
      <c r="U10" s="61">
        <f t="shared" si="8"/>
        <v>3</v>
      </c>
      <c r="V10" s="60">
        <f>VLOOKUP($A10,'Return Data'!$B$7:$R$2292,17,0)</f>
        <v>5.0467000000000004</v>
      </c>
      <c r="W10" s="61">
        <f t="shared" si="9"/>
        <v>3</v>
      </c>
      <c r="X10" s="60">
        <f>VLOOKUP($A10,'Return Data'!$B$7:$R$2292,14,0)</f>
        <v>6.1128999999999998</v>
      </c>
      <c r="Y10" s="61">
        <f t="shared" si="10"/>
        <v>3</v>
      </c>
      <c r="Z10" s="60">
        <f>VLOOKUP($A10,'Return Data'!$B$7:$R$2292,16,0)</f>
        <v>7.7908999999999997</v>
      </c>
      <c r="AA10" s="62">
        <f t="shared" si="11"/>
        <v>4</v>
      </c>
    </row>
    <row r="11" spans="1:27" x14ac:dyDescent="0.3">
      <c r="A11" s="58" t="s">
        <v>761</v>
      </c>
      <c r="B11" s="59">
        <f>VLOOKUP($A11,'Return Data'!$B$7:$R$2292,3,0)</f>
        <v>44988</v>
      </c>
      <c r="C11" s="60">
        <f>VLOOKUP($A11,'Return Data'!$B$7:$R$2292,4,0)</f>
        <v>381.30779999999999</v>
      </c>
      <c r="D11" s="60">
        <f>VLOOKUP($A11,'Return Data'!$B$7:$R$2292,5,0)</f>
        <v>18.5989</v>
      </c>
      <c r="E11" s="61">
        <f t="shared" si="0"/>
        <v>1</v>
      </c>
      <c r="F11" s="60">
        <f>VLOOKUP($A11,'Return Data'!$B$7:$R$2292,6,0)</f>
        <v>29.990400000000001</v>
      </c>
      <c r="G11" s="61">
        <f t="shared" si="1"/>
        <v>1</v>
      </c>
      <c r="H11" s="60">
        <f>VLOOKUP($A11,'Return Data'!$B$7:$R$2292,7,0)</f>
        <v>16.434000000000001</v>
      </c>
      <c r="I11" s="61">
        <f t="shared" si="2"/>
        <v>1</v>
      </c>
      <c r="J11" s="60">
        <f>VLOOKUP($A11,'Return Data'!$B$7:$R$2292,8,0)</f>
        <v>11.5535</v>
      </c>
      <c r="K11" s="61">
        <f t="shared" si="3"/>
        <v>1</v>
      </c>
      <c r="L11" s="60">
        <f>VLOOKUP($A11,'Return Data'!$B$7:$R$2292,9,0)</f>
        <v>11.761200000000001</v>
      </c>
      <c r="M11" s="61">
        <f t="shared" si="4"/>
        <v>1</v>
      </c>
      <c r="N11" s="60">
        <f>VLOOKUP($A11,'Return Data'!$B$7:$R$2292,10,0)</f>
        <v>6.7991000000000001</v>
      </c>
      <c r="O11" s="61">
        <f t="shared" si="5"/>
        <v>2</v>
      </c>
      <c r="P11" s="60">
        <f>VLOOKUP($A11,'Return Data'!$B$7:$R$2292,11,0)</f>
        <v>7.2986000000000004</v>
      </c>
      <c r="Q11" s="61">
        <f t="shared" si="6"/>
        <v>1</v>
      </c>
      <c r="R11" s="60">
        <f>VLOOKUP($A11,'Return Data'!$B$7:$R$2292,12,0)</f>
        <v>7.6795</v>
      </c>
      <c r="S11" s="61">
        <f t="shared" si="7"/>
        <v>1</v>
      </c>
      <c r="T11" s="60">
        <f>VLOOKUP($A11,'Return Data'!$B$7:$R$2292,13,0)</f>
        <v>6.4485000000000001</v>
      </c>
      <c r="U11" s="61">
        <f t="shared" si="8"/>
        <v>1</v>
      </c>
      <c r="V11" s="60">
        <f>VLOOKUP($A11,'Return Data'!$B$7:$R$2292,17,0)</f>
        <v>5.1913999999999998</v>
      </c>
      <c r="W11" s="61">
        <f t="shared" si="9"/>
        <v>1</v>
      </c>
      <c r="X11" s="60">
        <f>VLOOKUP($A11,'Return Data'!$B$7:$R$2292,14,0)</f>
        <v>6.4680999999999997</v>
      </c>
      <c r="Y11" s="61">
        <f t="shared" si="10"/>
        <v>1</v>
      </c>
      <c r="Z11" s="60">
        <f>VLOOKUP($A11,'Return Data'!$B$7:$R$2292,16,0)</f>
        <v>8.2279</v>
      </c>
      <c r="AA11" s="62">
        <f t="shared" si="11"/>
        <v>1</v>
      </c>
    </row>
    <row r="12" spans="1:27" x14ac:dyDescent="0.3">
      <c r="A12" s="58" t="s">
        <v>762</v>
      </c>
      <c r="B12" s="59">
        <f>VLOOKUP($A12,'Return Data'!$B$7:$R$2292,3,0)</f>
        <v>44988</v>
      </c>
      <c r="C12" s="60">
        <f>VLOOKUP($A12,'Return Data'!$B$7:$R$2292,4,0)</f>
        <v>1275.2538999999999</v>
      </c>
      <c r="D12" s="60">
        <f>VLOOKUP($A12,'Return Data'!$B$7:$R$2292,5,0)</f>
        <v>4.2736999999999998</v>
      </c>
      <c r="E12" s="61">
        <f t="shared" si="0"/>
        <v>7</v>
      </c>
      <c r="F12" s="60">
        <f>VLOOKUP($A12,'Return Data'!$B$7:$R$2292,6,0)</f>
        <v>12.3399</v>
      </c>
      <c r="G12" s="61">
        <f t="shared" si="1"/>
        <v>4</v>
      </c>
      <c r="H12" s="60">
        <f>VLOOKUP($A12,'Return Data'!$B$7:$R$2292,7,0)</f>
        <v>8.1552000000000007</v>
      </c>
      <c r="I12" s="61">
        <f t="shared" si="2"/>
        <v>4</v>
      </c>
      <c r="J12" s="60">
        <f>VLOOKUP($A12,'Return Data'!$B$7:$R$2292,8,0)</f>
        <v>7.8074000000000003</v>
      </c>
      <c r="K12" s="61">
        <f t="shared" si="3"/>
        <v>4</v>
      </c>
      <c r="L12" s="60">
        <f>VLOOKUP($A12,'Return Data'!$B$7:$R$2292,9,0)</f>
        <v>6.7286000000000001</v>
      </c>
      <c r="M12" s="61">
        <f t="shared" si="4"/>
        <v>4</v>
      </c>
      <c r="N12" s="60">
        <f>VLOOKUP($A12,'Return Data'!$B$7:$R$2292,10,0)</f>
        <v>5.5015999999999998</v>
      </c>
      <c r="O12" s="61">
        <f t="shared" si="5"/>
        <v>6</v>
      </c>
      <c r="P12" s="60">
        <f>VLOOKUP($A12,'Return Data'!$B$7:$R$2292,11,0)</f>
        <v>5.5473999999999997</v>
      </c>
      <c r="Q12" s="61">
        <f t="shared" si="6"/>
        <v>6</v>
      </c>
      <c r="R12" s="60">
        <f>VLOOKUP($A12,'Return Data'!$B$7:$R$2292,12,0)</f>
        <v>6.1656000000000004</v>
      </c>
      <c r="S12" s="61">
        <f t="shared" si="7"/>
        <v>5</v>
      </c>
      <c r="T12" s="60">
        <f>VLOOKUP($A12,'Return Data'!$B$7:$R$2292,13,0)</f>
        <v>4.4500999999999999</v>
      </c>
      <c r="U12" s="61">
        <f t="shared" si="8"/>
        <v>6</v>
      </c>
      <c r="V12" s="60"/>
      <c r="W12" s="61"/>
      <c r="X12" s="60"/>
      <c r="Y12" s="61"/>
      <c r="Z12" s="60">
        <f>VLOOKUP($A12,'Return Data'!$B$7:$R$2292,16,0)</f>
        <v>6.5979000000000001</v>
      </c>
      <c r="AA12" s="62">
        <f t="shared" si="11"/>
        <v>6</v>
      </c>
    </row>
    <row r="13" spans="1:27" x14ac:dyDescent="0.3">
      <c r="A13" s="58" t="s">
        <v>765</v>
      </c>
      <c r="B13" s="59">
        <f>VLOOKUP($A13,'Return Data'!$B$7:$R$2292,3,0)</f>
        <v>44988</v>
      </c>
      <c r="C13" s="60">
        <f>VLOOKUP($A13,'Return Data'!$B$7:$R$2292,4,0)</f>
        <v>39.223199999999999</v>
      </c>
      <c r="D13" s="60">
        <f>VLOOKUP($A13,'Return Data'!$B$7:$R$2292,5,0)</f>
        <v>11.822100000000001</v>
      </c>
      <c r="E13" s="61">
        <f t="shared" si="0"/>
        <v>3</v>
      </c>
      <c r="F13" s="60">
        <f>VLOOKUP($A13,'Return Data'!$B$7:$R$2292,6,0)</f>
        <v>4.5614999999999997</v>
      </c>
      <c r="G13" s="61">
        <f t="shared" si="1"/>
        <v>7</v>
      </c>
      <c r="H13" s="60">
        <f>VLOOKUP($A13,'Return Data'!$B$7:$R$2292,7,0)</f>
        <v>1.3962000000000001</v>
      </c>
      <c r="I13" s="61">
        <f t="shared" si="2"/>
        <v>7</v>
      </c>
      <c r="J13" s="60">
        <f>VLOOKUP($A13,'Return Data'!$B$7:$R$2292,8,0)</f>
        <v>2.9346000000000001</v>
      </c>
      <c r="K13" s="61">
        <f t="shared" si="3"/>
        <v>7</v>
      </c>
      <c r="L13" s="60">
        <f>VLOOKUP($A13,'Return Data'!$B$7:$R$2292,9,0)</f>
        <v>2.6375000000000002</v>
      </c>
      <c r="M13" s="61">
        <f t="shared" si="4"/>
        <v>7</v>
      </c>
      <c r="N13" s="60">
        <f>VLOOKUP($A13,'Return Data'!$B$7:$R$2292,10,0)</f>
        <v>5.0583999999999998</v>
      </c>
      <c r="O13" s="61">
        <f t="shared" si="5"/>
        <v>7</v>
      </c>
      <c r="P13" s="60">
        <f>VLOOKUP($A13,'Return Data'!$B$7:$R$2292,11,0)</f>
        <v>5.3415999999999997</v>
      </c>
      <c r="Q13" s="61">
        <f t="shared" si="6"/>
        <v>7</v>
      </c>
      <c r="R13" s="60">
        <f>VLOOKUP($A13,'Return Data'!$B$7:$R$2292,12,0)</f>
        <v>5.6866000000000003</v>
      </c>
      <c r="S13" s="61">
        <f t="shared" si="7"/>
        <v>6</v>
      </c>
      <c r="T13" s="60">
        <f>VLOOKUP($A13,'Return Data'!$B$7:$R$2292,13,0)</f>
        <v>4.3292000000000002</v>
      </c>
      <c r="U13" s="61">
        <f t="shared" si="8"/>
        <v>7</v>
      </c>
      <c r="V13" s="60">
        <f>VLOOKUP($A13,'Return Data'!$B$7:$R$2292,17,0)</f>
        <v>4.7632000000000003</v>
      </c>
      <c r="W13" s="61">
        <f t="shared" si="9"/>
        <v>5</v>
      </c>
      <c r="X13" s="60">
        <f>VLOOKUP($A13,'Return Data'!$B$7:$R$2292,14,0)</f>
        <v>6.1356000000000002</v>
      </c>
      <c r="Y13" s="61">
        <f t="shared" si="10"/>
        <v>2</v>
      </c>
      <c r="Z13" s="60">
        <f>VLOOKUP($A13,'Return Data'!$B$7:$R$2292,16,0)</f>
        <v>7.8808999999999996</v>
      </c>
      <c r="AA13" s="62">
        <f t="shared" si="11"/>
        <v>3</v>
      </c>
    </row>
    <row r="14" spans="1:27" x14ac:dyDescent="0.3">
      <c r="A14" s="58" t="s">
        <v>766</v>
      </c>
      <c r="B14" s="59">
        <f>VLOOKUP($A14,'Return Data'!$B$7:$R$2292,3,0)</f>
        <v>44988</v>
      </c>
      <c r="C14" s="60">
        <f>VLOOKUP($A14,'Return Data'!$B$7:$R$2292,4,0)</f>
        <v>1315.3584000000001</v>
      </c>
      <c r="D14" s="60">
        <f>VLOOKUP($A14,'Return Data'!$B$7:$R$2292,5,0)</f>
        <v>10.414400000000001</v>
      </c>
      <c r="E14" s="61">
        <f t="shared" si="0"/>
        <v>4</v>
      </c>
      <c r="F14" s="60">
        <f>VLOOKUP($A14,'Return Data'!$B$7:$R$2292,6,0)</f>
        <v>6.6624999999999996</v>
      </c>
      <c r="G14" s="61">
        <f t="shared" si="1"/>
        <v>5</v>
      </c>
      <c r="H14" s="60">
        <f>VLOOKUP($A14,'Return Data'!$B$7:$R$2292,7,0)</f>
        <v>5.5669000000000004</v>
      </c>
      <c r="I14" s="61">
        <f t="shared" si="2"/>
        <v>6</v>
      </c>
      <c r="J14" s="60">
        <f>VLOOKUP($A14,'Return Data'!$B$7:$R$2292,8,0)</f>
        <v>5.9915000000000003</v>
      </c>
      <c r="K14" s="61">
        <f t="shared" si="3"/>
        <v>6</v>
      </c>
      <c r="L14" s="60">
        <f>VLOOKUP($A14,'Return Data'!$B$7:$R$2292,9,0)</f>
        <v>6.0065</v>
      </c>
      <c r="M14" s="61">
        <f t="shared" si="4"/>
        <v>6</v>
      </c>
      <c r="N14" s="60">
        <f>VLOOKUP($A14,'Return Data'!$B$7:$R$2292,10,0)</f>
        <v>6.1369999999999996</v>
      </c>
      <c r="O14" s="61">
        <f t="shared" si="5"/>
        <v>5</v>
      </c>
      <c r="P14" s="60">
        <f>VLOOKUP($A14,'Return Data'!$B$7:$R$2292,11,0)</f>
        <v>5.7662000000000004</v>
      </c>
      <c r="Q14" s="61">
        <f t="shared" si="6"/>
        <v>5</v>
      </c>
      <c r="R14" s="60">
        <f>VLOOKUP($A14,'Return Data'!$B$7:$R$2292,12,0)</f>
        <v>5.6657999999999999</v>
      </c>
      <c r="S14" s="61">
        <f t="shared" si="7"/>
        <v>7</v>
      </c>
      <c r="T14" s="60">
        <f>VLOOKUP($A14,'Return Data'!$B$7:$R$2292,13,0)</f>
        <v>5.0220000000000002</v>
      </c>
      <c r="U14" s="61">
        <f t="shared" si="8"/>
        <v>5</v>
      </c>
      <c r="V14" s="60">
        <f>VLOOKUP($A14,'Return Data'!$B$7:$R$2292,17,0)</f>
        <v>4.5467000000000004</v>
      </c>
      <c r="W14" s="61">
        <f t="shared" ref="W14" si="12">RANK(V14,V$8:V$14,0)</f>
        <v>6</v>
      </c>
      <c r="X14" s="60"/>
      <c r="Y14" s="61"/>
      <c r="Z14" s="60">
        <f>VLOOKUP($A14,'Return Data'!$B$7:$R$2292,16,0)</f>
        <v>6.5157999999999996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11.402257142857142</v>
      </c>
      <c r="E16" s="69"/>
      <c r="F16" s="70">
        <f>AVERAGE(F8:F14)</f>
        <v>13.3805</v>
      </c>
      <c r="G16" s="69"/>
      <c r="H16" s="70">
        <f>AVERAGE(H8:H14)</f>
        <v>8.5095857142857163</v>
      </c>
      <c r="I16" s="69"/>
      <c r="J16" s="70">
        <f>AVERAGE(J8:J14)</f>
        <v>7.2973000000000008</v>
      </c>
      <c r="K16" s="69"/>
      <c r="L16" s="70">
        <f>AVERAGE(L8:L14)</f>
        <v>7.0517714285714295</v>
      </c>
      <c r="M16" s="69"/>
      <c r="N16" s="70">
        <f>AVERAGE(N8:N14)</f>
        <v>6.1564428571428573</v>
      </c>
      <c r="O16" s="69"/>
      <c r="P16" s="70">
        <f>AVERAGE(P8:P14)</f>
        <v>6.187785714285714</v>
      </c>
      <c r="Q16" s="69"/>
      <c r="R16" s="70">
        <f>AVERAGE(R8:R14)</f>
        <v>6.3808428571428566</v>
      </c>
      <c r="S16" s="69"/>
      <c r="T16" s="70">
        <f>AVERAGE(T8:T14)</f>
        <v>5.306</v>
      </c>
      <c r="U16" s="69"/>
      <c r="V16" s="70">
        <f>AVERAGE(V8:V14)</f>
        <v>4.921566666666668</v>
      </c>
      <c r="W16" s="69"/>
      <c r="X16" s="70">
        <f>AVERAGE(X8:X14)</f>
        <v>5.9219799999999996</v>
      </c>
      <c r="Y16" s="69"/>
      <c r="Z16" s="70">
        <f>AVERAGE(Z8:Z14)</f>
        <v>7.3843285714285711</v>
      </c>
      <c r="AA16" s="71"/>
    </row>
    <row r="17" spans="1:27" x14ac:dyDescent="0.3">
      <c r="A17" s="68" t="s">
        <v>28</v>
      </c>
      <c r="B17" s="69"/>
      <c r="C17" s="69"/>
      <c r="D17" s="70">
        <f>MIN(D8:D14)</f>
        <v>4.2736999999999998</v>
      </c>
      <c r="E17" s="69"/>
      <c r="F17" s="70">
        <f>MIN(F8:F14)</f>
        <v>4.5614999999999997</v>
      </c>
      <c r="G17" s="69"/>
      <c r="H17" s="70">
        <f>MIN(H8:H14)</f>
        <v>1.3962000000000001</v>
      </c>
      <c r="I17" s="69"/>
      <c r="J17" s="70">
        <f>MIN(J8:J14)</f>
        <v>2.9346000000000001</v>
      </c>
      <c r="K17" s="69"/>
      <c r="L17" s="70">
        <f>MIN(L8:L14)</f>
        <v>2.6375000000000002</v>
      </c>
      <c r="M17" s="69"/>
      <c r="N17" s="70">
        <f>MIN(N8:N14)</f>
        <v>5.0583999999999998</v>
      </c>
      <c r="O17" s="69"/>
      <c r="P17" s="70">
        <f>MIN(P8:P14)</f>
        <v>5.3415999999999997</v>
      </c>
      <c r="Q17" s="69"/>
      <c r="R17" s="70">
        <f>MIN(R8:R14)</f>
        <v>5.6657999999999999</v>
      </c>
      <c r="S17" s="69"/>
      <c r="T17" s="70">
        <f>MIN(T8:T14)</f>
        <v>4.3292000000000002</v>
      </c>
      <c r="U17" s="69"/>
      <c r="V17" s="70">
        <f>MIN(V8:V14)</f>
        <v>4.5467000000000004</v>
      </c>
      <c r="W17" s="69"/>
      <c r="X17" s="70">
        <f>MIN(X8:X14)</f>
        <v>5.1135000000000002</v>
      </c>
      <c r="Y17" s="69"/>
      <c r="Z17" s="70">
        <f>MIN(Z8:Z14)</f>
        <v>6.5157999999999996</v>
      </c>
      <c r="AA17" s="71"/>
    </row>
    <row r="18" spans="1:27" ht="15" thickBot="1" x14ac:dyDescent="0.35">
      <c r="A18" s="72" t="s">
        <v>29</v>
      </c>
      <c r="B18" s="73"/>
      <c r="C18" s="73"/>
      <c r="D18" s="74">
        <f>MAX(D8:D14)</f>
        <v>18.5989</v>
      </c>
      <c r="E18" s="73"/>
      <c r="F18" s="74">
        <f>MAX(F8:F14)</f>
        <v>29.990400000000001</v>
      </c>
      <c r="G18" s="73"/>
      <c r="H18" s="74">
        <f>MAX(H8:H14)</f>
        <v>16.434000000000001</v>
      </c>
      <c r="I18" s="73"/>
      <c r="J18" s="74">
        <f>MAX(J8:J14)</f>
        <v>11.5535</v>
      </c>
      <c r="K18" s="73"/>
      <c r="L18" s="74">
        <f>MAX(L8:L14)</f>
        <v>11.761200000000001</v>
      </c>
      <c r="M18" s="73"/>
      <c r="N18" s="74">
        <f>MAX(N8:N14)</f>
        <v>6.8160999999999996</v>
      </c>
      <c r="O18" s="73"/>
      <c r="P18" s="74">
        <f>MAX(P8:P14)</f>
        <v>7.2986000000000004</v>
      </c>
      <c r="Q18" s="73"/>
      <c r="R18" s="74">
        <f>MAX(R8:R14)</f>
        <v>7.6795</v>
      </c>
      <c r="S18" s="73"/>
      <c r="T18" s="74">
        <f>MAX(T8:T14)</f>
        <v>6.4485000000000001</v>
      </c>
      <c r="U18" s="73"/>
      <c r="V18" s="74">
        <f>MAX(V8:V14)</f>
        <v>5.1913999999999998</v>
      </c>
      <c r="W18" s="73"/>
      <c r="X18" s="74">
        <f>MAX(X8:X14)</f>
        <v>6.4680999999999997</v>
      </c>
      <c r="Y18" s="73"/>
      <c r="Z18" s="74">
        <f>MAX(Z8:Z14)</f>
        <v>8.2279</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754</v>
      </c>
      <c r="B8" s="59">
        <f>VLOOKUP($A8,'Return Data'!$B$7:$R$2292,3,0)</f>
        <v>44988</v>
      </c>
      <c r="C8" s="60">
        <f>VLOOKUP($A8,'Return Data'!$B$7:$R$2292,4,0)</f>
        <v>290.84039999999999</v>
      </c>
      <c r="D8" s="60">
        <f>VLOOKUP($A8,'Return Data'!$B$7:$R$2292,5,0)</f>
        <v>10.030099999999999</v>
      </c>
      <c r="E8" s="61">
        <f>RANK(D8,D$8:D$14,0)</f>
        <v>4</v>
      </c>
      <c r="F8" s="60">
        <f>VLOOKUP($A8,'Return Data'!$B$7:$R$2292,6,0)</f>
        <v>6.1064999999999996</v>
      </c>
      <c r="G8" s="61">
        <f>RANK(F8,F$8:F$14,0)</f>
        <v>6</v>
      </c>
      <c r="H8" s="60">
        <f>VLOOKUP($A8,'Return Data'!$B$7:$R$2292,7,0)</f>
        <v>6.3094000000000001</v>
      </c>
      <c r="I8" s="61">
        <f>RANK(H8,H$8:H$14,0)</f>
        <v>5</v>
      </c>
      <c r="J8" s="60">
        <f>VLOOKUP($A8,'Return Data'!$B$7:$R$2292,8,0)</f>
        <v>5.9523000000000001</v>
      </c>
      <c r="K8" s="61">
        <f>RANK(J8,J$8:J$14,0)</f>
        <v>5</v>
      </c>
      <c r="L8" s="60">
        <f>VLOOKUP($A8,'Return Data'!$B$7:$R$2292,9,0)</f>
        <v>6.1166</v>
      </c>
      <c r="M8" s="61">
        <f>RANK(L8,L$8:L$14,0)</f>
        <v>5</v>
      </c>
      <c r="N8" s="60">
        <f>VLOOKUP($A8,'Return Data'!$B$7:$R$2292,10,0)</f>
        <v>6.2539999999999996</v>
      </c>
      <c r="O8" s="61">
        <f>RANK(N8,N$8:N$14,0)</f>
        <v>1</v>
      </c>
      <c r="P8" s="60">
        <f>VLOOKUP($A8,'Return Data'!$B$7:$R$2292,11,0)</f>
        <v>5.9808000000000003</v>
      </c>
      <c r="Q8" s="61">
        <f>RANK(P8,P$8:P$14,0)</f>
        <v>4</v>
      </c>
      <c r="R8" s="60">
        <f>VLOOKUP($A8,'Return Data'!$B$7:$R$2292,12,0)</f>
        <v>5.9741</v>
      </c>
      <c r="S8" s="61">
        <f>RANK(R8,R$8:R$14,0)</f>
        <v>3</v>
      </c>
      <c r="T8" s="60">
        <f>VLOOKUP($A8,'Return Data'!$B$7:$R$2292,13,0)</f>
        <v>5.3433999999999999</v>
      </c>
      <c r="U8" s="61">
        <f>RANK(T8,T$8:T$14,0)</f>
        <v>3</v>
      </c>
      <c r="V8" s="60">
        <f>VLOOKUP($A8,'Return Data'!$B$7:$R$2292,17,0)</f>
        <v>4.9050000000000002</v>
      </c>
      <c r="W8" s="61">
        <f>RANK(V8,V$8:V$14,0)</f>
        <v>1</v>
      </c>
      <c r="X8" s="60">
        <f>VLOOKUP($A8,'Return Data'!$B$7:$R$2292,14,0)</f>
        <v>5.5693999999999999</v>
      </c>
      <c r="Y8" s="61">
        <f>RANK(X8,X$8:X$14,0)</f>
        <v>4</v>
      </c>
      <c r="Z8" s="60">
        <f>VLOOKUP($A8,'Return Data'!$B$7:$R$2292,16,0)</f>
        <v>7.9531000000000001</v>
      </c>
      <c r="AA8" s="62">
        <f>RANK(Z8,Z$8:Z$14,0)</f>
        <v>1</v>
      </c>
    </row>
    <row r="9" spans="1:27" x14ac:dyDescent="0.3">
      <c r="A9" s="58" t="s">
        <v>756</v>
      </c>
      <c r="B9" s="59">
        <f>VLOOKUP($A9,'Return Data'!$B$7:$R$2292,3,0)</f>
        <v>44988</v>
      </c>
      <c r="C9" s="60">
        <f>VLOOKUP($A9,'Return Data'!$B$7:$R$2292,4,0)</f>
        <v>33.919800000000002</v>
      </c>
      <c r="D9" s="60">
        <f>VLOOKUP($A9,'Return Data'!$B$7:$R$2292,5,0)</f>
        <v>15.071199999999999</v>
      </c>
      <c r="E9" s="61">
        <f t="shared" ref="E9:E14" si="0">RANK(D9,D$8:D$14,0)</f>
        <v>2</v>
      </c>
      <c r="F9" s="60">
        <f>VLOOKUP($A9,'Return Data'!$B$7:$R$2292,6,0)</f>
        <v>16.5581</v>
      </c>
      <c r="G9" s="61">
        <f t="shared" ref="G9:G14" si="1">RANK(F9,F$8:F$14,0)</f>
        <v>2</v>
      </c>
      <c r="H9" s="60">
        <f>VLOOKUP($A9,'Return Data'!$B$7:$R$2292,7,0)</f>
        <v>10.551399999999999</v>
      </c>
      <c r="I9" s="61">
        <f t="shared" ref="I9:I14" si="2">RANK(H9,H$8:H$14,0)</f>
        <v>2</v>
      </c>
      <c r="J9" s="60">
        <f>VLOOKUP($A9,'Return Data'!$B$7:$R$2292,8,0)</f>
        <v>7.6315999999999997</v>
      </c>
      <c r="K9" s="61">
        <f t="shared" ref="K9:K14" si="3">RANK(J9,J$8:J$14,0)</f>
        <v>3</v>
      </c>
      <c r="L9" s="60">
        <f>VLOOKUP($A9,'Return Data'!$B$7:$R$2292,9,0)</f>
        <v>6.9932999999999996</v>
      </c>
      <c r="M9" s="61">
        <f t="shared" ref="M9:M14" si="4">RANK(L9,L$8:L$14,0)</f>
        <v>3</v>
      </c>
      <c r="N9" s="60">
        <f>VLOOKUP($A9,'Return Data'!$B$7:$R$2292,10,0)</f>
        <v>6.0362</v>
      </c>
      <c r="O9" s="61">
        <f t="shared" ref="O9:O14" si="5">RANK(N9,N$8:N$14,0)</f>
        <v>4</v>
      </c>
      <c r="P9" s="60">
        <f>VLOOKUP($A9,'Return Data'!$B$7:$R$2292,11,0)</f>
        <v>6.0976999999999997</v>
      </c>
      <c r="Q9" s="61">
        <f t="shared" ref="Q9:Q14" si="6">RANK(P9,P$8:P$14,0)</f>
        <v>2</v>
      </c>
      <c r="R9" s="60">
        <f>VLOOKUP($A9,'Return Data'!$B$7:$R$2292,12,0)</f>
        <v>5.8773</v>
      </c>
      <c r="S9" s="61">
        <f t="shared" ref="S9:S14" si="7">RANK(R9,R$8:R$14,0)</f>
        <v>4</v>
      </c>
      <c r="T9" s="60">
        <f>VLOOKUP($A9,'Return Data'!$B$7:$R$2292,13,0)</f>
        <v>4.9501999999999997</v>
      </c>
      <c r="U9" s="61">
        <f t="shared" ref="U9:U14" si="8">RANK(T9,T$8:T$14,0)</f>
        <v>4</v>
      </c>
      <c r="V9" s="60">
        <f>VLOOKUP($A9,'Return Data'!$B$7:$R$2292,17,0)</f>
        <v>4.1391999999999998</v>
      </c>
      <c r="W9" s="61">
        <f t="shared" ref="W9:W11" si="9">RANK(V9,V$8:V$14,0)</f>
        <v>5</v>
      </c>
      <c r="X9" s="60">
        <f>VLOOKUP($A9,'Return Data'!$B$7:$R$2292,14,0)</f>
        <v>4.3784999999999998</v>
      </c>
      <c r="Y9" s="61">
        <f t="shared" ref="Y9:Y11" si="10">RANK(X9,X$8:X$14,0)</f>
        <v>5</v>
      </c>
      <c r="Z9" s="60">
        <f>VLOOKUP($A9,'Return Data'!$B$7:$R$2292,16,0)</f>
        <v>5.7427000000000001</v>
      </c>
      <c r="AA9" s="62">
        <f t="shared" ref="AA9:AA14" si="11">RANK(Z9,Z$8:Z$14,0)</f>
        <v>6</v>
      </c>
    </row>
    <row r="10" spans="1:27" x14ac:dyDescent="0.3">
      <c r="A10" s="58" t="s">
        <v>758</v>
      </c>
      <c r="B10" s="59">
        <f>VLOOKUP($A10,'Return Data'!$B$7:$R$2292,3,0)</f>
        <v>44988</v>
      </c>
      <c r="C10" s="60">
        <f>VLOOKUP($A10,'Return Data'!$B$7:$R$2292,4,0)</f>
        <v>41.500999999999998</v>
      </c>
      <c r="D10" s="60">
        <f>VLOOKUP($A10,'Return Data'!$B$7:$R$2292,5,0)</f>
        <v>8.2690999999999999</v>
      </c>
      <c r="E10" s="61">
        <f t="shared" si="0"/>
        <v>6</v>
      </c>
      <c r="F10" s="60">
        <f>VLOOKUP($A10,'Return Data'!$B$7:$R$2292,6,0)</f>
        <v>16.145499999999998</v>
      </c>
      <c r="G10" s="61">
        <f t="shared" si="1"/>
        <v>3</v>
      </c>
      <c r="H10" s="60">
        <f>VLOOKUP($A10,'Return Data'!$B$7:$R$2292,7,0)</f>
        <v>9.8941999999999997</v>
      </c>
      <c r="I10" s="61">
        <f t="shared" si="2"/>
        <v>3</v>
      </c>
      <c r="J10" s="60">
        <f>VLOOKUP($A10,'Return Data'!$B$7:$R$2292,8,0)</f>
        <v>7.9459</v>
      </c>
      <c r="K10" s="61">
        <f t="shared" si="3"/>
        <v>2</v>
      </c>
      <c r="L10" s="60">
        <f>VLOOKUP($A10,'Return Data'!$B$7:$R$2292,9,0)</f>
        <v>7.8747999999999996</v>
      </c>
      <c r="M10" s="61">
        <f t="shared" si="4"/>
        <v>2</v>
      </c>
      <c r="N10" s="60">
        <f>VLOOKUP($A10,'Return Data'!$B$7:$R$2292,10,0)</f>
        <v>6.0770999999999997</v>
      </c>
      <c r="O10" s="61">
        <f t="shared" si="5"/>
        <v>3</v>
      </c>
      <c r="P10" s="60">
        <f>VLOOKUP($A10,'Return Data'!$B$7:$R$2292,11,0)</f>
        <v>6.0654000000000003</v>
      </c>
      <c r="Q10" s="61">
        <f t="shared" si="6"/>
        <v>3</v>
      </c>
      <c r="R10" s="60">
        <f>VLOOKUP($A10,'Return Data'!$B$7:$R$2292,12,0)</f>
        <v>6.3882000000000003</v>
      </c>
      <c r="S10" s="61">
        <f t="shared" si="7"/>
        <v>2</v>
      </c>
      <c r="T10" s="60">
        <f>VLOOKUP($A10,'Return Data'!$B$7:$R$2292,13,0)</f>
        <v>5.359</v>
      </c>
      <c r="U10" s="61">
        <f t="shared" si="8"/>
        <v>2</v>
      </c>
      <c r="V10" s="60">
        <f>VLOOKUP($A10,'Return Data'!$B$7:$R$2292,17,0)</f>
        <v>4.7965999999999998</v>
      </c>
      <c r="W10" s="61">
        <f t="shared" si="9"/>
        <v>2</v>
      </c>
      <c r="X10" s="60">
        <f>VLOOKUP($A10,'Return Data'!$B$7:$R$2292,14,0)</f>
        <v>5.8661000000000003</v>
      </c>
      <c r="Y10" s="61">
        <f t="shared" si="10"/>
        <v>1</v>
      </c>
      <c r="Z10" s="60">
        <f>VLOOKUP($A10,'Return Data'!$B$7:$R$2292,16,0)</f>
        <v>7.7472000000000003</v>
      </c>
      <c r="AA10" s="62">
        <f t="shared" si="11"/>
        <v>2</v>
      </c>
    </row>
    <row r="11" spans="1:27" x14ac:dyDescent="0.3">
      <c r="A11" s="58" t="s">
        <v>760</v>
      </c>
      <c r="B11" s="59">
        <f>VLOOKUP($A11,'Return Data'!$B$7:$R$2292,3,0)</f>
        <v>44988</v>
      </c>
      <c r="C11" s="60">
        <f>VLOOKUP($A11,'Return Data'!$B$7:$R$2292,4,0)</f>
        <v>354.36770000000001</v>
      </c>
      <c r="D11" s="60">
        <f>VLOOKUP($A11,'Return Data'!$B$7:$R$2292,5,0)</f>
        <v>17.941199999999998</v>
      </c>
      <c r="E11" s="61">
        <f t="shared" si="0"/>
        <v>1</v>
      </c>
      <c r="F11" s="60">
        <f>VLOOKUP($A11,'Return Data'!$B$7:$R$2292,6,0)</f>
        <v>29.329499999999999</v>
      </c>
      <c r="G11" s="61">
        <f t="shared" si="1"/>
        <v>1</v>
      </c>
      <c r="H11" s="60">
        <f>VLOOKUP($A11,'Return Data'!$B$7:$R$2292,7,0)</f>
        <v>15.7728</v>
      </c>
      <c r="I11" s="61">
        <f t="shared" si="2"/>
        <v>1</v>
      </c>
      <c r="J11" s="60">
        <f>VLOOKUP($A11,'Return Data'!$B$7:$R$2292,8,0)</f>
        <v>10.890499999999999</v>
      </c>
      <c r="K11" s="61">
        <f t="shared" si="3"/>
        <v>1</v>
      </c>
      <c r="L11" s="60">
        <f>VLOOKUP($A11,'Return Data'!$B$7:$R$2292,9,0)</f>
        <v>11.0952</v>
      </c>
      <c r="M11" s="61">
        <f t="shared" si="4"/>
        <v>1</v>
      </c>
      <c r="N11" s="60">
        <f>VLOOKUP($A11,'Return Data'!$B$7:$R$2292,10,0)</f>
        <v>6.1241000000000003</v>
      </c>
      <c r="O11" s="61">
        <f t="shared" si="5"/>
        <v>2</v>
      </c>
      <c r="P11" s="60">
        <f>VLOOKUP($A11,'Return Data'!$B$7:$R$2292,11,0)</f>
        <v>6.5926999999999998</v>
      </c>
      <c r="Q11" s="61">
        <f t="shared" si="6"/>
        <v>1</v>
      </c>
      <c r="R11" s="60">
        <f>VLOOKUP($A11,'Return Data'!$B$7:$R$2292,12,0)</f>
        <v>6.9537000000000004</v>
      </c>
      <c r="S11" s="61">
        <f t="shared" si="7"/>
        <v>1</v>
      </c>
      <c r="T11" s="60">
        <f>VLOOKUP($A11,'Return Data'!$B$7:$R$2292,13,0)</f>
        <v>5.7100999999999997</v>
      </c>
      <c r="U11" s="61">
        <f t="shared" si="8"/>
        <v>1</v>
      </c>
      <c r="V11" s="60">
        <f>VLOOKUP($A11,'Return Data'!$B$7:$R$2292,17,0)</f>
        <v>4.4492000000000003</v>
      </c>
      <c r="W11" s="61">
        <f t="shared" si="9"/>
        <v>3</v>
      </c>
      <c r="X11" s="60">
        <f>VLOOKUP($A11,'Return Data'!$B$7:$R$2292,14,0)</f>
        <v>5.7118000000000002</v>
      </c>
      <c r="Y11" s="61">
        <f t="shared" si="10"/>
        <v>3</v>
      </c>
      <c r="Z11" s="60">
        <f>VLOOKUP($A11,'Return Data'!$B$7:$R$2292,16,0)</f>
        <v>7.5865</v>
      </c>
      <c r="AA11" s="62">
        <f t="shared" si="11"/>
        <v>3</v>
      </c>
    </row>
    <row r="12" spans="1:27" x14ac:dyDescent="0.3">
      <c r="A12" s="58" t="s">
        <v>763</v>
      </c>
      <c r="B12" s="59">
        <f>VLOOKUP($A12,'Return Data'!$B$7:$R$2292,3,0)</f>
        <v>44988</v>
      </c>
      <c r="C12" s="60">
        <f>VLOOKUP($A12,'Return Data'!$B$7:$R$2292,4,0)</f>
        <v>1257.5754999999999</v>
      </c>
      <c r="D12" s="60">
        <f>VLOOKUP($A12,'Return Data'!$B$7:$R$2292,5,0)</f>
        <v>3.8664000000000001</v>
      </c>
      <c r="E12" s="61">
        <f t="shared" si="0"/>
        <v>7</v>
      </c>
      <c r="F12" s="60">
        <f>VLOOKUP($A12,'Return Data'!$B$7:$R$2292,6,0)</f>
        <v>11.93</v>
      </c>
      <c r="G12" s="61">
        <f t="shared" si="1"/>
        <v>4</v>
      </c>
      <c r="H12" s="60">
        <f>VLOOKUP($A12,'Return Data'!$B$7:$R$2292,7,0)</f>
        <v>7.7447999999999997</v>
      </c>
      <c r="I12" s="61">
        <f t="shared" si="2"/>
        <v>4</v>
      </c>
      <c r="J12" s="60">
        <f>VLOOKUP($A12,'Return Data'!$B$7:$R$2292,8,0)</f>
        <v>7.3983999999999996</v>
      </c>
      <c r="K12" s="61">
        <f t="shared" si="3"/>
        <v>4</v>
      </c>
      <c r="L12" s="60">
        <f>VLOOKUP($A12,'Return Data'!$B$7:$R$2292,9,0)</f>
        <v>6.3183999999999996</v>
      </c>
      <c r="M12" s="61">
        <f t="shared" si="4"/>
        <v>4</v>
      </c>
      <c r="N12" s="60">
        <f>VLOOKUP($A12,'Return Data'!$B$7:$R$2292,10,0)</f>
        <v>5.0892999999999997</v>
      </c>
      <c r="O12" s="61">
        <f t="shared" si="5"/>
        <v>6</v>
      </c>
      <c r="P12" s="60">
        <f>VLOOKUP($A12,'Return Data'!$B$7:$R$2292,11,0)</f>
        <v>5.1325000000000003</v>
      </c>
      <c r="Q12" s="61">
        <f t="shared" si="6"/>
        <v>6</v>
      </c>
      <c r="R12" s="60">
        <f>VLOOKUP($A12,'Return Data'!$B$7:$R$2292,12,0)</f>
        <v>5.7449000000000003</v>
      </c>
      <c r="S12" s="61">
        <f t="shared" si="7"/>
        <v>5</v>
      </c>
      <c r="T12" s="60">
        <f>VLOOKUP($A12,'Return Data'!$B$7:$R$2292,13,0)</f>
        <v>4.0308999999999999</v>
      </c>
      <c r="U12" s="61">
        <f t="shared" si="8"/>
        <v>6</v>
      </c>
      <c r="V12" s="60"/>
      <c r="W12" s="61"/>
      <c r="X12" s="60"/>
      <c r="Y12" s="61"/>
      <c r="Z12" s="60">
        <f>VLOOKUP($A12,'Return Data'!$B$7:$R$2292,16,0)</f>
        <v>6.2076000000000002</v>
      </c>
      <c r="AA12" s="62">
        <f t="shared" si="11"/>
        <v>5</v>
      </c>
    </row>
    <row r="13" spans="1:27" x14ac:dyDescent="0.3">
      <c r="A13" s="58" t="s">
        <v>764</v>
      </c>
      <c r="B13" s="59">
        <f>VLOOKUP($A13,'Return Data'!$B$7:$R$2292,3,0)</f>
        <v>44988</v>
      </c>
      <c r="C13" s="60">
        <f>VLOOKUP($A13,'Return Data'!$B$7:$R$2292,4,0)</f>
        <v>37.534700000000001</v>
      </c>
      <c r="D13" s="60">
        <f>VLOOKUP($A13,'Return Data'!$B$7:$R$2292,5,0)</f>
        <v>11.478300000000001</v>
      </c>
      <c r="E13" s="61">
        <f t="shared" si="0"/>
        <v>3</v>
      </c>
      <c r="F13" s="60">
        <f>VLOOKUP($A13,'Return Data'!$B$7:$R$2292,6,0)</f>
        <v>4.2477999999999998</v>
      </c>
      <c r="G13" s="61">
        <f t="shared" si="1"/>
        <v>7</v>
      </c>
      <c r="H13" s="60">
        <f>VLOOKUP($A13,'Return Data'!$B$7:$R$2292,7,0)</f>
        <v>1.0699000000000001</v>
      </c>
      <c r="I13" s="61">
        <f t="shared" si="2"/>
        <v>7</v>
      </c>
      <c r="J13" s="60">
        <f>VLOOKUP($A13,'Return Data'!$B$7:$R$2292,8,0)</f>
        <v>2.6073</v>
      </c>
      <c r="K13" s="61">
        <f t="shared" si="3"/>
        <v>7</v>
      </c>
      <c r="L13" s="60">
        <f>VLOOKUP($A13,'Return Data'!$B$7:$R$2292,9,0)</f>
        <v>2.3067000000000002</v>
      </c>
      <c r="M13" s="61">
        <f t="shared" si="4"/>
        <v>7</v>
      </c>
      <c r="N13" s="60">
        <f>VLOOKUP($A13,'Return Data'!$B$7:$R$2292,10,0)</f>
        <v>4.7248000000000001</v>
      </c>
      <c r="O13" s="61">
        <f t="shared" si="5"/>
        <v>7</v>
      </c>
      <c r="P13" s="60">
        <f>VLOOKUP($A13,'Return Data'!$B$7:$R$2292,11,0)</f>
        <v>5.0031999999999996</v>
      </c>
      <c r="Q13" s="61">
        <f t="shared" si="6"/>
        <v>7</v>
      </c>
      <c r="R13" s="60">
        <f>VLOOKUP($A13,'Return Data'!$B$7:$R$2292,12,0)</f>
        <v>5.3428000000000004</v>
      </c>
      <c r="S13" s="61">
        <f t="shared" si="7"/>
        <v>6</v>
      </c>
      <c r="T13" s="60">
        <f>VLOOKUP($A13,'Return Data'!$B$7:$R$2292,13,0)</f>
        <v>3.9855</v>
      </c>
      <c r="U13" s="61">
        <f t="shared" si="8"/>
        <v>7</v>
      </c>
      <c r="V13" s="60">
        <f>VLOOKUP($A13,'Return Data'!$B$7:$R$2292,17,0)</f>
        <v>4.4179000000000004</v>
      </c>
      <c r="W13" s="61">
        <f t="shared" ref="W13:W14" si="12">RANK(V13,V$8:V$14,0)</f>
        <v>4</v>
      </c>
      <c r="X13" s="60">
        <f>VLOOKUP($A13,'Return Data'!$B$7:$R$2292,14,0)</f>
        <v>5.7801999999999998</v>
      </c>
      <c r="Y13" s="61">
        <f t="shared" ref="Y13" si="13">RANK(X13,X$8:X$14,0)</f>
        <v>2</v>
      </c>
      <c r="Z13" s="60">
        <f>VLOOKUP($A13,'Return Data'!$B$7:$R$2292,16,0)</f>
        <v>7.4074</v>
      </c>
      <c r="AA13" s="62">
        <f t="shared" si="11"/>
        <v>4</v>
      </c>
    </row>
    <row r="14" spans="1:27" x14ac:dyDescent="0.3">
      <c r="A14" s="58" t="s">
        <v>767</v>
      </c>
      <c r="B14" s="59">
        <f>VLOOKUP($A14,'Return Data'!$B$7:$R$2292,3,0)</f>
        <v>44988</v>
      </c>
      <c r="C14" s="60">
        <f>VLOOKUP($A14,'Return Data'!$B$7:$R$2292,4,0)</f>
        <v>1270.6832999999999</v>
      </c>
      <c r="D14" s="60">
        <f>VLOOKUP($A14,'Return Data'!$B$7:$R$2292,5,0)</f>
        <v>9.9126999999999992</v>
      </c>
      <c r="E14" s="61">
        <f t="shared" si="0"/>
        <v>5</v>
      </c>
      <c r="F14" s="60">
        <f>VLOOKUP($A14,'Return Data'!$B$7:$R$2292,6,0)</f>
        <v>6.1616999999999997</v>
      </c>
      <c r="G14" s="61">
        <f t="shared" si="1"/>
        <v>5</v>
      </c>
      <c r="H14" s="60">
        <f>VLOOKUP($A14,'Return Data'!$B$7:$R$2292,7,0)</f>
        <v>5.0662000000000003</v>
      </c>
      <c r="I14" s="61">
        <f t="shared" si="2"/>
        <v>6</v>
      </c>
      <c r="J14" s="60">
        <f>VLOOKUP($A14,'Return Data'!$B$7:$R$2292,8,0)</f>
        <v>5.4904000000000002</v>
      </c>
      <c r="K14" s="61">
        <f t="shared" si="3"/>
        <v>6</v>
      </c>
      <c r="L14" s="60">
        <f>VLOOKUP($A14,'Return Data'!$B$7:$R$2292,9,0)</f>
        <v>5.5042</v>
      </c>
      <c r="M14" s="61">
        <f t="shared" si="4"/>
        <v>6</v>
      </c>
      <c r="N14" s="60">
        <f>VLOOKUP($A14,'Return Data'!$B$7:$R$2292,10,0)</f>
        <v>5.6296999999999997</v>
      </c>
      <c r="O14" s="61">
        <f t="shared" si="5"/>
        <v>5</v>
      </c>
      <c r="P14" s="60">
        <f>VLOOKUP($A14,'Return Data'!$B$7:$R$2292,11,0)</f>
        <v>5.2523999999999997</v>
      </c>
      <c r="Q14" s="61">
        <f t="shared" si="6"/>
        <v>5</v>
      </c>
      <c r="R14" s="60">
        <f>VLOOKUP($A14,'Return Data'!$B$7:$R$2292,12,0)</f>
        <v>5.1456</v>
      </c>
      <c r="S14" s="61">
        <f t="shared" si="7"/>
        <v>7</v>
      </c>
      <c r="T14" s="60">
        <f>VLOOKUP($A14,'Return Data'!$B$7:$R$2292,13,0)</f>
        <v>4.4981999999999998</v>
      </c>
      <c r="U14" s="61">
        <f t="shared" si="8"/>
        <v>5</v>
      </c>
      <c r="V14" s="60">
        <f>VLOOKUP($A14,'Return Data'!$B$7:$R$2292,17,0)</f>
        <v>3.9318</v>
      </c>
      <c r="W14" s="61">
        <f t="shared" si="12"/>
        <v>6</v>
      </c>
      <c r="X14" s="60"/>
      <c r="Y14" s="61"/>
      <c r="Z14" s="60">
        <f>VLOOKUP($A14,'Return Data'!$B$7:$R$2292,16,0)</f>
        <v>5.6715999999999998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10.938428571428572</v>
      </c>
      <c r="E16" s="69"/>
      <c r="F16" s="70">
        <f>AVERAGE(F8:F14)</f>
        <v>12.925585714285715</v>
      </c>
      <c r="G16" s="69"/>
      <c r="H16" s="70">
        <f>AVERAGE(H8:H14)</f>
        <v>8.0583857142857145</v>
      </c>
      <c r="I16" s="69"/>
      <c r="J16" s="70">
        <f>AVERAGE(J8:J14)</f>
        <v>6.8452000000000002</v>
      </c>
      <c r="K16" s="69"/>
      <c r="L16" s="70">
        <f>AVERAGE(L8:L14)</f>
        <v>6.6013142857142855</v>
      </c>
      <c r="M16" s="69"/>
      <c r="N16" s="70">
        <f>AVERAGE(N8:N14)</f>
        <v>5.7050285714285716</v>
      </c>
      <c r="O16" s="69"/>
      <c r="P16" s="70">
        <f>AVERAGE(P8:P14)</f>
        <v>5.7321000000000009</v>
      </c>
      <c r="Q16" s="69"/>
      <c r="R16" s="70">
        <f>AVERAGE(R8:R14)</f>
        <v>5.9180857142857155</v>
      </c>
      <c r="S16" s="69"/>
      <c r="T16" s="70">
        <f>AVERAGE(T8:T14)</f>
        <v>4.8396142857142852</v>
      </c>
      <c r="U16" s="69"/>
      <c r="V16" s="70">
        <f>AVERAGE(V8:V14)</f>
        <v>4.4399499999999996</v>
      </c>
      <c r="W16" s="69"/>
      <c r="X16" s="70">
        <f>AVERAGE(X8:X14)</f>
        <v>5.4611999999999998</v>
      </c>
      <c r="Y16" s="69"/>
      <c r="Z16" s="70">
        <f>AVERAGE(Z8:Z14)</f>
        <v>6.9023000000000012</v>
      </c>
      <c r="AA16" s="71"/>
    </row>
    <row r="17" spans="1:27" x14ac:dyDescent="0.3">
      <c r="A17" s="68" t="s">
        <v>28</v>
      </c>
      <c r="B17" s="69"/>
      <c r="C17" s="69"/>
      <c r="D17" s="70">
        <f>MIN(D8:D14)</f>
        <v>3.8664000000000001</v>
      </c>
      <c r="E17" s="69"/>
      <c r="F17" s="70">
        <f>MIN(F8:F14)</f>
        <v>4.2477999999999998</v>
      </c>
      <c r="G17" s="69"/>
      <c r="H17" s="70">
        <f>MIN(H8:H14)</f>
        <v>1.0699000000000001</v>
      </c>
      <c r="I17" s="69"/>
      <c r="J17" s="70">
        <f>MIN(J8:J14)</f>
        <v>2.6073</v>
      </c>
      <c r="K17" s="69"/>
      <c r="L17" s="70">
        <f>MIN(L8:L14)</f>
        <v>2.3067000000000002</v>
      </c>
      <c r="M17" s="69"/>
      <c r="N17" s="70">
        <f>MIN(N8:N14)</f>
        <v>4.7248000000000001</v>
      </c>
      <c r="O17" s="69"/>
      <c r="P17" s="70">
        <f>MIN(P8:P14)</f>
        <v>5.0031999999999996</v>
      </c>
      <c r="Q17" s="69"/>
      <c r="R17" s="70">
        <f>MIN(R8:R14)</f>
        <v>5.1456</v>
      </c>
      <c r="S17" s="69"/>
      <c r="T17" s="70">
        <f>MIN(T8:T14)</f>
        <v>3.9855</v>
      </c>
      <c r="U17" s="69"/>
      <c r="V17" s="70">
        <f>MIN(V8:V14)</f>
        <v>3.9318</v>
      </c>
      <c r="W17" s="69"/>
      <c r="X17" s="70">
        <f>MIN(X8:X14)</f>
        <v>4.3784999999999998</v>
      </c>
      <c r="Y17" s="69"/>
      <c r="Z17" s="70">
        <f>MIN(Z8:Z14)</f>
        <v>5.6715999999999998</v>
      </c>
      <c r="AA17" s="71"/>
    </row>
    <row r="18" spans="1:27" ht="15" thickBot="1" x14ac:dyDescent="0.35">
      <c r="A18" s="72" t="s">
        <v>29</v>
      </c>
      <c r="B18" s="73"/>
      <c r="C18" s="73"/>
      <c r="D18" s="74">
        <f>MAX(D8:D14)</f>
        <v>17.941199999999998</v>
      </c>
      <c r="E18" s="73"/>
      <c r="F18" s="74">
        <f>MAX(F8:F14)</f>
        <v>29.329499999999999</v>
      </c>
      <c r="G18" s="73"/>
      <c r="H18" s="74">
        <f>MAX(H8:H14)</f>
        <v>15.7728</v>
      </c>
      <c r="I18" s="73"/>
      <c r="J18" s="74">
        <f>MAX(J8:J14)</f>
        <v>10.890499999999999</v>
      </c>
      <c r="K18" s="73"/>
      <c r="L18" s="74">
        <f>MAX(L8:L14)</f>
        <v>11.0952</v>
      </c>
      <c r="M18" s="73"/>
      <c r="N18" s="74">
        <f>MAX(N8:N14)</f>
        <v>6.2539999999999996</v>
      </c>
      <c r="O18" s="73"/>
      <c r="P18" s="74">
        <f>MAX(P8:P14)</f>
        <v>6.5926999999999998</v>
      </c>
      <c r="Q18" s="73"/>
      <c r="R18" s="74">
        <f>MAX(R8:R14)</f>
        <v>6.9537000000000004</v>
      </c>
      <c r="S18" s="73"/>
      <c r="T18" s="74">
        <f>MAX(T8:T14)</f>
        <v>5.7100999999999997</v>
      </c>
      <c r="U18" s="73"/>
      <c r="V18" s="74">
        <f>MAX(V8:V14)</f>
        <v>4.9050000000000002</v>
      </c>
      <c r="W18" s="73"/>
      <c r="X18" s="74">
        <f>MAX(X8:X14)</f>
        <v>5.8661000000000003</v>
      </c>
      <c r="Y18" s="73"/>
      <c r="Z18" s="74">
        <f>MAX(Z8:Z14)</f>
        <v>7.9531000000000001</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44990</v>
      </c>
      <c r="C8" s="60">
        <f>VLOOKUP($A8,'Return Data'!$B$7:$R$2292,4,0)</f>
        <v>360.92759999999998</v>
      </c>
      <c r="D8" s="60">
        <f>VLOOKUP($A8,'Return Data'!$B$7:$R$2292,5,0)</f>
        <v>7.0804</v>
      </c>
      <c r="E8" s="61">
        <f t="shared" ref="E8:E43" si="0">RANK(D8,D$8:D$43,0)</f>
        <v>6</v>
      </c>
      <c r="F8" s="60">
        <f>VLOOKUP($A8,'Return Data'!$B$7:$R$2292,6,0)</f>
        <v>6.6848999999999998</v>
      </c>
      <c r="G8" s="61">
        <f t="shared" ref="G8:G43" si="1">RANK(F8,F$8:F$43,0)</f>
        <v>25</v>
      </c>
      <c r="H8" s="60">
        <f>VLOOKUP($A8,'Return Data'!$B$7:$R$2292,7,0)</f>
        <v>6.5526999999999997</v>
      </c>
      <c r="I8" s="61">
        <f t="shared" ref="I8:I43" si="2">RANK(H8,H$8:H$43,0)</f>
        <v>5</v>
      </c>
      <c r="J8" s="60">
        <f>VLOOKUP($A8,'Return Data'!$B$7:$R$2292,8,0)</f>
        <v>6.3722000000000003</v>
      </c>
      <c r="K8" s="61">
        <f t="shared" ref="K8:K43" si="3">RANK(J8,J$8:J$43,0)</f>
        <v>5</v>
      </c>
      <c r="L8" s="60">
        <f>VLOOKUP($A8,'Return Data'!$B$7:$R$2292,9,0)</f>
        <v>6.4913999999999996</v>
      </c>
      <c r="M8" s="61">
        <f t="shared" ref="M8:M43" si="4">RANK(L8,L$8:L$43,0)</f>
        <v>3</v>
      </c>
      <c r="N8" s="60">
        <f>VLOOKUP($A8,'Return Data'!$B$7:$R$2292,10,0)</f>
        <v>6.6197999999999997</v>
      </c>
      <c r="O8" s="61">
        <f t="shared" ref="O8:O43" si="5">RANK(N8,N$8:N$43,0)</f>
        <v>1</v>
      </c>
      <c r="P8" s="60">
        <f>VLOOKUP($A8,'Return Data'!$B$7:$R$2292,11,0)</f>
        <v>6.3547000000000002</v>
      </c>
      <c r="Q8" s="61">
        <f t="shared" ref="Q8:Q43" si="6">RANK(P8,P$8:P$43,0)</f>
        <v>4</v>
      </c>
      <c r="R8" s="60">
        <f>VLOOKUP($A8,'Return Data'!$B$7:$R$2292,12,0)</f>
        <v>5.9955999999999996</v>
      </c>
      <c r="S8" s="61">
        <f t="shared" ref="S8:S43" si="7">RANK(R8,R$8:R$43,0)</f>
        <v>4</v>
      </c>
      <c r="T8" s="60">
        <f>VLOOKUP($A8,'Return Data'!$B$7:$R$2292,13,0)</f>
        <v>5.4862000000000002</v>
      </c>
      <c r="U8" s="61">
        <f t="shared" ref="U8:U43" si="8">RANK(T8,T$8:T$43,0)</f>
        <v>6</v>
      </c>
      <c r="V8" s="60">
        <f>VLOOKUP($A8,'Return Data'!$B$7:$R$2292,17,0)</f>
        <v>4.4718999999999998</v>
      </c>
      <c r="W8" s="61">
        <f t="shared" ref="W8:W43" si="9">RANK(V8,V$8:V$43,0)</f>
        <v>6</v>
      </c>
      <c r="X8" s="60">
        <f>VLOOKUP($A8,'Return Data'!$B$7:$R$2292,14,0)</f>
        <v>4.3036000000000003</v>
      </c>
      <c r="Y8" s="61">
        <f t="shared" ref="Y8:Y23" si="10">RANK(X8,X$8:X$43,0)</f>
        <v>6</v>
      </c>
      <c r="Z8" s="60">
        <f>VLOOKUP($A8,'Return Data'!$B$7:$R$2292,16,0)</f>
        <v>6.8433000000000002</v>
      </c>
      <c r="AA8" s="62">
        <f t="shared" ref="AA8:AA43" si="11">RANK(Z8,Z$8:Z$43,0)</f>
        <v>3</v>
      </c>
    </row>
    <row r="9" spans="1:27" x14ac:dyDescent="0.3">
      <c r="A9" s="58" t="s">
        <v>119</v>
      </c>
      <c r="B9" s="59">
        <f>VLOOKUP($A9,'Return Data'!$B$7:$R$2292,3,0)</f>
        <v>44990</v>
      </c>
      <c r="C9" s="60">
        <f>VLOOKUP($A9,'Return Data'!$B$7:$R$2292,4,0)</f>
        <v>2486.6678999999999</v>
      </c>
      <c r="D9" s="60">
        <f>VLOOKUP($A9,'Return Data'!$B$7:$R$2292,5,0)</f>
        <v>6.9837999999999996</v>
      </c>
      <c r="E9" s="61">
        <f t="shared" si="0"/>
        <v>13</v>
      </c>
      <c r="F9" s="60">
        <f>VLOOKUP($A9,'Return Data'!$B$7:$R$2292,6,0)</f>
        <v>6.8022999999999998</v>
      </c>
      <c r="G9" s="61">
        <f t="shared" si="1"/>
        <v>18</v>
      </c>
      <c r="H9" s="60">
        <f>VLOOKUP($A9,'Return Data'!$B$7:$R$2292,7,0)</f>
        <v>6.3090000000000002</v>
      </c>
      <c r="I9" s="61">
        <f t="shared" si="2"/>
        <v>14</v>
      </c>
      <c r="J9" s="60">
        <f>VLOOKUP($A9,'Return Data'!$B$7:$R$2292,8,0)</f>
        <v>6.2385999999999999</v>
      </c>
      <c r="K9" s="61">
        <f t="shared" si="3"/>
        <v>18</v>
      </c>
      <c r="L9" s="60">
        <f>VLOOKUP($A9,'Return Data'!$B$7:$R$2292,9,0)</f>
        <v>6.3693</v>
      </c>
      <c r="M9" s="61">
        <f t="shared" si="4"/>
        <v>11</v>
      </c>
      <c r="N9" s="60">
        <f>VLOOKUP($A9,'Return Data'!$B$7:$R$2292,10,0)</f>
        <v>6.5545999999999998</v>
      </c>
      <c r="O9" s="61">
        <f t="shared" si="5"/>
        <v>9</v>
      </c>
      <c r="P9" s="60">
        <f>VLOOKUP($A9,'Return Data'!$B$7:$R$2292,11,0)</f>
        <v>6.3365</v>
      </c>
      <c r="Q9" s="61">
        <f t="shared" si="6"/>
        <v>9</v>
      </c>
      <c r="R9" s="60">
        <f>VLOOKUP($A9,'Return Data'!$B$7:$R$2292,12,0)</f>
        <v>5.9756999999999998</v>
      </c>
      <c r="S9" s="61">
        <f t="shared" si="7"/>
        <v>8</v>
      </c>
      <c r="T9" s="60">
        <f>VLOOKUP($A9,'Return Data'!$B$7:$R$2292,13,0)</f>
        <v>5.4770000000000003</v>
      </c>
      <c r="U9" s="61">
        <f t="shared" si="8"/>
        <v>8</v>
      </c>
      <c r="V9" s="60">
        <f>VLOOKUP($A9,'Return Data'!$B$7:$R$2292,17,0)</f>
        <v>4.4554999999999998</v>
      </c>
      <c r="W9" s="61">
        <f t="shared" si="9"/>
        <v>13</v>
      </c>
      <c r="X9" s="60">
        <f>VLOOKUP($A9,'Return Data'!$B$7:$R$2292,14,0)</f>
        <v>4.2747999999999999</v>
      </c>
      <c r="Y9" s="61">
        <f t="shared" si="10"/>
        <v>13</v>
      </c>
      <c r="Z9" s="60">
        <f>VLOOKUP($A9,'Return Data'!$B$7:$R$2292,16,0)</f>
        <v>6.7980999999999998</v>
      </c>
      <c r="AA9" s="62">
        <f t="shared" si="11"/>
        <v>10</v>
      </c>
    </row>
    <row r="10" spans="1:27" x14ac:dyDescent="0.3">
      <c r="A10" s="58" t="s">
        <v>1899</v>
      </c>
      <c r="B10" s="59">
        <f>VLOOKUP($A10,'Return Data'!$B$7:$R$2292,3,0)</f>
        <v>44990</v>
      </c>
      <c r="C10" s="60">
        <f>VLOOKUP($A10,'Return Data'!$B$7:$R$2292,4,0)</f>
        <v>2580.9047</v>
      </c>
      <c r="D10" s="60">
        <f>VLOOKUP($A10,'Return Data'!$B$7:$R$2292,5,0)</f>
        <v>7.1928000000000001</v>
      </c>
      <c r="E10" s="61">
        <f t="shared" si="0"/>
        <v>2</v>
      </c>
      <c r="F10" s="60">
        <f>VLOOKUP($A10,'Return Data'!$B$7:$R$2292,6,0)</f>
        <v>7.1494</v>
      </c>
      <c r="G10" s="61">
        <f t="shared" si="1"/>
        <v>2</v>
      </c>
      <c r="H10" s="60">
        <f>VLOOKUP($A10,'Return Data'!$B$7:$R$2292,7,0)</f>
        <v>6.3606999999999996</v>
      </c>
      <c r="I10" s="61">
        <f t="shared" si="2"/>
        <v>13</v>
      </c>
      <c r="J10" s="60">
        <f>VLOOKUP($A10,'Return Data'!$B$7:$R$2292,8,0)</f>
        <v>6.2511000000000001</v>
      </c>
      <c r="K10" s="61">
        <f t="shared" si="3"/>
        <v>15</v>
      </c>
      <c r="L10" s="60">
        <f>VLOOKUP($A10,'Return Data'!$B$7:$R$2292,9,0)</f>
        <v>6.3491</v>
      </c>
      <c r="M10" s="61">
        <f t="shared" si="4"/>
        <v>15</v>
      </c>
      <c r="N10" s="60">
        <f>VLOOKUP($A10,'Return Data'!$B$7:$R$2292,10,0)</f>
        <v>6.5800999999999998</v>
      </c>
      <c r="O10" s="61">
        <f t="shared" si="5"/>
        <v>5</v>
      </c>
      <c r="P10" s="60">
        <f>VLOOKUP($A10,'Return Data'!$B$7:$R$2292,11,0)</f>
        <v>6.3550000000000004</v>
      </c>
      <c r="Q10" s="61">
        <f t="shared" si="6"/>
        <v>3</v>
      </c>
      <c r="R10" s="60">
        <f>VLOOKUP($A10,'Return Data'!$B$7:$R$2292,12,0)</f>
        <v>5.9969000000000001</v>
      </c>
      <c r="S10" s="61">
        <f t="shared" si="7"/>
        <v>3</v>
      </c>
      <c r="T10" s="60">
        <f>VLOOKUP($A10,'Return Data'!$B$7:$R$2292,13,0)</f>
        <v>5.5119999999999996</v>
      </c>
      <c r="U10" s="61">
        <f t="shared" si="8"/>
        <v>2</v>
      </c>
      <c r="V10" s="60">
        <f>VLOOKUP($A10,'Return Data'!$B$7:$R$2292,17,0)</f>
        <v>4.5064000000000002</v>
      </c>
      <c r="W10" s="61">
        <f t="shared" si="9"/>
        <v>3</v>
      </c>
      <c r="X10" s="60">
        <f>VLOOKUP($A10,'Return Data'!$B$7:$R$2292,14,0)</f>
        <v>4.2812000000000001</v>
      </c>
      <c r="Y10" s="61">
        <f t="shared" si="10"/>
        <v>8</v>
      </c>
      <c r="Z10" s="60">
        <f>VLOOKUP($A10,'Return Data'!$B$7:$R$2292,16,0)</f>
        <v>6.8380999999999998</v>
      </c>
      <c r="AA10" s="62">
        <f t="shared" si="11"/>
        <v>4</v>
      </c>
    </row>
    <row r="11" spans="1:27" x14ac:dyDescent="0.3">
      <c r="A11" s="58" t="s">
        <v>1954</v>
      </c>
      <c r="B11" s="59">
        <f>VLOOKUP($A11,'Return Data'!$B$7:$R$2292,3,0)</f>
        <v>44990</v>
      </c>
      <c r="C11" s="60">
        <f>VLOOKUP($A11,'Return Data'!$B$7:$R$2292,4,0)</f>
        <v>2576.6846999999998</v>
      </c>
      <c r="D11" s="60">
        <f>VLOOKUP($A11,'Return Data'!$B$7:$R$2292,5,0)</f>
        <v>6.7228000000000003</v>
      </c>
      <c r="E11" s="61">
        <f t="shared" si="0"/>
        <v>30</v>
      </c>
      <c r="F11" s="60">
        <f>VLOOKUP($A11,'Return Data'!$B$7:$R$2292,6,0)</f>
        <v>6.694</v>
      </c>
      <c r="G11" s="61">
        <f t="shared" si="1"/>
        <v>24</v>
      </c>
      <c r="H11" s="60">
        <f>VLOOKUP($A11,'Return Data'!$B$7:$R$2292,7,0)</f>
        <v>6.0208000000000004</v>
      </c>
      <c r="I11" s="61">
        <f t="shared" si="2"/>
        <v>32</v>
      </c>
      <c r="J11" s="60">
        <f>VLOOKUP($A11,'Return Data'!$B$7:$R$2292,8,0)</f>
        <v>6.1449999999999996</v>
      </c>
      <c r="K11" s="61">
        <f t="shared" si="3"/>
        <v>26</v>
      </c>
      <c r="L11" s="60">
        <f>VLOOKUP($A11,'Return Data'!$B$7:$R$2292,9,0)</f>
        <v>6.2828999999999997</v>
      </c>
      <c r="M11" s="61">
        <f t="shared" si="4"/>
        <v>25</v>
      </c>
      <c r="N11" s="60">
        <f>VLOOKUP($A11,'Return Data'!$B$7:$R$2292,10,0)</f>
        <v>6.5206</v>
      </c>
      <c r="O11" s="61">
        <f t="shared" si="5"/>
        <v>16</v>
      </c>
      <c r="P11" s="60">
        <f>VLOOKUP($A11,'Return Data'!$B$7:$R$2292,11,0)</f>
        <v>6.3403</v>
      </c>
      <c r="Q11" s="61">
        <f t="shared" si="6"/>
        <v>8</v>
      </c>
      <c r="R11" s="60">
        <f>VLOOKUP($A11,'Return Data'!$B$7:$R$2292,12,0)</f>
        <v>5.99</v>
      </c>
      <c r="S11" s="61">
        <f t="shared" si="7"/>
        <v>5</v>
      </c>
      <c r="T11" s="60">
        <f>VLOOKUP($A11,'Return Data'!$B$7:$R$2292,13,0)</f>
        <v>5.5046999999999997</v>
      </c>
      <c r="U11" s="61">
        <f t="shared" si="8"/>
        <v>4</v>
      </c>
      <c r="V11" s="60">
        <f>VLOOKUP($A11,'Return Data'!$B$7:$R$2292,17,0)</f>
        <v>4.4634</v>
      </c>
      <c r="W11" s="61">
        <f t="shared" si="9"/>
        <v>7</v>
      </c>
      <c r="X11" s="60">
        <f>VLOOKUP($A11,'Return Data'!$B$7:$R$2292,14,0)</f>
        <v>4.2500999999999998</v>
      </c>
      <c r="Y11" s="61">
        <f t="shared" si="10"/>
        <v>17</v>
      </c>
      <c r="Z11" s="60">
        <f>VLOOKUP($A11,'Return Data'!$B$7:$R$2292,16,0)</f>
        <v>6.7739000000000003</v>
      </c>
      <c r="AA11" s="62">
        <f t="shared" si="11"/>
        <v>14</v>
      </c>
    </row>
    <row r="12" spans="1:27" x14ac:dyDescent="0.3">
      <c r="A12" s="58" t="s">
        <v>123</v>
      </c>
      <c r="B12" s="59">
        <f>VLOOKUP($A12,'Return Data'!$B$7:$R$2292,3,0)</f>
        <v>44990</v>
      </c>
      <c r="C12" s="60">
        <f>VLOOKUP($A12,'Return Data'!$B$7:$R$2292,4,0)</f>
        <v>2681.6082000000001</v>
      </c>
      <c r="D12" s="60">
        <f>VLOOKUP($A12,'Return Data'!$B$7:$R$2292,5,0)</f>
        <v>7.0316000000000001</v>
      </c>
      <c r="E12" s="61">
        <f t="shared" si="0"/>
        <v>8</v>
      </c>
      <c r="F12" s="60">
        <f>VLOOKUP($A12,'Return Data'!$B$7:$R$2292,6,0)</f>
        <v>6.8521000000000001</v>
      </c>
      <c r="G12" s="61">
        <f t="shared" si="1"/>
        <v>10</v>
      </c>
      <c r="H12" s="60">
        <f>VLOOKUP($A12,'Return Data'!$B$7:$R$2292,7,0)</f>
        <v>6.1154999999999999</v>
      </c>
      <c r="I12" s="61">
        <f t="shared" si="2"/>
        <v>31</v>
      </c>
      <c r="J12" s="60">
        <f>VLOOKUP($A12,'Return Data'!$B$7:$R$2292,8,0)</f>
        <v>6.1394000000000002</v>
      </c>
      <c r="K12" s="61">
        <f t="shared" si="3"/>
        <v>27</v>
      </c>
      <c r="L12" s="60">
        <f>VLOOKUP($A12,'Return Data'!$B$7:$R$2292,9,0)</f>
        <v>6.3183999999999996</v>
      </c>
      <c r="M12" s="61">
        <f t="shared" si="4"/>
        <v>19</v>
      </c>
      <c r="N12" s="60">
        <f>VLOOKUP($A12,'Return Data'!$B$7:$R$2292,10,0)</f>
        <v>6.5514000000000001</v>
      </c>
      <c r="O12" s="61">
        <f t="shared" si="5"/>
        <v>11</v>
      </c>
      <c r="P12" s="60">
        <f>VLOOKUP($A12,'Return Data'!$B$7:$R$2292,11,0)</f>
        <v>6.3497000000000003</v>
      </c>
      <c r="Q12" s="61">
        <f t="shared" si="6"/>
        <v>5</v>
      </c>
      <c r="R12" s="60">
        <f>VLOOKUP($A12,'Return Data'!$B$7:$R$2292,12,0)</f>
        <v>5.9519000000000002</v>
      </c>
      <c r="S12" s="61">
        <f t="shared" si="7"/>
        <v>13</v>
      </c>
      <c r="T12" s="60">
        <f>VLOOKUP($A12,'Return Data'!$B$7:$R$2292,13,0)</f>
        <v>5.4436</v>
      </c>
      <c r="U12" s="61">
        <f t="shared" si="8"/>
        <v>14</v>
      </c>
      <c r="V12" s="60">
        <f>VLOOKUP($A12,'Return Data'!$B$7:$R$2292,17,0)</f>
        <v>4.3880999999999997</v>
      </c>
      <c r="W12" s="61">
        <f t="shared" si="9"/>
        <v>28</v>
      </c>
      <c r="X12" s="60">
        <f>VLOOKUP($A12,'Return Data'!$B$7:$R$2292,14,0)</f>
        <v>4.0281000000000002</v>
      </c>
      <c r="Y12" s="61">
        <f t="shared" si="10"/>
        <v>28</v>
      </c>
      <c r="Z12" s="60">
        <f>VLOOKUP($A12,'Return Data'!$B$7:$R$2292,16,0)</f>
        <v>6.6158000000000001</v>
      </c>
      <c r="AA12" s="62">
        <f t="shared" si="11"/>
        <v>26</v>
      </c>
    </row>
    <row r="13" spans="1:27" x14ac:dyDescent="0.3">
      <c r="A13" s="58" t="s">
        <v>124</v>
      </c>
      <c r="B13" s="59">
        <f>VLOOKUP($A13,'Return Data'!$B$7:$R$2292,3,0)</f>
        <v>44990</v>
      </c>
      <c r="C13" s="60">
        <f>VLOOKUP($A13,'Return Data'!$B$7:$R$2292,4,0)</f>
        <v>3199.6309000000001</v>
      </c>
      <c r="D13" s="60">
        <f>VLOOKUP($A13,'Return Data'!$B$7:$R$2292,5,0)</f>
        <v>6.9691000000000001</v>
      </c>
      <c r="E13" s="61">
        <f t="shared" si="0"/>
        <v>14</v>
      </c>
      <c r="F13" s="60">
        <f>VLOOKUP($A13,'Return Data'!$B$7:$R$2292,6,0)</f>
        <v>6.8369999999999997</v>
      </c>
      <c r="G13" s="61">
        <f t="shared" si="1"/>
        <v>14</v>
      </c>
      <c r="H13" s="60">
        <f>VLOOKUP($A13,'Return Data'!$B$7:$R$2292,7,0)</f>
        <v>6.2592999999999996</v>
      </c>
      <c r="I13" s="61">
        <f t="shared" si="2"/>
        <v>17</v>
      </c>
      <c r="J13" s="60">
        <f>VLOOKUP($A13,'Return Data'!$B$7:$R$2292,8,0)</f>
        <v>6.2236000000000002</v>
      </c>
      <c r="K13" s="61">
        <f t="shared" si="3"/>
        <v>19</v>
      </c>
      <c r="L13" s="60">
        <f>VLOOKUP($A13,'Return Data'!$B$7:$R$2292,9,0)</f>
        <v>6.335</v>
      </c>
      <c r="M13" s="61">
        <f t="shared" si="4"/>
        <v>17</v>
      </c>
      <c r="N13" s="60">
        <f>VLOOKUP($A13,'Return Data'!$B$7:$R$2292,10,0)</f>
        <v>6.5049999999999999</v>
      </c>
      <c r="O13" s="61">
        <f t="shared" si="5"/>
        <v>21</v>
      </c>
      <c r="P13" s="60">
        <f>VLOOKUP($A13,'Return Data'!$B$7:$R$2292,11,0)</f>
        <v>6.2847</v>
      </c>
      <c r="Q13" s="61">
        <f t="shared" si="6"/>
        <v>18</v>
      </c>
      <c r="R13" s="60">
        <f>VLOOKUP($A13,'Return Data'!$B$7:$R$2292,12,0)</f>
        <v>5.9349999999999996</v>
      </c>
      <c r="S13" s="61">
        <f t="shared" si="7"/>
        <v>18</v>
      </c>
      <c r="T13" s="60">
        <f>VLOOKUP($A13,'Return Data'!$B$7:$R$2292,13,0)</f>
        <v>5.4371</v>
      </c>
      <c r="U13" s="61">
        <f t="shared" si="8"/>
        <v>17</v>
      </c>
      <c r="V13" s="60">
        <f>VLOOKUP($A13,'Return Data'!$B$7:$R$2292,17,0)</f>
        <v>4.4326999999999996</v>
      </c>
      <c r="W13" s="61">
        <f t="shared" si="9"/>
        <v>18</v>
      </c>
      <c r="X13" s="60">
        <f>VLOOKUP($A13,'Return Data'!$B$7:$R$2292,14,0)</f>
        <v>4.2351999999999999</v>
      </c>
      <c r="Y13" s="61">
        <f t="shared" si="10"/>
        <v>18</v>
      </c>
      <c r="Z13" s="60">
        <f>VLOOKUP($A13,'Return Data'!$B$7:$R$2292,16,0)</f>
        <v>6.7617000000000003</v>
      </c>
      <c r="AA13" s="62">
        <f t="shared" si="11"/>
        <v>16</v>
      </c>
    </row>
    <row r="14" spans="1:27" x14ac:dyDescent="0.3">
      <c r="A14" s="58" t="s">
        <v>125</v>
      </c>
      <c r="B14" s="59">
        <f>VLOOKUP($A14,'Return Data'!$B$7:$R$2292,3,0)</f>
        <v>44990</v>
      </c>
      <c r="C14" s="60">
        <f>VLOOKUP($A14,'Return Data'!$B$7:$R$2292,4,0)</f>
        <v>2889.2806</v>
      </c>
      <c r="D14" s="60">
        <f>VLOOKUP($A14,'Return Data'!$B$7:$R$2292,5,0)</f>
        <v>7.1188000000000002</v>
      </c>
      <c r="E14" s="61">
        <f t="shared" si="0"/>
        <v>3</v>
      </c>
      <c r="F14" s="60">
        <f>VLOOKUP($A14,'Return Data'!$B$7:$R$2292,6,0)</f>
        <v>6.9786000000000001</v>
      </c>
      <c r="G14" s="61">
        <f t="shared" si="1"/>
        <v>4</v>
      </c>
      <c r="H14" s="60">
        <f>VLOOKUP($A14,'Return Data'!$B$7:$R$2292,7,0)</f>
        <v>6.2531999999999996</v>
      </c>
      <c r="I14" s="61">
        <f t="shared" si="2"/>
        <v>18</v>
      </c>
      <c r="J14" s="60">
        <f>VLOOKUP($A14,'Return Data'!$B$7:$R$2292,8,0)</f>
        <v>6.2682000000000002</v>
      </c>
      <c r="K14" s="61">
        <f t="shared" si="3"/>
        <v>13</v>
      </c>
      <c r="L14" s="60">
        <f>VLOOKUP($A14,'Return Data'!$B$7:$R$2292,9,0)</f>
        <v>6.3868999999999998</v>
      </c>
      <c r="M14" s="61">
        <f t="shared" si="4"/>
        <v>10</v>
      </c>
      <c r="N14" s="60">
        <f>VLOOKUP($A14,'Return Data'!$B$7:$R$2292,10,0)</f>
        <v>6.5416999999999996</v>
      </c>
      <c r="O14" s="61">
        <f t="shared" si="5"/>
        <v>14</v>
      </c>
      <c r="P14" s="60">
        <f>VLOOKUP($A14,'Return Data'!$B$7:$R$2292,11,0)</f>
        <v>6.3479000000000001</v>
      </c>
      <c r="Q14" s="61">
        <f t="shared" si="6"/>
        <v>6</v>
      </c>
      <c r="R14" s="60">
        <f>VLOOKUP($A14,'Return Data'!$B$7:$R$2292,12,0)</f>
        <v>6.0018000000000002</v>
      </c>
      <c r="S14" s="61">
        <f t="shared" si="7"/>
        <v>2</v>
      </c>
      <c r="T14" s="60">
        <f>VLOOKUP($A14,'Return Data'!$B$7:$R$2292,13,0)</f>
        <v>5.4404000000000003</v>
      </c>
      <c r="U14" s="61">
        <f t="shared" si="8"/>
        <v>16</v>
      </c>
      <c r="V14" s="60">
        <f>VLOOKUP($A14,'Return Data'!$B$7:$R$2292,17,0)</f>
        <v>4.4829999999999997</v>
      </c>
      <c r="W14" s="61">
        <f t="shared" si="9"/>
        <v>5</v>
      </c>
      <c r="X14" s="60">
        <f>VLOOKUP($A14,'Return Data'!$B$7:$R$2292,14,0)</f>
        <v>4.3216000000000001</v>
      </c>
      <c r="Y14" s="61">
        <f t="shared" si="10"/>
        <v>4</v>
      </c>
      <c r="Z14" s="60">
        <f>VLOOKUP($A14,'Return Data'!$B$7:$R$2292,16,0)</f>
        <v>6.7276999999999996</v>
      </c>
      <c r="AA14" s="62">
        <f t="shared" si="11"/>
        <v>24</v>
      </c>
    </row>
    <row r="15" spans="1:27" x14ac:dyDescent="0.3">
      <c r="A15" s="58" t="s">
        <v>127</v>
      </c>
      <c r="B15" s="59">
        <f>VLOOKUP($A15,'Return Data'!$B$7:$R$2292,3,0)</f>
        <v>44990</v>
      </c>
      <c r="C15" s="60">
        <f>VLOOKUP($A15,'Return Data'!$B$7:$R$2292,4,0)</f>
        <v>3363.9998999999998</v>
      </c>
      <c r="D15" s="60">
        <f>VLOOKUP($A15,'Return Data'!$B$7:$R$2292,5,0)</f>
        <v>6.8098000000000001</v>
      </c>
      <c r="E15" s="61">
        <f t="shared" si="0"/>
        <v>26</v>
      </c>
      <c r="F15" s="60">
        <f>VLOOKUP($A15,'Return Data'!$B$7:$R$2292,6,0)</f>
        <v>6.7457000000000003</v>
      </c>
      <c r="G15" s="61">
        <f t="shared" si="1"/>
        <v>22</v>
      </c>
      <c r="H15" s="60">
        <f>VLOOKUP($A15,'Return Data'!$B$7:$R$2292,7,0)</f>
        <v>6.6135000000000002</v>
      </c>
      <c r="I15" s="61">
        <f t="shared" si="2"/>
        <v>4</v>
      </c>
      <c r="J15" s="60">
        <f>VLOOKUP($A15,'Return Data'!$B$7:$R$2292,8,0)</f>
        <v>6.3278999999999996</v>
      </c>
      <c r="K15" s="61">
        <f t="shared" si="3"/>
        <v>9</v>
      </c>
      <c r="L15" s="60">
        <f>VLOOKUP($A15,'Return Data'!$B$7:$R$2292,9,0)</f>
        <v>6.3989000000000003</v>
      </c>
      <c r="M15" s="61">
        <f t="shared" si="4"/>
        <v>9</v>
      </c>
      <c r="N15" s="60">
        <f>VLOOKUP($A15,'Return Data'!$B$7:$R$2292,10,0)</f>
        <v>6.5488</v>
      </c>
      <c r="O15" s="61">
        <f t="shared" si="5"/>
        <v>12</v>
      </c>
      <c r="P15" s="60">
        <f>VLOOKUP($A15,'Return Data'!$B$7:$R$2292,11,0)</f>
        <v>6.3334000000000001</v>
      </c>
      <c r="Q15" s="61">
        <f t="shared" si="6"/>
        <v>10</v>
      </c>
      <c r="R15" s="60">
        <f>VLOOKUP($A15,'Return Data'!$B$7:$R$2292,12,0)</f>
        <v>5.96</v>
      </c>
      <c r="S15" s="61">
        <f t="shared" si="7"/>
        <v>10</v>
      </c>
      <c r="T15" s="60">
        <f>VLOOKUP($A15,'Return Data'!$B$7:$R$2292,13,0)</f>
        <v>5.4424999999999999</v>
      </c>
      <c r="U15" s="61">
        <f t="shared" si="8"/>
        <v>15</v>
      </c>
      <c r="V15" s="60">
        <f>VLOOKUP($A15,'Return Data'!$B$7:$R$2292,17,0)</f>
        <v>4.4408000000000003</v>
      </c>
      <c r="W15" s="61">
        <f t="shared" si="9"/>
        <v>17</v>
      </c>
      <c r="X15" s="60">
        <f>VLOOKUP($A15,'Return Data'!$B$7:$R$2292,14,0)</f>
        <v>4.2778999999999998</v>
      </c>
      <c r="Y15" s="61">
        <f t="shared" si="10"/>
        <v>10</v>
      </c>
      <c r="Z15" s="60">
        <f>VLOOKUP($A15,'Return Data'!$B$7:$R$2292,16,0)</f>
        <v>6.875</v>
      </c>
      <c r="AA15" s="62">
        <f t="shared" si="11"/>
        <v>2</v>
      </c>
    </row>
    <row r="16" spans="1:27" x14ac:dyDescent="0.3">
      <c r="A16" s="58" t="s">
        <v>128</v>
      </c>
      <c r="B16" s="59">
        <f>VLOOKUP($A16,'Return Data'!$B$7:$R$2292,3,0)</f>
        <v>44990</v>
      </c>
      <c r="C16" s="60">
        <f>VLOOKUP($A16,'Return Data'!$B$7:$R$2292,4,0)</f>
        <v>4398.53</v>
      </c>
      <c r="D16" s="60">
        <f>VLOOKUP($A16,'Return Data'!$B$7:$R$2292,5,0)</f>
        <v>6.9146000000000001</v>
      </c>
      <c r="E16" s="61">
        <f t="shared" si="0"/>
        <v>17</v>
      </c>
      <c r="F16" s="60">
        <f>VLOOKUP($A16,'Return Data'!$B$7:$R$2292,6,0)</f>
        <v>6.7976000000000001</v>
      </c>
      <c r="G16" s="61">
        <f t="shared" si="1"/>
        <v>19</v>
      </c>
      <c r="H16" s="60">
        <f>VLOOKUP($A16,'Return Data'!$B$7:$R$2292,7,0)</f>
        <v>6.24</v>
      </c>
      <c r="I16" s="61">
        <f t="shared" si="2"/>
        <v>20</v>
      </c>
      <c r="J16" s="60">
        <f>VLOOKUP($A16,'Return Data'!$B$7:$R$2292,8,0)</f>
        <v>6.1523000000000003</v>
      </c>
      <c r="K16" s="61">
        <f t="shared" si="3"/>
        <v>24</v>
      </c>
      <c r="L16" s="60">
        <f>VLOOKUP($A16,'Return Data'!$B$7:$R$2292,9,0)</f>
        <v>6.2992999999999997</v>
      </c>
      <c r="M16" s="61">
        <f t="shared" si="4"/>
        <v>24</v>
      </c>
      <c r="N16" s="60">
        <f>VLOOKUP($A16,'Return Data'!$B$7:$R$2292,10,0)</f>
        <v>6.5087999999999999</v>
      </c>
      <c r="O16" s="61">
        <f t="shared" si="5"/>
        <v>20</v>
      </c>
      <c r="P16" s="60">
        <f>VLOOKUP($A16,'Return Data'!$B$7:$R$2292,11,0)</f>
        <v>6.2667000000000002</v>
      </c>
      <c r="Q16" s="61">
        <f t="shared" si="6"/>
        <v>23</v>
      </c>
      <c r="R16" s="60">
        <f>VLOOKUP($A16,'Return Data'!$B$7:$R$2292,12,0)</f>
        <v>5.9010999999999996</v>
      </c>
      <c r="S16" s="61">
        <f t="shared" si="7"/>
        <v>23</v>
      </c>
      <c r="T16" s="60">
        <f>VLOOKUP($A16,'Return Data'!$B$7:$R$2292,13,0)</f>
        <v>5.4013999999999998</v>
      </c>
      <c r="U16" s="61">
        <f t="shared" si="8"/>
        <v>24</v>
      </c>
      <c r="V16" s="60">
        <f>VLOOKUP($A16,'Return Data'!$B$7:$R$2292,17,0)</f>
        <v>4.4012000000000002</v>
      </c>
      <c r="W16" s="61">
        <f t="shared" si="9"/>
        <v>26</v>
      </c>
      <c r="X16" s="60">
        <f>VLOOKUP($A16,'Return Data'!$B$7:$R$2292,14,0)</f>
        <v>4.1973000000000003</v>
      </c>
      <c r="Y16" s="61">
        <f t="shared" si="10"/>
        <v>21</v>
      </c>
      <c r="Z16" s="60">
        <f>VLOOKUP($A16,'Return Data'!$B$7:$R$2292,16,0)</f>
        <v>6.7351999999999999</v>
      </c>
      <c r="AA16" s="62">
        <f t="shared" si="11"/>
        <v>20</v>
      </c>
    </row>
    <row r="17" spans="1:27" x14ac:dyDescent="0.3">
      <c r="A17" s="58" t="s">
        <v>2012</v>
      </c>
      <c r="B17" s="59">
        <f>VLOOKUP($A17,'Return Data'!$B$7:$R$2292,3,0)</f>
        <v>44990</v>
      </c>
      <c r="C17" s="60">
        <f>VLOOKUP($A17,'Return Data'!$B$7:$R$2292,4,0)</f>
        <v>2229.5151000000001</v>
      </c>
      <c r="D17" s="60">
        <f>VLOOKUP($A17,'Return Data'!$B$7:$R$2292,5,0)</f>
        <v>6.8810000000000002</v>
      </c>
      <c r="E17" s="61">
        <f t="shared" si="0"/>
        <v>21</v>
      </c>
      <c r="F17" s="60">
        <f>VLOOKUP($A17,'Return Data'!$B$7:$R$2292,6,0)</f>
        <v>6.7618</v>
      </c>
      <c r="G17" s="61">
        <f t="shared" si="1"/>
        <v>21</v>
      </c>
      <c r="H17" s="60">
        <f>VLOOKUP($A17,'Return Data'!$B$7:$R$2292,7,0)</f>
        <v>6.4660000000000002</v>
      </c>
      <c r="I17" s="61">
        <f t="shared" si="2"/>
        <v>7</v>
      </c>
      <c r="J17" s="60">
        <f>VLOOKUP($A17,'Return Data'!$B$7:$R$2292,8,0)</f>
        <v>6.3353999999999999</v>
      </c>
      <c r="K17" s="61">
        <f t="shared" si="3"/>
        <v>8</v>
      </c>
      <c r="L17" s="60">
        <f>VLOOKUP($A17,'Return Data'!$B$7:$R$2292,9,0)</f>
        <v>6.3638000000000003</v>
      </c>
      <c r="M17" s="61">
        <f t="shared" si="4"/>
        <v>13</v>
      </c>
      <c r="N17" s="60">
        <f>VLOOKUP($A17,'Return Data'!$B$7:$R$2292,10,0)</f>
        <v>6.5621999999999998</v>
      </c>
      <c r="O17" s="61">
        <f t="shared" si="5"/>
        <v>6</v>
      </c>
      <c r="P17" s="60">
        <f>VLOOKUP($A17,'Return Data'!$B$7:$R$2292,11,0)</f>
        <v>6.3299000000000003</v>
      </c>
      <c r="Q17" s="61">
        <f t="shared" si="6"/>
        <v>12</v>
      </c>
      <c r="R17" s="60">
        <f>VLOOKUP($A17,'Return Data'!$B$7:$R$2292,12,0)</f>
        <v>5.9595000000000002</v>
      </c>
      <c r="S17" s="61">
        <f t="shared" si="7"/>
        <v>11</v>
      </c>
      <c r="T17" s="60">
        <f>VLOOKUP($A17,'Return Data'!$B$7:$R$2292,13,0)</f>
        <v>5.4599000000000002</v>
      </c>
      <c r="U17" s="61">
        <f t="shared" si="8"/>
        <v>10</v>
      </c>
      <c r="V17" s="60">
        <f>VLOOKUP($A17,'Return Data'!$B$7:$R$2292,17,0)</f>
        <v>4.4477000000000002</v>
      </c>
      <c r="W17" s="61">
        <f t="shared" si="9"/>
        <v>15</v>
      </c>
      <c r="X17" s="60">
        <f>VLOOKUP($A17,'Return Data'!$B$7:$R$2292,14,0)</f>
        <v>4.1952999999999996</v>
      </c>
      <c r="Y17" s="61">
        <f t="shared" si="10"/>
        <v>22</v>
      </c>
      <c r="Z17" s="60">
        <f>VLOOKUP($A17,'Return Data'!$B$7:$R$2292,16,0)</f>
        <v>6.76</v>
      </c>
      <c r="AA17" s="62">
        <f t="shared" si="11"/>
        <v>17</v>
      </c>
    </row>
    <row r="18" spans="1:27" x14ac:dyDescent="0.3">
      <c r="A18" s="58" t="s">
        <v>130</v>
      </c>
      <c r="B18" s="59">
        <f>VLOOKUP($A18,'Return Data'!$B$7:$R$2292,3,0)</f>
        <v>44990</v>
      </c>
      <c r="C18" s="60">
        <f>VLOOKUP($A18,'Return Data'!$B$7:$R$2292,4,0)</f>
        <v>331.29599999999999</v>
      </c>
      <c r="D18" s="60">
        <f>VLOOKUP($A18,'Return Data'!$B$7:$R$2292,5,0)</f>
        <v>6.9532999999999996</v>
      </c>
      <c r="E18" s="61">
        <f t="shared" si="0"/>
        <v>15</v>
      </c>
      <c r="F18" s="60">
        <f>VLOOKUP($A18,'Return Data'!$B$7:$R$2292,6,0)</f>
        <v>6.8235999999999999</v>
      </c>
      <c r="G18" s="61">
        <f t="shared" si="1"/>
        <v>15</v>
      </c>
      <c r="H18" s="60">
        <f>VLOOKUP($A18,'Return Data'!$B$7:$R$2292,7,0)</f>
        <v>6.2449000000000003</v>
      </c>
      <c r="I18" s="61">
        <f t="shared" si="2"/>
        <v>19</v>
      </c>
      <c r="J18" s="60">
        <f>VLOOKUP($A18,'Return Data'!$B$7:$R$2292,8,0)</f>
        <v>6.1725000000000003</v>
      </c>
      <c r="K18" s="61">
        <f t="shared" si="3"/>
        <v>22</v>
      </c>
      <c r="L18" s="60">
        <f>VLOOKUP($A18,'Return Data'!$B$7:$R$2292,9,0)</f>
        <v>6.3174000000000001</v>
      </c>
      <c r="M18" s="61">
        <f t="shared" si="4"/>
        <v>20</v>
      </c>
      <c r="N18" s="60">
        <f>VLOOKUP($A18,'Return Data'!$B$7:$R$2292,10,0)</f>
        <v>6.5137</v>
      </c>
      <c r="O18" s="61">
        <f t="shared" si="5"/>
        <v>18</v>
      </c>
      <c r="P18" s="60">
        <f>VLOOKUP($A18,'Return Data'!$B$7:$R$2292,11,0)</f>
        <v>6.2324999999999999</v>
      </c>
      <c r="Q18" s="61">
        <f t="shared" si="6"/>
        <v>26</v>
      </c>
      <c r="R18" s="60">
        <f>VLOOKUP($A18,'Return Data'!$B$7:$R$2292,12,0)</f>
        <v>5.8837999999999999</v>
      </c>
      <c r="S18" s="61">
        <f t="shared" si="7"/>
        <v>25</v>
      </c>
      <c r="T18" s="60">
        <f>VLOOKUP($A18,'Return Data'!$B$7:$R$2292,13,0)</f>
        <v>5.3815999999999997</v>
      </c>
      <c r="U18" s="61">
        <f t="shared" si="8"/>
        <v>28</v>
      </c>
      <c r="V18" s="60">
        <f>VLOOKUP($A18,'Return Data'!$B$7:$R$2292,17,0)</f>
        <v>4.3992000000000004</v>
      </c>
      <c r="W18" s="61">
        <f t="shared" si="9"/>
        <v>27</v>
      </c>
      <c r="X18" s="60">
        <f>VLOOKUP($A18,'Return Data'!$B$7:$R$2292,14,0)</f>
        <v>4.2622</v>
      </c>
      <c r="Y18" s="61">
        <f t="shared" si="10"/>
        <v>15</v>
      </c>
      <c r="Z18" s="60">
        <f>VLOOKUP($A18,'Return Data'!$B$7:$R$2292,16,0)</f>
        <v>6.7815000000000003</v>
      </c>
      <c r="AA18" s="62">
        <f t="shared" si="11"/>
        <v>12</v>
      </c>
    </row>
    <row r="19" spans="1:27" x14ac:dyDescent="0.3">
      <c r="A19" s="58" t="s">
        <v>131</v>
      </c>
      <c r="B19" s="59">
        <f>VLOOKUP($A19,'Return Data'!$B$7:$R$2292,3,0)</f>
        <v>44990</v>
      </c>
      <c r="C19" s="60">
        <f>VLOOKUP($A19,'Return Data'!$B$7:$R$2292,4,0)</f>
        <v>2409.0717</v>
      </c>
      <c r="D19" s="60">
        <f>VLOOKUP($A19,'Return Data'!$B$7:$R$2292,5,0)</f>
        <v>6.9314</v>
      </c>
      <c r="E19" s="61">
        <f t="shared" si="0"/>
        <v>16</v>
      </c>
      <c r="F19" s="60">
        <f>VLOOKUP($A19,'Return Data'!$B$7:$R$2292,6,0)</f>
        <v>6.9912000000000001</v>
      </c>
      <c r="G19" s="61">
        <f t="shared" si="1"/>
        <v>3</v>
      </c>
      <c r="H19" s="60">
        <f>VLOOKUP($A19,'Return Data'!$B$7:$R$2292,7,0)</f>
        <v>6.4743000000000004</v>
      </c>
      <c r="I19" s="61">
        <f t="shared" si="2"/>
        <v>6</v>
      </c>
      <c r="J19" s="60">
        <f>VLOOKUP($A19,'Return Data'!$B$7:$R$2292,8,0)</f>
        <v>6.3221999999999996</v>
      </c>
      <c r="K19" s="61">
        <f t="shared" si="3"/>
        <v>10</v>
      </c>
      <c r="L19" s="60">
        <f>VLOOKUP($A19,'Return Data'!$B$7:$R$2292,9,0)</f>
        <v>6.3429000000000002</v>
      </c>
      <c r="M19" s="61">
        <f t="shared" si="4"/>
        <v>16</v>
      </c>
      <c r="N19" s="60">
        <f>VLOOKUP($A19,'Return Data'!$B$7:$R$2292,10,0)</f>
        <v>6.4683999999999999</v>
      </c>
      <c r="O19" s="61">
        <f t="shared" si="5"/>
        <v>27</v>
      </c>
      <c r="P19" s="60">
        <f>VLOOKUP($A19,'Return Data'!$B$7:$R$2292,11,0)</f>
        <v>6.2717000000000001</v>
      </c>
      <c r="Q19" s="61">
        <f t="shared" si="6"/>
        <v>19</v>
      </c>
      <c r="R19" s="60">
        <f>VLOOKUP($A19,'Return Data'!$B$7:$R$2292,12,0)</f>
        <v>5.9507000000000003</v>
      </c>
      <c r="S19" s="61">
        <f t="shared" si="7"/>
        <v>14</v>
      </c>
      <c r="T19" s="60">
        <f>VLOOKUP($A19,'Return Data'!$B$7:$R$2292,13,0)</f>
        <v>5.4306000000000001</v>
      </c>
      <c r="U19" s="61">
        <f t="shared" si="8"/>
        <v>18</v>
      </c>
      <c r="V19" s="60">
        <f>VLOOKUP($A19,'Return Data'!$B$7:$R$2292,17,0)</f>
        <v>4.4626999999999999</v>
      </c>
      <c r="W19" s="61">
        <f t="shared" si="9"/>
        <v>8</v>
      </c>
      <c r="X19" s="60">
        <f>VLOOKUP($A19,'Return Data'!$B$7:$R$2292,14,0)</f>
        <v>4.3605999999999998</v>
      </c>
      <c r="Y19" s="61">
        <f t="shared" si="10"/>
        <v>2</v>
      </c>
      <c r="Z19" s="60">
        <f>VLOOKUP($A19,'Return Data'!$B$7:$R$2292,16,0)</f>
        <v>6.8028000000000004</v>
      </c>
      <c r="AA19" s="62">
        <f t="shared" si="11"/>
        <v>9</v>
      </c>
    </row>
    <row r="20" spans="1:27" x14ac:dyDescent="0.3">
      <c r="A20" s="58" t="s">
        <v>132</v>
      </c>
      <c r="B20" s="59">
        <f>VLOOKUP($A20,'Return Data'!$B$7:$R$2292,3,0)</f>
        <v>44990</v>
      </c>
      <c r="C20" s="60">
        <f>VLOOKUP($A20,'Return Data'!$B$7:$R$2292,4,0)</f>
        <v>2703.0971</v>
      </c>
      <c r="D20" s="60">
        <f>VLOOKUP($A20,'Return Data'!$B$7:$R$2292,5,0)</f>
        <v>7.0932000000000004</v>
      </c>
      <c r="E20" s="61">
        <f t="shared" si="0"/>
        <v>5</v>
      </c>
      <c r="F20" s="60">
        <f>VLOOKUP($A20,'Return Data'!$B$7:$R$2292,6,0)</f>
        <v>6.8391000000000002</v>
      </c>
      <c r="G20" s="61">
        <f t="shared" si="1"/>
        <v>12</v>
      </c>
      <c r="H20" s="60">
        <f>VLOOKUP($A20,'Return Data'!$B$7:$R$2292,7,0)</f>
        <v>6.0034000000000001</v>
      </c>
      <c r="I20" s="61">
        <f t="shared" si="2"/>
        <v>33</v>
      </c>
      <c r="J20" s="60">
        <f>VLOOKUP($A20,'Return Data'!$B$7:$R$2292,8,0)</f>
        <v>6.0602</v>
      </c>
      <c r="K20" s="61">
        <f t="shared" si="3"/>
        <v>31</v>
      </c>
      <c r="L20" s="60">
        <f>VLOOKUP($A20,'Return Data'!$B$7:$R$2292,9,0)</f>
        <v>6.2492999999999999</v>
      </c>
      <c r="M20" s="61">
        <f t="shared" si="4"/>
        <v>28</v>
      </c>
      <c r="N20" s="60">
        <f>VLOOKUP($A20,'Return Data'!$B$7:$R$2292,10,0)</f>
        <v>6.4762000000000004</v>
      </c>
      <c r="O20" s="61">
        <f t="shared" si="5"/>
        <v>26</v>
      </c>
      <c r="P20" s="60">
        <f>VLOOKUP($A20,'Return Data'!$B$7:$R$2292,11,0)</f>
        <v>6.2582000000000004</v>
      </c>
      <c r="Q20" s="61">
        <f t="shared" si="6"/>
        <v>24</v>
      </c>
      <c r="R20" s="60">
        <f>VLOOKUP($A20,'Return Data'!$B$7:$R$2292,12,0)</f>
        <v>5.9119999999999999</v>
      </c>
      <c r="S20" s="61">
        <f t="shared" si="7"/>
        <v>21</v>
      </c>
      <c r="T20" s="60">
        <f>VLOOKUP($A20,'Return Data'!$B$7:$R$2292,13,0)</f>
        <v>5.4240000000000004</v>
      </c>
      <c r="U20" s="61">
        <f t="shared" si="8"/>
        <v>20</v>
      </c>
      <c r="V20" s="60">
        <f>VLOOKUP($A20,'Return Data'!$B$7:$R$2292,17,0)</f>
        <v>4.4043000000000001</v>
      </c>
      <c r="W20" s="61">
        <f t="shared" si="9"/>
        <v>25</v>
      </c>
      <c r="X20" s="60">
        <f>VLOOKUP($A20,'Return Data'!$B$7:$R$2292,14,0)</f>
        <v>4.1632999999999996</v>
      </c>
      <c r="Y20" s="61">
        <f t="shared" si="10"/>
        <v>26</v>
      </c>
      <c r="Z20" s="60">
        <f>VLOOKUP($A20,'Return Data'!$B$7:$R$2292,16,0)</f>
        <v>6.702</v>
      </c>
      <c r="AA20" s="62">
        <f t="shared" si="11"/>
        <v>25</v>
      </c>
    </row>
    <row r="21" spans="1:27" x14ac:dyDescent="0.3">
      <c r="A21" s="58" t="s">
        <v>133</v>
      </c>
      <c r="B21" s="59">
        <f>VLOOKUP($A21,'Return Data'!$B$7:$R$2292,3,0)</f>
        <v>44990</v>
      </c>
      <c r="C21" s="60">
        <f>VLOOKUP($A21,'Return Data'!$B$7:$R$2292,4,0)</f>
        <v>1723.9487999999999</v>
      </c>
      <c r="D21" s="60">
        <f>VLOOKUP($A21,'Return Data'!$B$7:$R$2292,5,0)</f>
        <v>6.7553999999999998</v>
      </c>
      <c r="E21" s="61">
        <f t="shared" si="0"/>
        <v>27</v>
      </c>
      <c r="F21" s="60">
        <f>VLOOKUP($A21,'Return Data'!$B$7:$R$2292,6,0)</f>
        <v>6.4878</v>
      </c>
      <c r="G21" s="61">
        <f t="shared" si="1"/>
        <v>34</v>
      </c>
      <c r="H21" s="60">
        <f>VLOOKUP($A21,'Return Data'!$B$7:$R$2292,7,0)</f>
        <v>6.1871999999999998</v>
      </c>
      <c r="I21" s="61">
        <f t="shared" si="2"/>
        <v>26</v>
      </c>
      <c r="J21" s="60">
        <f>VLOOKUP($A21,'Return Data'!$B$7:$R$2292,8,0)</f>
        <v>6.2389999999999999</v>
      </c>
      <c r="K21" s="61">
        <f t="shared" si="3"/>
        <v>17</v>
      </c>
      <c r="L21" s="60">
        <f>VLOOKUP($A21,'Return Data'!$B$7:$R$2292,9,0)</f>
        <v>6.3074000000000003</v>
      </c>
      <c r="M21" s="61">
        <f t="shared" si="4"/>
        <v>22</v>
      </c>
      <c r="N21" s="60">
        <f>VLOOKUP($A21,'Return Data'!$B$7:$R$2292,10,0)</f>
        <v>6.4485000000000001</v>
      </c>
      <c r="O21" s="61">
        <f t="shared" si="5"/>
        <v>28</v>
      </c>
      <c r="P21" s="60">
        <f>VLOOKUP($A21,'Return Data'!$B$7:$R$2292,11,0)</f>
        <v>6.2012</v>
      </c>
      <c r="Q21" s="61">
        <f t="shared" si="6"/>
        <v>27</v>
      </c>
      <c r="R21" s="60">
        <f>VLOOKUP($A21,'Return Data'!$B$7:$R$2292,12,0)</f>
        <v>5.8428000000000004</v>
      </c>
      <c r="S21" s="61">
        <f t="shared" si="7"/>
        <v>29</v>
      </c>
      <c r="T21" s="60">
        <f>VLOOKUP($A21,'Return Data'!$B$7:$R$2292,13,0)</f>
        <v>5.3144999999999998</v>
      </c>
      <c r="U21" s="61">
        <f t="shared" si="8"/>
        <v>30</v>
      </c>
      <c r="V21" s="60">
        <f>VLOOKUP($A21,'Return Data'!$B$7:$R$2292,17,0)</f>
        <v>4.2390999999999996</v>
      </c>
      <c r="W21" s="61">
        <f t="shared" si="9"/>
        <v>30</v>
      </c>
      <c r="X21" s="60">
        <f>VLOOKUP($A21,'Return Data'!$B$7:$R$2292,14,0)</f>
        <v>3.8569</v>
      </c>
      <c r="Y21" s="61">
        <f t="shared" si="10"/>
        <v>32</v>
      </c>
      <c r="Z21" s="60">
        <f>VLOOKUP($A21,'Return Data'!$B$7:$R$2292,16,0)</f>
        <v>6.0201000000000002</v>
      </c>
      <c r="AA21" s="62">
        <f t="shared" si="11"/>
        <v>29</v>
      </c>
    </row>
    <row r="22" spans="1:27" x14ac:dyDescent="0.3">
      <c r="A22" s="58" t="s">
        <v>134</v>
      </c>
      <c r="B22" s="59">
        <f>VLOOKUP($A22,'Return Data'!$B$7:$R$2292,3,0)</f>
        <v>44990</v>
      </c>
      <c r="C22" s="60">
        <f>VLOOKUP($A22,'Return Data'!$B$7:$R$2292,4,0)</f>
        <v>2172.4155999999998</v>
      </c>
      <c r="D22" s="60">
        <f>VLOOKUP($A22,'Return Data'!$B$7:$R$2292,5,0)</f>
        <v>6.5185000000000004</v>
      </c>
      <c r="E22" s="61">
        <f t="shared" si="0"/>
        <v>33</v>
      </c>
      <c r="F22" s="60">
        <f>VLOOKUP($A22,'Return Data'!$B$7:$R$2292,6,0)</f>
        <v>6.5404</v>
      </c>
      <c r="G22" s="61">
        <f t="shared" si="1"/>
        <v>33</v>
      </c>
      <c r="H22" s="60">
        <f>VLOOKUP($A22,'Return Data'!$B$7:$R$2292,7,0)</f>
        <v>6.1497000000000002</v>
      </c>
      <c r="I22" s="61">
        <f t="shared" si="2"/>
        <v>28</v>
      </c>
      <c r="J22" s="60">
        <f>VLOOKUP($A22,'Return Data'!$B$7:$R$2292,8,0)</f>
        <v>6.0106999999999999</v>
      </c>
      <c r="K22" s="61">
        <f t="shared" si="3"/>
        <v>34</v>
      </c>
      <c r="L22" s="60">
        <f>VLOOKUP($A22,'Return Data'!$B$7:$R$2292,9,0)</f>
        <v>6.1384999999999996</v>
      </c>
      <c r="M22" s="61">
        <f t="shared" si="4"/>
        <v>31</v>
      </c>
      <c r="N22" s="60">
        <f>VLOOKUP($A22,'Return Data'!$B$7:$R$2292,10,0)</f>
        <v>6.3475999999999999</v>
      </c>
      <c r="O22" s="61">
        <f t="shared" si="5"/>
        <v>30</v>
      </c>
      <c r="P22" s="60">
        <f>VLOOKUP($A22,'Return Data'!$B$7:$R$2292,11,0)</f>
        <v>6.1544999999999996</v>
      </c>
      <c r="Q22" s="61">
        <f t="shared" si="6"/>
        <v>29</v>
      </c>
      <c r="R22" s="60">
        <f>VLOOKUP($A22,'Return Data'!$B$7:$R$2292,12,0)</f>
        <v>5.7488000000000001</v>
      </c>
      <c r="S22" s="61">
        <f t="shared" si="7"/>
        <v>31</v>
      </c>
      <c r="T22" s="60">
        <f>VLOOKUP($A22,'Return Data'!$B$7:$R$2292,13,0)</f>
        <v>5.2309000000000001</v>
      </c>
      <c r="U22" s="61">
        <f t="shared" si="8"/>
        <v>31</v>
      </c>
      <c r="V22" s="60">
        <f>VLOOKUP($A22,'Return Data'!$B$7:$R$2292,17,0)</f>
        <v>4.1726000000000001</v>
      </c>
      <c r="W22" s="61">
        <f t="shared" si="9"/>
        <v>33</v>
      </c>
      <c r="X22" s="60">
        <f>VLOOKUP($A22,'Return Data'!$B$7:$R$2292,14,0)</f>
        <v>4.0130999999999997</v>
      </c>
      <c r="Y22" s="61">
        <f t="shared" si="10"/>
        <v>29</v>
      </c>
      <c r="Z22" s="60">
        <f>VLOOKUP($A22,'Return Data'!$B$7:$R$2292,16,0)</f>
        <v>6.7507999999999999</v>
      </c>
      <c r="AA22" s="62">
        <f t="shared" si="11"/>
        <v>19</v>
      </c>
    </row>
    <row r="23" spans="1:27" x14ac:dyDescent="0.3">
      <c r="A23" s="58" t="s">
        <v>139</v>
      </c>
      <c r="B23" s="59">
        <f>VLOOKUP($A23,'Return Data'!$B$7:$R$2292,3,0)</f>
        <v>44990</v>
      </c>
      <c r="C23" s="60">
        <f>VLOOKUP($A23,'Return Data'!$B$7:$R$2292,4,0)</f>
        <v>3073.3024999999998</v>
      </c>
      <c r="D23" s="60">
        <f>VLOOKUP($A23,'Return Data'!$B$7:$R$2292,5,0)</f>
        <v>6.8705999999999996</v>
      </c>
      <c r="E23" s="61">
        <f t="shared" si="0"/>
        <v>22</v>
      </c>
      <c r="F23" s="60">
        <f>VLOOKUP($A23,'Return Data'!$B$7:$R$2292,6,0)</f>
        <v>6.8141999999999996</v>
      </c>
      <c r="G23" s="61">
        <f t="shared" si="1"/>
        <v>16</v>
      </c>
      <c r="H23" s="60">
        <f>VLOOKUP($A23,'Return Data'!$B$7:$R$2292,7,0)</f>
        <v>6.1932999999999998</v>
      </c>
      <c r="I23" s="61">
        <f t="shared" si="2"/>
        <v>25</v>
      </c>
      <c r="J23" s="60">
        <f>VLOOKUP($A23,'Return Data'!$B$7:$R$2292,8,0)</f>
        <v>6.1136999999999997</v>
      </c>
      <c r="K23" s="61">
        <f t="shared" si="3"/>
        <v>28</v>
      </c>
      <c r="L23" s="60">
        <f>VLOOKUP($A23,'Return Data'!$B$7:$R$2292,9,0)</f>
        <v>6.2638999999999996</v>
      </c>
      <c r="M23" s="61">
        <f t="shared" si="4"/>
        <v>27</v>
      </c>
      <c r="N23" s="60">
        <f>VLOOKUP($A23,'Return Data'!$B$7:$R$2292,10,0)</f>
        <v>6.4827000000000004</v>
      </c>
      <c r="O23" s="61">
        <f t="shared" si="5"/>
        <v>24</v>
      </c>
      <c r="P23" s="60">
        <f>VLOOKUP($A23,'Return Data'!$B$7:$R$2292,11,0)</f>
        <v>6.2713999999999999</v>
      </c>
      <c r="Q23" s="61">
        <f t="shared" si="6"/>
        <v>20</v>
      </c>
      <c r="R23" s="60">
        <f>VLOOKUP($A23,'Return Data'!$B$7:$R$2292,12,0)</f>
        <v>5.9109999999999996</v>
      </c>
      <c r="S23" s="61">
        <f t="shared" si="7"/>
        <v>22</v>
      </c>
      <c r="T23" s="60">
        <f>VLOOKUP($A23,'Return Data'!$B$7:$R$2292,13,0)</f>
        <v>5.4214000000000002</v>
      </c>
      <c r="U23" s="61">
        <f t="shared" si="8"/>
        <v>21</v>
      </c>
      <c r="V23" s="60">
        <f>VLOOKUP($A23,'Return Data'!$B$7:$R$2292,17,0)</f>
        <v>4.4118000000000004</v>
      </c>
      <c r="W23" s="61">
        <f t="shared" si="9"/>
        <v>24</v>
      </c>
      <c r="X23" s="60">
        <f>VLOOKUP($A23,'Return Data'!$B$7:$R$2292,14,0)</f>
        <v>4.1921999999999997</v>
      </c>
      <c r="Y23" s="61">
        <f t="shared" si="10"/>
        <v>24</v>
      </c>
      <c r="Z23" s="60">
        <f>VLOOKUP($A23,'Return Data'!$B$7:$R$2292,16,0)</f>
        <v>6.7592999999999996</v>
      </c>
      <c r="AA23" s="62">
        <f t="shared" si="11"/>
        <v>18</v>
      </c>
    </row>
    <row r="24" spans="1:27" x14ac:dyDescent="0.3">
      <c r="A24" s="58" t="s">
        <v>140</v>
      </c>
      <c r="B24" s="59">
        <f>VLOOKUP($A24,'Return Data'!$B$7:$R$2292,3,0)</f>
        <v>44990</v>
      </c>
      <c r="C24" s="60">
        <f>VLOOKUP($A24,'Return Data'!$B$7:$R$2292,4,0)</f>
        <v>1171.6943000000001</v>
      </c>
      <c r="D24" s="60">
        <f>VLOOKUP($A24,'Return Data'!$B$7:$R$2292,5,0)</f>
        <v>6.3403999999999998</v>
      </c>
      <c r="E24" s="61">
        <f t="shared" si="0"/>
        <v>35</v>
      </c>
      <c r="F24" s="60">
        <f>VLOOKUP($A24,'Return Data'!$B$7:$R$2292,6,0)</f>
        <v>6.4184999999999999</v>
      </c>
      <c r="G24" s="61">
        <f t="shared" si="1"/>
        <v>35</v>
      </c>
      <c r="H24" s="60">
        <f>VLOOKUP($A24,'Return Data'!$B$7:$R$2292,7,0)</f>
        <v>6.6303000000000001</v>
      </c>
      <c r="I24" s="61">
        <f t="shared" si="2"/>
        <v>3</v>
      </c>
      <c r="J24" s="60">
        <f>VLOOKUP($A24,'Return Data'!$B$7:$R$2292,8,0)</f>
        <v>6.4763999999999999</v>
      </c>
      <c r="K24" s="61">
        <f t="shared" si="3"/>
        <v>3</v>
      </c>
      <c r="L24" s="60">
        <f>VLOOKUP($A24,'Return Data'!$B$7:$R$2292,9,0)</f>
        <v>6.4584999999999999</v>
      </c>
      <c r="M24" s="61">
        <f t="shared" si="4"/>
        <v>4</v>
      </c>
      <c r="N24" s="60">
        <f>VLOOKUP($A24,'Return Data'!$B$7:$R$2292,10,0)</f>
        <v>6.4805999999999999</v>
      </c>
      <c r="O24" s="61">
        <f t="shared" si="5"/>
        <v>25</v>
      </c>
      <c r="P24" s="60">
        <f>VLOOKUP($A24,'Return Data'!$B$7:$R$2292,11,0)</f>
        <v>6.1439000000000004</v>
      </c>
      <c r="Q24" s="61">
        <f t="shared" si="6"/>
        <v>30</v>
      </c>
      <c r="R24" s="60">
        <f>VLOOKUP($A24,'Return Data'!$B$7:$R$2292,12,0)</f>
        <v>5.7988</v>
      </c>
      <c r="S24" s="61">
        <f t="shared" si="7"/>
        <v>30</v>
      </c>
      <c r="T24" s="60">
        <f>VLOOKUP($A24,'Return Data'!$B$7:$R$2292,13,0)</f>
        <v>5.3425000000000002</v>
      </c>
      <c r="U24" s="61">
        <f t="shared" si="8"/>
        <v>29</v>
      </c>
      <c r="V24" s="60">
        <f>VLOOKUP($A24,'Return Data'!$B$7:$R$2292,17,0)</f>
        <v>4.2736999999999998</v>
      </c>
      <c r="W24" s="61">
        <f t="shared" si="9"/>
        <v>29</v>
      </c>
      <c r="X24" s="60"/>
      <c r="Y24" s="61"/>
      <c r="Z24" s="60">
        <f>VLOOKUP($A24,'Return Data'!$B$7:$R$2292,16,0)</f>
        <v>4.1816000000000004</v>
      </c>
      <c r="AA24" s="62">
        <f t="shared" si="11"/>
        <v>35</v>
      </c>
    </row>
    <row r="25" spans="1:27" x14ac:dyDescent="0.3">
      <c r="A25" s="58" t="s">
        <v>141</v>
      </c>
      <c r="B25" s="59">
        <f>VLOOKUP($A25,'Return Data'!$B$7:$R$2292,3,0)</f>
        <v>44990</v>
      </c>
      <c r="C25" s="60">
        <f>VLOOKUP($A25,'Return Data'!$B$7:$R$2292,4,0)</f>
        <v>61.2179</v>
      </c>
      <c r="D25" s="60">
        <f>VLOOKUP($A25,'Return Data'!$B$7:$R$2292,5,0)</f>
        <v>6.6193999999999997</v>
      </c>
      <c r="E25" s="61">
        <f t="shared" si="0"/>
        <v>32</v>
      </c>
      <c r="F25" s="60">
        <f>VLOOKUP($A25,'Return Data'!$B$7:$R$2292,6,0)</f>
        <v>6.6616</v>
      </c>
      <c r="G25" s="61">
        <f t="shared" si="1"/>
        <v>27</v>
      </c>
      <c r="H25" s="60">
        <f>VLOOKUP($A25,'Return Data'!$B$7:$R$2292,7,0)</f>
        <v>6.7119999999999997</v>
      </c>
      <c r="I25" s="61">
        <f t="shared" si="2"/>
        <v>2</v>
      </c>
      <c r="J25" s="60">
        <f>VLOOKUP($A25,'Return Data'!$B$7:$R$2292,8,0)</f>
        <v>6.4894999999999996</v>
      </c>
      <c r="K25" s="61">
        <f t="shared" si="3"/>
        <v>1</v>
      </c>
      <c r="L25" s="60">
        <f>VLOOKUP($A25,'Return Data'!$B$7:$R$2292,9,0)</f>
        <v>6.5121000000000002</v>
      </c>
      <c r="M25" s="61">
        <f t="shared" si="4"/>
        <v>2</v>
      </c>
      <c r="N25" s="60">
        <f>VLOOKUP($A25,'Return Data'!$B$7:$R$2292,10,0)</f>
        <v>6.5281000000000002</v>
      </c>
      <c r="O25" s="61">
        <f t="shared" si="5"/>
        <v>15</v>
      </c>
      <c r="P25" s="60">
        <f>VLOOKUP($A25,'Return Data'!$B$7:$R$2292,11,0)</f>
        <v>6.3003999999999998</v>
      </c>
      <c r="Q25" s="61">
        <f t="shared" si="6"/>
        <v>15</v>
      </c>
      <c r="R25" s="60">
        <f>VLOOKUP($A25,'Return Data'!$B$7:$R$2292,12,0)</f>
        <v>5.9409999999999998</v>
      </c>
      <c r="S25" s="61">
        <f t="shared" si="7"/>
        <v>17</v>
      </c>
      <c r="T25" s="60">
        <f>VLOOKUP($A25,'Return Data'!$B$7:$R$2292,13,0)</f>
        <v>5.4546000000000001</v>
      </c>
      <c r="U25" s="61">
        <f t="shared" si="8"/>
        <v>12</v>
      </c>
      <c r="V25" s="60">
        <f>VLOOKUP($A25,'Return Data'!$B$7:$R$2292,17,0)</f>
        <v>4.4610000000000003</v>
      </c>
      <c r="W25" s="61">
        <f t="shared" si="9"/>
        <v>10</v>
      </c>
      <c r="X25" s="60">
        <f>VLOOKUP($A25,'Return Data'!$B$7:$R$2292,14,0)</f>
        <v>4.1951999999999998</v>
      </c>
      <c r="Y25" s="61">
        <f t="shared" ref="Y25:Y43" si="12">RANK(X25,X$8:X$43,0)</f>
        <v>23</v>
      </c>
      <c r="Z25" s="60">
        <f>VLOOKUP($A25,'Return Data'!$B$7:$R$2292,16,0)</f>
        <v>6.8064999999999998</v>
      </c>
      <c r="AA25" s="62">
        <f t="shared" si="11"/>
        <v>7</v>
      </c>
    </row>
    <row r="26" spans="1:27" x14ac:dyDescent="0.3">
      <c r="A26" s="58" t="s">
        <v>142</v>
      </c>
      <c r="B26" s="59">
        <f>VLOOKUP($A26,'Return Data'!$B$7:$R$2292,3,0)</f>
        <v>44990</v>
      </c>
      <c r="C26" s="60">
        <f>VLOOKUP($A26,'Return Data'!$B$7:$R$2292,4,0)</f>
        <v>4522.5114999999996</v>
      </c>
      <c r="D26" s="60">
        <f>VLOOKUP($A26,'Return Data'!$B$7:$R$2292,5,0)</f>
        <v>7.0170000000000003</v>
      </c>
      <c r="E26" s="61">
        <f t="shared" si="0"/>
        <v>10</v>
      </c>
      <c r="F26" s="60">
        <f>VLOOKUP($A26,'Return Data'!$B$7:$R$2292,6,0)</f>
        <v>6.8644999999999996</v>
      </c>
      <c r="G26" s="61">
        <f t="shared" si="1"/>
        <v>9</v>
      </c>
      <c r="H26" s="60">
        <f>VLOOKUP($A26,'Return Data'!$B$7:$R$2292,7,0)</f>
        <v>6.1341999999999999</v>
      </c>
      <c r="I26" s="61">
        <f t="shared" si="2"/>
        <v>29</v>
      </c>
      <c r="J26" s="60">
        <f>VLOOKUP($A26,'Return Data'!$B$7:$R$2292,8,0)</f>
        <v>6.0909000000000004</v>
      </c>
      <c r="K26" s="61">
        <f t="shared" si="3"/>
        <v>30</v>
      </c>
      <c r="L26" s="60">
        <f>VLOOKUP($A26,'Return Data'!$B$7:$R$2292,9,0)</f>
        <v>6.2755999999999998</v>
      </c>
      <c r="M26" s="61">
        <f t="shared" si="4"/>
        <v>26</v>
      </c>
      <c r="N26" s="60">
        <f>VLOOKUP($A26,'Return Data'!$B$7:$R$2292,10,0)</f>
        <v>6.4861000000000004</v>
      </c>
      <c r="O26" s="61">
        <f t="shared" si="5"/>
        <v>23</v>
      </c>
      <c r="P26" s="60">
        <f>VLOOKUP($A26,'Return Data'!$B$7:$R$2292,11,0)</f>
        <v>6.2423000000000002</v>
      </c>
      <c r="Q26" s="61">
        <f t="shared" si="6"/>
        <v>25</v>
      </c>
      <c r="R26" s="60">
        <f>VLOOKUP($A26,'Return Data'!$B$7:$R$2292,12,0)</f>
        <v>5.8804999999999996</v>
      </c>
      <c r="S26" s="61">
        <f t="shared" si="7"/>
        <v>26</v>
      </c>
      <c r="T26" s="60">
        <f>VLOOKUP($A26,'Return Data'!$B$7:$R$2292,13,0)</f>
        <v>5.3863000000000003</v>
      </c>
      <c r="U26" s="61">
        <f t="shared" si="8"/>
        <v>27</v>
      </c>
      <c r="V26" s="60">
        <f>VLOOKUP($A26,'Return Data'!$B$7:$R$2292,17,0)</f>
        <v>4.4132999999999996</v>
      </c>
      <c r="W26" s="61">
        <f t="shared" si="9"/>
        <v>23</v>
      </c>
      <c r="X26" s="60">
        <f>VLOOKUP($A26,'Return Data'!$B$7:$R$2292,14,0)</f>
        <v>4.1992000000000003</v>
      </c>
      <c r="Y26" s="61">
        <f t="shared" si="12"/>
        <v>20</v>
      </c>
      <c r="Z26" s="60">
        <f>VLOOKUP($A26,'Return Data'!$B$7:$R$2292,16,0)</f>
        <v>6.7312000000000003</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44990</v>
      </c>
      <c r="C28" s="60">
        <f>VLOOKUP($A28,'Return Data'!$B$7:$R$2292,4,0)</f>
        <v>4064.9769999999999</v>
      </c>
      <c r="D28" s="60">
        <f>VLOOKUP($A28,'Return Data'!$B$7:$R$2292,5,0)</f>
        <v>7.1083999999999996</v>
      </c>
      <c r="E28" s="61">
        <f t="shared" si="0"/>
        <v>4</v>
      </c>
      <c r="F28" s="60">
        <f>VLOOKUP($A28,'Return Data'!$B$7:$R$2292,6,0)</f>
        <v>6.9541000000000004</v>
      </c>
      <c r="G28" s="61">
        <f t="shared" si="1"/>
        <v>6</v>
      </c>
      <c r="H28" s="60">
        <f>VLOOKUP($A28,'Return Data'!$B$7:$R$2292,7,0)</f>
        <v>6.1965000000000003</v>
      </c>
      <c r="I28" s="61">
        <f t="shared" si="2"/>
        <v>24</v>
      </c>
      <c r="J28" s="60">
        <f>VLOOKUP($A28,'Return Data'!$B$7:$R$2292,8,0)</f>
        <v>6.1756000000000002</v>
      </c>
      <c r="K28" s="61">
        <f t="shared" si="3"/>
        <v>21</v>
      </c>
      <c r="L28" s="60">
        <f>VLOOKUP($A28,'Return Data'!$B$7:$R$2292,9,0)</f>
        <v>6.3517999999999999</v>
      </c>
      <c r="M28" s="61">
        <f t="shared" si="4"/>
        <v>14</v>
      </c>
      <c r="N28" s="60">
        <f>VLOOKUP($A28,'Return Data'!$B$7:$R$2292,10,0)</f>
        <v>6.5453999999999999</v>
      </c>
      <c r="O28" s="61">
        <f t="shared" si="5"/>
        <v>13</v>
      </c>
      <c r="P28" s="60">
        <f>VLOOKUP($A28,'Return Data'!$B$7:$R$2292,11,0)</f>
        <v>6.2912999999999997</v>
      </c>
      <c r="Q28" s="61">
        <f t="shared" si="6"/>
        <v>17</v>
      </c>
      <c r="R28" s="60">
        <f>VLOOKUP($A28,'Return Data'!$B$7:$R$2292,12,0)</f>
        <v>5.9146999999999998</v>
      </c>
      <c r="S28" s="61">
        <f t="shared" si="7"/>
        <v>19</v>
      </c>
      <c r="T28" s="60">
        <f>VLOOKUP($A28,'Return Data'!$B$7:$R$2292,13,0)</f>
        <v>5.4089999999999998</v>
      </c>
      <c r="U28" s="61">
        <f t="shared" si="8"/>
        <v>23</v>
      </c>
      <c r="V28" s="60">
        <f>VLOOKUP($A28,'Return Data'!$B$7:$R$2292,17,0)</f>
        <v>4.4291999999999998</v>
      </c>
      <c r="W28" s="61">
        <f t="shared" si="9"/>
        <v>19</v>
      </c>
      <c r="X28" s="60">
        <f>VLOOKUP($A28,'Return Data'!$B$7:$R$2292,14,0)</f>
        <v>4.2910000000000004</v>
      </c>
      <c r="Y28" s="61">
        <f t="shared" si="12"/>
        <v>7</v>
      </c>
      <c r="Z28" s="60">
        <f>VLOOKUP($A28,'Return Data'!$B$7:$R$2292,16,0)</f>
        <v>6.7782999999999998</v>
      </c>
      <c r="AA28" s="62">
        <f t="shared" si="11"/>
        <v>13</v>
      </c>
    </row>
    <row r="29" spans="1:27" x14ac:dyDescent="0.3">
      <c r="A29" s="58" t="s">
        <v>430</v>
      </c>
      <c r="B29" s="59">
        <f>VLOOKUP($A29,'Return Data'!$B$7:$R$2292,3,0)</f>
        <v>44990</v>
      </c>
      <c r="C29" s="60">
        <f>VLOOKUP($A29,'Return Data'!$B$7:$R$2292,4,0)</f>
        <v>1456.5986</v>
      </c>
      <c r="D29" s="60">
        <f>VLOOKUP($A29,'Return Data'!$B$7:$R$2292,5,0)</f>
        <v>7.0251999999999999</v>
      </c>
      <c r="E29" s="61">
        <f t="shared" si="0"/>
        <v>9</v>
      </c>
      <c r="F29" s="60">
        <f>VLOOKUP($A29,'Return Data'!$B$7:$R$2292,6,0)</f>
        <v>7.3022</v>
      </c>
      <c r="G29" s="61">
        <f t="shared" si="1"/>
        <v>1</v>
      </c>
      <c r="H29" s="60">
        <f>VLOOKUP($A29,'Return Data'!$B$7:$R$2292,7,0)</f>
        <v>6.8966000000000003</v>
      </c>
      <c r="I29" s="61">
        <f t="shared" si="2"/>
        <v>1</v>
      </c>
      <c r="J29" s="60">
        <f>VLOOKUP($A29,'Return Data'!$B$7:$R$2292,8,0)</f>
        <v>6.4779</v>
      </c>
      <c r="K29" s="61">
        <f t="shared" si="3"/>
        <v>2</v>
      </c>
      <c r="L29" s="60">
        <f>VLOOKUP($A29,'Return Data'!$B$7:$R$2292,9,0)</f>
        <v>6.5339</v>
      </c>
      <c r="M29" s="61">
        <f t="shared" si="4"/>
        <v>1</v>
      </c>
      <c r="N29" s="60">
        <f>VLOOKUP($A29,'Return Data'!$B$7:$R$2292,10,0)</f>
        <v>6.6048</v>
      </c>
      <c r="O29" s="61">
        <f t="shared" si="5"/>
        <v>3</v>
      </c>
      <c r="P29" s="60">
        <f>VLOOKUP($A29,'Return Data'!$B$7:$R$2292,11,0)</f>
        <v>6.3718000000000004</v>
      </c>
      <c r="Q29" s="61">
        <f t="shared" si="6"/>
        <v>1</v>
      </c>
      <c r="R29" s="60">
        <f>VLOOKUP($A29,'Return Data'!$B$7:$R$2292,12,0)</f>
        <v>6.0221</v>
      </c>
      <c r="S29" s="61">
        <f t="shared" si="7"/>
        <v>1</v>
      </c>
      <c r="T29" s="60">
        <f>VLOOKUP($A29,'Return Data'!$B$7:$R$2292,13,0)</f>
        <v>5.5209999999999999</v>
      </c>
      <c r="U29" s="61">
        <f t="shared" si="8"/>
        <v>1</v>
      </c>
      <c r="V29" s="60">
        <f>VLOOKUP($A29,'Return Data'!$B$7:$R$2292,17,0)</f>
        <v>4.5060000000000002</v>
      </c>
      <c r="W29" s="61">
        <f t="shared" si="9"/>
        <v>4</v>
      </c>
      <c r="X29" s="60">
        <f>VLOOKUP($A29,'Return Data'!$B$7:$R$2292,14,0)</f>
        <v>4.3276000000000003</v>
      </c>
      <c r="Y29" s="61">
        <f t="shared" si="12"/>
        <v>3</v>
      </c>
      <c r="Z29" s="60">
        <f>VLOOKUP($A29,'Return Data'!$B$7:$R$2292,16,0)</f>
        <v>5.7971000000000004</v>
      </c>
      <c r="AA29" s="62">
        <f t="shared" si="11"/>
        <v>30</v>
      </c>
    </row>
    <row r="30" spans="1:27" x14ac:dyDescent="0.3">
      <c r="A30" s="58" t="s">
        <v>146</v>
      </c>
      <c r="B30" s="59">
        <f>VLOOKUP($A30,'Return Data'!$B$7:$R$2292,3,0)</f>
        <v>44990</v>
      </c>
      <c r="C30" s="60">
        <f>VLOOKUP($A30,'Return Data'!$B$7:$R$2292,4,0)</f>
        <v>2363.4193</v>
      </c>
      <c r="D30" s="60">
        <f>VLOOKUP($A30,'Return Data'!$B$7:$R$2292,5,0)</f>
        <v>6.8658000000000001</v>
      </c>
      <c r="E30" s="61">
        <f t="shared" si="0"/>
        <v>24</v>
      </c>
      <c r="F30" s="60">
        <f>VLOOKUP($A30,'Return Data'!$B$7:$R$2292,6,0)</f>
        <v>6.8484999999999996</v>
      </c>
      <c r="G30" s="61">
        <f t="shared" si="1"/>
        <v>11</v>
      </c>
      <c r="H30" s="60">
        <f>VLOOKUP($A30,'Return Data'!$B$7:$R$2292,7,0)</f>
        <v>6.4126000000000003</v>
      </c>
      <c r="I30" s="61">
        <f t="shared" si="2"/>
        <v>10</v>
      </c>
      <c r="J30" s="60">
        <f>VLOOKUP($A30,'Return Data'!$B$7:$R$2292,8,0)</f>
        <v>6.2957000000000001</v>
      </c>
      <c r="K30" s="61">
        <f t="shared" si="3"/>
        <v>11</v>
      </c>
      <c r="L30" s="60">
        <f>VLOOKUP($A30,'Return Data'!$B$7:$R$2292,9,0)</f>
        <v>6.3681000000000001</v>
      </c>
      <c r="M30" s="61">
        <f t="shared" si="4"/>
        <v>12</v>
      </c>
      <c r="N30" s="60">
        <f>VLOOKUP($A30,'Return Data'!$B$7:$R$2292,10,0)</f>
        <v>6.5593000000000004</v>
      </c>
      <c r="O30" s="61">
        <f t="shared" si="5"/>
        <v>8</v>
      </c>
      <c r="P30" s="60">
        <f>VLOOKUP($A30,'Return Data'!$B$7:$R$2292,11,0)</f>
        <v>6.3106</v>
      </c>
      <c r="Q30" s="61">
        <f t="shared" si="6"/>
        <v>14</v>
      </c>
      <c r="R30" s="60">
        <f>VLOOKUP($A30,'Return Data'!$B$7:$R$2292,12,0)</f>
        <v>5.9435000000000002</v>
      </c>
      <c r="S30" s="61">
        <f t="shared" si="7"/>
        <v>16</v>
      </c>
      <c r="T30" s="60">
        <f>VLOOKUP($A30,'Return Data'!$B$7:$R$2292,13,0)</f>
        <v>5.4641999999999999</v>
      </c>
      <c r="U30" s="61">
        <f t="shared" si="8"/>
        <v>9</v>
      </c>
      <c r="V30" s="60">
        <f>VLOOKUP($A30,'Return Data'!$B$7:$R$2292,17,0)</f>
        <v>4.4604999999999997</v>
      </c>
      <c r="W30" s="61">
        <f t="shared" si="9"/>
        <v>11</v>
      </c>
      <c r="X30" s="60">
        <f>VLOOKUP($A30,'Return Data'!$B$7:$R$2292,14,0)</f>
        <v>4.2694000000000001</v>
      </c>
      <c r="Y30" s="61">
        <f t="shared" si="12"/>
        <v>14</v>
      </c>
      <c r="Z30" s="60">
        <f>VLOOKUP($A30,'Return Data'!$B$7:$R$2292,16,0)</f>
        <v>6.6071</v>
      </c>
      <c r="AA30" s="62">
        <f t="shared" si="11"/>
        <v>27</v>
      </c>
    </row>
    <row r="31" spans="1:27" x14ac:dyDescent="0.3">
      <c r="A31" s="58" t="s">
        <v>147</v>
      </c>
      <c r="B31" s="59">
        <f>VLOOKUP($A31,'Return Data'!$B$7:$R$2292,3,0)</f>
        <v>44990</v>
      </c>
      <c r="C31" s="60">
        <f>VLOOKUP($A31,'Return Data'!$B$7:$R$2292,4,0)</f>
        <v>11.9361</v>
      </c>
      <c r="D31" s="60">
        <f>VLOOKUP($A31,'Return Data'!$B$7:$R$2292,5,0)</f>
        <v>6.73</v>
      </c>
      <c r="E31" s="61">
        <f t="shared" si="0"/>
        <v>29</v>
      </c>
      <c r="F31" s="60">
        <f>VLOOKUP($A31,'Return Data'!$B$7:$R$2292,6,0)</f>
        <v>6.7312000000000003</v>
      </c>
      <c r="G31" s="61">
        <f t="shared" si="1"/>
        <v>23</v>
      </c>
      <c r="H31" s="60">
        <f>VLOOKUP($A31,'Return Data'!$B$7:$R$2292,7,0)</f>
        <v>5.9916999999999998</v>
      </c>
      <c r="I31" s="61">
        <f t="shared" si="2"/>
        <v>34</v>
      </c>
      <c r="J31" s="60">
        <f>VLOOKUP($A31,'Return Data'!$B$7:$R$2292,8,0)</f>
        <v>6.0425000000000004</v>
      </c>
      <c r="K31" s="61">
        <f t="shared" si="3"/>
        <v>33</v>
      </c>
      <c r="L31" s="60">
        <f>VLOOKUP($A31,'Return Data'!$B$7:$R$2292,9,0)</f>
        <v>6.0345000000000004</v>
      </c>
      <c r="M31" s="61">
        <f t="shared" si="4"/>
        <v>35</v>
      </c>
      <c r="N31" s="60">
        <f>VLOOKUP($A31,'Return Data'!$B$7:$R$2292,10,0)</f>
        <v>6.024</v>
      </c>
      <c r="O31" s="61">
        <f t="shared" si="5"/>
        <v>35</v>
      </c>
      <c r="P31" s="60">
        <f>VLOOKUP($A31,'Return Data'!$B$7:$R$2292,11,0)</f>
        <v>5.8392999999999997</v>
      </c>
      <c r="Q31" s="61">
        <f t="shared" si="6"/>
        <v>35</v>
      </c>
      <c r="R31" s="60">
        <f>VLOOKUP($A31,'Return Data'!$B$7:$R$2292,12,0)</f>
        <v>5.5278</v>
      </c>
      <c r="S31" s="61">
        <f t="shared" si="7"/>
        <v>35</v>
      </c>
      <c r="T31" s="60">
        <f>VLOOKUP($A31,'Return Data'!$B$7:$R$2292,13,0)</f>
        <v>5.0500999999999996</v>
      </c>
      <c r="U31" s="61">
        <f t="shared" si="8"/>
        <v>35</v>
      </c>
      <c r="V31" s="60">
        <f>VLOOKUP($A31,'Return Data'!$B$7:$R$2292,17,0)</f>
        <v>4.1075999999999997</v>
      </c>
      <c r="W31" s="61">
        <f t="shared" si="9"/>
        <v>34</v>
      </c>
      <c r="X31" s="60">
        <f>VLOOKUP($A31,'Return Data'!$B$7:$R$2292,14,0)</f>
        <v>3.7997000000000001</v>
      </c>
      <c r="Y31" s="61">
        <f t="shared" si="12"/>
        <v>34</v>
      </c>
      <c r="Z31" s="60">
        <f>VLOOKUP($A31,'Return Data'!$B$7:$R$2292,16,0)</f>
        <v>4.2925000000000004</v>
      </c>
      <c r="AA31" s="62">
        <f t="shared" si="11"/>
        <v>34</v>
      </c>
    </row>
    <row r="32" spans="1:27" x14ac:dyDescent="0.3">
      <c r="A32" s="58" t="s">
        <v>1798</v>
      </c>
      <c r="B32" s="59">
        <f>VLOOKUP($A32,'Return Data'!$B$7:$R$2292,3,0)</f>
        <v>44990</v>
      </c>
      <c r="C32" s="60">
        <f>VLOOKUP($A32,'Return Data'!$B$7:$R$2292,4,0)</f>
        <v>24.532699999999998</v>
      </c>
      <c r="D32" s="60">
        <f>VLOOKUP($A32,'Return Data'!$B$7:$R$2292,5,0)</f>
        <v>6.8464999999999998</v>
      </c>
      <c r="E32" s="61">
        <f t="shared" si="0"/>
        <v>25</v>
      </c>
      <c r="F32" s="60">
        <f>VLOOKUP($A32,'Return Data'!$B$7:$R$2292,6,0)</f>
        <v>6.6492000000000004</v>
      </c>
      <c r="G32" s="61">
        <f t="shared" si="1"/>
        <v>29</v>
      </c>
      <c r="H32" s="60">
        <f>VLOOKUP($A32,'Return Data'!$B$7:$R$2292,7,0)</f>
        <v>6.1497999999999999</v>
      </c>
      <c r="I32" s="61">
        <f t="shared" si="2"/>
        <v>27</v>
      </c>
      <c r="J32" s="60">
        <f>VLOOKUP($A32,'Return Data'!$B$7:$R$2292,8,0)</f>
        <v>6.2530999999999999</v>
      </c>
      <c r="K32" s="61">
        <f t="shared" si="3"/>
        <v>14</v>
      </c>
      <c r="L32" s="60">
        <f>VLOOKUP($A32,'Return Data'!$B$7:$R$2292,9,0)</f>
        <v>6.2199</v>
      </c>
      <c r="M32" s="61">
        <f t="shared" si="4"/>
        <v>30</v>
      </c>
      <c r="N32" s="60">
        <f>VLOOKUP($A32,'Return Data'!$B$7:$R$2292,10,0)</f>
        <v>6.3090999999999999</v>
      </c>
      <c r="O32" s="61">
        <f t="shared" si="5"/>
        <v>32</v>
      </c>
      <c r="P32" s="60">
        <f>VLOOKUP($A32,'Return Data'!$B$7:$R$2292,11,0)</f>
        <v>6.1288</v>
      </c>
      <c r="Q32" s="61">
        <f t="shared" si="6"/>
        <v>31</v>
      </c>
      <c r="R32" s="60">
        <f>VLOOKUP($A32,'Return Data'!$B$7:$R$2292,12,0)</f>
        <v>5.8555000000000001</v>
      </c>
      <c r="S32" s="61">
        <f t="shared" si="7"/>
        <v>27</v>
      </c>
      <c r="T32" s="60">
        <f>VLOOKUP($A32,'Return Data'!$B$7:$R$2292,13,0)</f>
        <v>5.5053000000000001</v>
      </c>
      <c r="U32" s="61">
        <f t="shared" si="8"/>
        <v>3</v>
      </c>
      <c r="V32" s="60">
        <f>VLOOKUP($A32,'Return Data'!$B$7:$R$2292,17,0)</f>
        <v>4.5738000000000003</v>
      </c>
      <c r="W32" s="61">
        <f t="shared" si="9"/>
        <v>2</v>
      </c>
      <c r="X32" s="60">
        <f>VLOOKUP($A32,'Return Data'!$B$7:$R$2292,14,0)</f>
        <v>4.17</v>
      </c>
      <c r="Y32" s="61">
        <f t="shared" si="12"/>
        <v>25</v>
      </c>
      <c r="Z32" s="60">
        <f>VLOOKUP($A32,'Return Data'!$B$7:$R$2292,16,0)</f>
        <v>6.7938999999999998</v>
      </c>
      <c r="AA32" s="62">
        <f t="shared" si="11"/>
        <v>11</v>
      </c>
    </row>
    <row r="33" spans="1:27" x14ac:dyDescent="0.3">
      <c r="A33" s="58" t="s">
        <v>148</v>
      </c>
      <c r="B33" s="59">
        <f>VLOOKUP($A33,'Return Data'!$B$7:$R$2292,3,0)</f>
        <v>44990</v>
      </c>
      <c r="C33" s="60">
        <f>VLOOKUP($A33,'Return Data'!$B$7:$R$2292,4,0)</f>
        <v>5475.3963000000003</v>
      </c>
      <c r="D33" s="60">
        <f>VLOOKUP($A33,'Return Data'!$B$7:$R$2292,5,0)</f>
        <v>7.0589000000000004</v>
      </c>
      <c r="E33" s="61">
        <f t="shared" si="0"/>
        <v>7</v>
      </c>
      <c r="F33" s="60">
        <f>VLOOKUP($A33,'Return Data'!$B$7:$R$2292,6,0)</f>
        <v>6.9402999999999997</v>
      </c>
      <c r="G33" s="61">
        <f t="shared" si="1"/>
        <v>7</v>
      </c>
      <c r="H33" s="60">
        <f>VLOOKUP($A33,'Return Data'!$B$7:$R$2292,7,0)</f>
        <v>6.22</v>
      </c>
      <c r="I33" s="61">
        <f t="shared" si="2"/>
        <v>21</v>
      </c>
      <c r="J33" s="60">
        <f>VLOOKUP($A33,'Return Data'!$B$7:$R$2292,8,0)</f>
        <v>6.1527000000000003</v>
      </c>
      <c r="K33" s="61">
        <f t="shared" si="3"/>
        <v>23</v>
      </c>
      <c r="L33" s="60">
        <f>VLOOKUP($A33,'Return Data'!$B$7:$R$2292,9,0)</f>
        <v>6.3010000000000002</v>
      </c>
      <c r="M33" s="61">
        <f t="shared" si="4"/>
        <v>23</v>
      </c>
      <c r="N33" s="60">
        <f>VLOOKUP($A33,'Return Data'!$B$7:$R$2292,10,0)</f>
        <v>6.5045999999999999</v>
      </c>
      <c r="O33" s="61">
        <f t="shared" si="5"/>
        <v>22</v>
      </c>
      <c r="P33" s="60">
        <f>VLOOKUP($A33,'Return Data'!$B$7:$R$2292,11,0)</f>
        <v>6.2969999999999997</v>
      </c>
      <c r="Q33" s="61">
        <f t="shared" si="6"/>
        <v>16</v>
      </c>
      <c r="R33" s="60">
        <f>VLOOKUP($A33,'Return Data'!$B$7:$R$2292,12,0)</f>
        <v>5.9443999999999999</v>
      </c>
      <c r="S33" s="61">
        <f t="shared" si="7"/>
        <v>15</v>
      </c>
      <c r="T33" s="60">
        <f>VLOOKUP($A33,'Return Data'!$B$7:$R$2292,13,0)</f>
        <v>5.4267000000000003</v>
      </c>
      <c r="U33" s="61">
        <f t="shared" si="8"/>
        <v>19</v>
      </c>
      <c r="V33" s="60">
        <f>VLOOKUP($A33,'Return Data'!$B$7:$R$2292,17,0)</f>
        <v>4.4429999999999996</v>
      </c>
      <c r="W33" s="61">
        <f t="shared" si="9"/>
        <v>16</v>
      </c>
      <c r="X33" s="60">
        <f>VLOOKUP($A33,'Return Data'!$B$7:$R$2292,14,0)</f>
        <v>4.2767999999999997</v>
      </c>
      <c r="Y33" s="61">
        <f t="shared" si="12"/>
        <v>12</v>
      </c>
      <c r="Z33" s="60">
        <f>VLOOKUP($A33,'Return Data'!$B$7:$R$2292,16,0)</f>
        <v>6.8181000000000003</v>
      </c>
      <c r="AA33" s="62">
        <f t="shared" si="11"/>
        <v>5</v>
      </c>
    </row>
    <row r="34" spans="1:27" x14ac:dyDescent="0.3">
      <c r="A34" s="58" t="s">
        <v>149</v>
      </c>
      <c r="B34" s="59">
        <f>VLOOKUP($A34,'Return Data'!$B$7:$R$2292,3,0)</f>
        <v>44990</v>
      </c>
      <c r="C34" s="60">
        <f>VLOOKUP($A34,'Return Data'!$B$7:$R$2292,4,0)</f>
        <v>1249.0993000000001</v>
      </c>
      <c r="D34" s="60">
        <f>VLOOKUP($A34,'Return Data'!$B$7:$R$2292,5,0)</f>
        <v>6.4776999999999996</v>
      </c>
      <c r="E34" s="61">
        <f t="shared" si="0"/>
        <v>34</v>
      </c>
      <c r="F34" s="60">
        <f>VLOOKUP($A34,'Return Data'!$B$7:$R$2292,6,0)</f>
        <v>6.5548999999999999</v>
      </c>
      <c r="G34" s="61">
        <f t="shared" si="1"/>
        <v>32</v>
      </c>
      <c r="H34" s="60">
        <f>VLOOKUP($A34,'Return Data'!$B$7:$R$2292,7,0)</f>
        <v>6.2138999999999998</v>
      </c>
      <c r="I34" s="61">
        <f t="shared" si="2"/>
        <v>22</v>
      </c>
      <c r="J34" s="60">
        <f>VLOOKUP($A34,'Return Data'!$B$7:$R$2292,8,0)</f>
        <v>6.1482000000000001</v>
      </c>
      <c r="K34" s="61">
        <f t="shared" si="3"/>
        <v>25</v>
      </c>
      <c r="L34" s="60">
        <f>VLOOKUP($A34,'Return Data'!$B$7:$R$2292,9,0)</f>
        <v>6.0431999999999997</v>
      </c>
      <c r="M34" s="61">
        <f t="shared" si="4"/>
        <v>34</v>
      </c>
      <c r="N34" s="60">
        <f>VLOOKUP($A34,'Return Data'!$B$7:$R$2292,10,0)</f>
        <v>6.1189</v>
      </c>
      <c r="O34" s="61">
        <f t="shared" si="5"/>
        <v>34</v>
      </c>
      <c r="P34" s="60">
        <f>VLOOKUP($A34,'Return Data'!$B$7:$R$2292,11,0)</f>
        <v>5.92</v>
      </c>
      <c r="Q34" s="61">
        <f t="shared" si="6"/>
        <v>34</v>
      </c>
      <c r="R34" s="60">
        <f>VLOOKUP($A34,'Return Data'!$B$7:$R$2292,12,0)</f>
        <v>5.6033999999999997</v>
      </c>
      <c r="S34" s="61">
        <f t="shared" si="7"/>
        <v>34</v>
      </c>
      <c r="T34" s="60">
        <f>VLOOKUP($A34,'Return Data'!$B$7:$R$2292,13,0)</f>
        <v>5.1040000000000001</v>
      </c>
      <c r="U34" s="61">
        <f t="shared" si="8"/>
        <v>34</v>
      </c>
      <c r="V34" s="60">
        <f>VLOOKUP($A34,'Return Data'!$B$7:$R$2292,17,0)</f>
        <v>4.2012999999999998</v>
      </c>
      <c r="W34" s="61">
        <f t="shared" si="9"/>
        <v>32</v>
      </c>
      <c r="X34" s="60">
        <f>VLOOKUP($A34,'Return Data'!$B$7:$R$2292,14,0)</f>
        <v>3.9230999999999998</v>
      </c>
      <c r="Y34" s="61">
        <f t="shared" si="12"/>
        <v>31</v>
      </c>
      <c r="Z34" s="60">
        <f>VLOOKUP($A34,'Return Data'!$B$7:$R$2292,16,0)</f>
        <v>4.7234999999999996</v>
      </c>
      <c r="AA34" s="62">
        <f t="shared" si="11"/>
        <v>32</v>
      </c>
    </row>
    <row r="35" spans="1:27" x14ac:dyDescent="0.3">
      <c r="A35" s="58" t="s">
        <v>1866</v>
      </c>
      <c r="B35" s="59">
        <f>VLOOKUP($A35,'Return Data'!$B$7:$R$2292,3,0)</f>
        <v>44990</v>
      </c>
      <c r="C35" s="60">
        <f>VLOOKUP($A35,'Return Data'!$B$7:$R$2292,4,0)</f>
        <v>291.75170000000003</v>
      </c>
      <c r="D35" s="60">
        <f>VLOOKUP($A35,'Return Data'!$B$7:$R$2292,5,0)</f>
        <v>6.6818999999999997</v>
      </c>
      <c r="E35" s="61">
        <f t="shared" si="0"/>
        <v>31</v>
      </c>
      <c r="F35" s="60">
        <f>VLOOKUP($A35,'Return Data'!$B$7:$R$2292,6,0)</f>
        <v>6.6300999999999997</v>
      </c>
      <c r="G35" s="61">
        <f t="shared" si="1"/>
        <v>30</v>
      </c>
      <c r="H35" s="60">
        <f>VLOOKUP($A35,'Return Data'!$B$7:$R$2292,7,0)</f>
        <v>6.3917999999999999</v>
      </c>
      <c r="I35" s="61">
        <f t="shared" si="2"/>
        <v>11</v>
      </c>
      <c r="J35" s="60">
        <f>VLOOKUP($A35,'Return Data'!$B$7:$R$2292,8,0)</f>
        <v>6.3799000000000001</v>
      </c>
      <c r="K35" s="61">
        <f t="shared" si="3"/>
        <v>4</v>
      </c>
      <c r="L35" s="60">
        <f>VLOOKUP($A35,'Return Data'!$B$7:$R$2292,9,0)</f>
        <v>6.4457000000000004</v>
      </c>
      <c r="M35" s="61">
        <f t="shared" si="4"/>
        <v>6</v>
      </c>
      <c r="N35" s="60">
        <f>VLOOKUP($A35,'Return Data'!$B$7:$R$2292,10,0)</f>
        <v>6.6162000000000001</v>
      </c>
      <c r="O35" s="61">
        <f t="shared" si="5"/>
        <v>2</v>
      </c>
      <c r="P35" s="60">
        <f>VLOOKUP($A35,'Return Data'!$B$7:$R$2292,11,0)</f>
        <v>6.3315000000000001</v>
      </c>
      <c r="Q35" s="61">
        <f t="shared" si="6"/>
        <v>11</v>
      </c>
      <c r="R35" s="60">
        <f>VLOOKUP($A35,'Return Data'!$B$7:$R$2292,12,0)</f>
        <v>5.9622999999999999</v>
      </c>
      <c r="S35" s="61">
        <f t="shared" si="7"/>
        <v>9</v>
      </c>
      <c r="T35" s="60">
        <f>VLOOKUP($A35,'Return Data'!$B$7:$R$2292,13,0)</f>
        <v>5.4588000000000001</v>
      </c>
      <c r="U35" s="61">
        <f t="shared" si="8"/>
        <v>11</v>
      </c>
      <c r="V35" s="60">
        <f>VLOOKUP($A35,'Return Data'!$B$7:$R$2292,17,0)</f>
        <v>4.4566999999999997</v>
      </c>
      <c r="W35" s="61">
        <f t="shared" si="9"/>
        <v>12</v>
      </c>
      <c r="X35" s="60">
        <f>VLOOKUP($A35,'Return Data'!$B$7:$R$2292,14,0)</f>
        <v>4.2803000000000004</v>
      </c>
      <c r="Y35" s="61">
        <f t="shared" si="12"/>
        <v>9</v>
      </c>
      <c r="Z35" s="60">
        <f>VLOOKUP($A35,'Return Data'!$B$7:$R$2292,16,0)</f>
        <v>6.8042999999999996</v>
      </c>
      <c r="AA35" s="62">
        <f t="shared" si="11"/>
        <v>8</v>
      </c>
    </row>
    <row r="36" spans="1:27" x14ac:dyDescent="0.3">
      <c r="A36" s="58" t="s">
        <v>152</v>
      </c>
      <c r="B36" s="59">
        <f>VLOOKUP($A36,'Return Data'!$B$7:$R$2292,3,0)</f>
        <v>44990</v>
      </c>
      <c r="C36" s="60">
        <f>VLOOKUP($A36,'Return Data'!$B$7:$R$2292,4,0)</f>
        <v>36.047499999999999</v>
      </c>
      <c r="D36" s="60">
        <f>VLOOKUP($A36,'Return Data'!$B$7:$R$2292,5,0)</f>
        <v>6.9893000000000001</v>
      </c>
      <c r="E36" s="61">
        <f t="shared" si="0"/>
        <v>12</v>
      </c>
      <c r="F36" s="60">
        <f>VLOOKUP($A36,'Return Data'!$B$7:$R$2292,6,0)</f>
        <v>6.8893000000000004</v>
      </c>
      <c r="G36" s="61">
        <f t="shared" si="1"/>
        <v>8</v>
      </c>
      <c r="H36" s="60">
        <f>VLOOKUP($A36,'Return Data'!$B$7:$R$2292,7,0)</f>
        <v>5.8358999999999996</v>
      </c>
      <c r="I36" s="61">
        <f t="shared" si="2"/>
        <v>35</v>
      </c>
      <c r="J36" s="60">
        <f>VLOOKUP($A36,'Return Data'!$B$7:$R$2292,8,0)</f>
        <v>5.8933</v>
      </c>
      <c r="K36" s="61">
        <f t="shared" si="3"/>
        <v>35</v>
      </c>
      <c r="L36" s="60">
        <f>VLOOKUP($A36,'Return Data'!$B$7:$R$2292,9,0)</f>
        <v>6.0709</v>
      </c>
      <c r="M36" s="61">
        <f t="shared" si="4"/>
        <v>33</v>
      </c>
      <c r="N36" s="60">
        <f>VLOOKUP($A36,'Return Data'!$B$7:$R$2292,10,0)</f>
        <v>6.3487</v>
      </c>
      <c r="O36" s="61">
        <f t="shared" si="5"/>
        <v>29</v>
      </c>
      <c r="P36" s="60">
        <f>VLOOKUP($A36,'Return Data'!$B$7:$R$2292,11,0)</f>
        <v>6.1909000000000001</v>
      </c>
      <c r="Q36" s="61">
        <f t="shared" si="6"/>
        <v>28</v>
      </c>
      <c r="R36" s="60">
        <f>VLOOKUP($A36,'Return Data'!$B$7:$R$2292,12,0)</f>
        <v>5.8483000000000001</v>
      </c>
      <c r="S36" s="61">
        <f t="shared" si="7"/>
        <v>28</v>
      </c>
      <c r="T36" s="60">
        <f>VLOOKUP($A36,'Return Data'!$B$7:$R$2292,13,0)</f>
        <v>5.4139999999999997</v>
      </c>
      <c r="U36" s="61">
        <f t="shared" si="8"/>
        <v>22</v>
      </c>
      <c r="V36" s="60">
        <f>VLOOKUP($A36,'Return Data'!$B$7:$R$2292,17,0)</f>
        <v>4.8322000000000003</v>
      </c>
      <c r="W36" s="61">
        <f t="shared" si="9"/>
        <v>1</v>
      </c>
      <c r="X36" s="60">
        <f>VLOOKUP($A36,'Return Data'!$B$7:$R$2292,14,0)</f>
        <v>4.8628999999999998</v>
      </c>
      <c r="Y36" s="61">
        <f t="shared" si="12"/>
        <v>1</v>
      </c>
      <c r="Z36" s="60">
        <f>VLOOKUP($A36,'Return Data'!$B$7:$R$2292,16,0)</f>
        <v>7.2339000000000002</v>
      </c>
      <c r="AA36" s="62">
        <f t="shared" si="11"/>
        <v>1</v>
      </c>
    </row>
    <row r="37" spans="1:27" x14ac:dyDescent="0.3">
      <c r="A37" s="58" t="s">
        <v>153</v>
      </c>
      <c r="B37" s="59">
        <f>VLOOKUP($A37,'Return Data'!$B$7:$R$2292,3,0)</f>
        <v>44990</v>
      </c>
      <c r="C37" s="60">
        <f>VLOOKUP($A37,'Return Data'!$B$7:$R$2292,4,0)</f>
        <v>30.120999999999999</v>
      </c>
      <c r="D37" s="60">
        <f>VLOOKUP($A37,'Return Data'!$B$7:$R$2292,5,0)</f>
        <v>7.2721</v>
      </c>
      <c r="E37" s="61">
        <f t="shared" si="0"/>
        <v>1</v>
      </c>
      <c r="F37" s="60">
        <f>VLOOKUP($A37,'Return Data'!$B$7:$R$2292,6,0)</f>
        <v>6.6684000000000001</v>
      </c>
      <c r="G37" s="61">
        <f t="shared" si="1"/>
        <v>26</v>
      </c>
      <c r="H37" s="60">
        <f>VLOOKUP($A37,'Return Data'!$B$7:$R$2292,7,0)</f>
        <v>6.2047999999999996</v>
      </c>
      <c r="I37" s="61">
        <f t="shared" si="2"/>
        <v>23</v>
      </c>
      <c r="J37" s="60">
        <f>VLOOKUP($A37,'Return Data'!$B$7:$R$2292,8,0)</f>
        <v>6.2469000000000001</v>
      </c>
      <c r="K37" s="61">
        <f t="shared" si="3"/>
        <v>16</v>
      </c>
      <c r="L37" s="60">
        <f>VLOOKUP($A37,'Return Data'!$B$7:$R$2292,9,0)</f>
        <v>6.2313999999999998</v>
      </c>
      <c r="M37" s="61">
        <f t="shared" si="4"/>
        <v>29</v>
      </c>
      <c r="N37" s="60">
        <f>VLOOKUP($A37,'Return Data'!$B$7:$R$2292,10,0)</f>
        <v>6.2812999999999999</v>
      </c>
      <c r="O37" s="61">
        <f t="shared" si="5"/>
        <v>33</v>
      </c>
      <c r="P37" s="60">
        <f>VLOOKUP($A37,'Return Data'!$B$7:$R$2292,11,0)</f>
        <v>6.0495999999999999</v>
      </c>
      <c r="Q37" s="61">
        <f t="shared" si="6"/>
        <v>33</v>
      </c>
      <c r="R37" s="60">
        <f>VLOOKUP($A37,'Return Data'!$B$7:$R$2292,12,0)</f>
        <v>5.6936</v>
      </c>
      <c r="S37" s="61">
        <f t="shared" si="7"/>
        <v>33</v>
      </c>
      <c r="T37" s="60">
        <f>VLOOKUP($A37,'Return Data'!$B$7:$R$2292,13,0)</f>
        <v>5.2034000000000002</v>
      </c>
      <c r="U37" s="61">
        <f t="shared" si="8"/>
        <v>32</v>
      </c>
      <c r="V37" s="60">
        <f>VLOOKUP($A37,'Return Data'!$B$7:$R$2292,17,0)</f>
        <v>4.2358000000000002</v>
      </c>
      <c r="W37" s="61">
        <f t="shared" si="9"/>
        <v>31</v>
      </c>
      <c r="X37" s="60">
        <f>VLOOKUP($A37,'Return Data'!$B$7:$R$2292,14,0)</f>
        <v>3.9251</v>
      </c>
      <c r="Y37" s="61">
        <f t="shared" si="12"/>
        <v>30</v>
      </c>
      <c r="Z37" s="60">
        <f>VLOOKUP($A37,'Return Data'!$B$7:$R$2292,16,0)</f>
        <v>6.7336</v>
      </c>
      <c r="AA37" s="62">
        <f t="shared" si="11"/>
        <v>21</v>
      </c>
    </row>
    <row r="38" spans="1:27" x14ac:dyDescent="0.3">
      <c r="A38" s="58" t="s">
        <v>156</v>
      </c>
      <c r="B38" s="59">
        <f>VLOOKUP($A38,'Return Data'!$B$7:$R$2292,3,0)</f>
        <v>44990</v>
      </c>
      <c r="C38" s="60">
        <f>VLOOKUP($A38,'Return Data'!$B$7:$R$2292,4,0)</f>
        <v>3503.5149999999999</v>
      </c>
      <c r="D38" s="60">
        <f>VLOOKUP($A38,'Return Data'!$B$7:$R$2292,5,0)</f>
        <v>6.8887</v>
      </c>
      <c r="E38" s="61">
        <f t="shared" si="0"/>
        <v>20</v>
      </c>
      <c r="F38" s="60">
        <f>VLOOKUP($A38,'Return Data'!$B$7:$R$2292,6,0)</f>
        <v>6.6586999999999996</v>
      </c>
      <c r="G38" s="61">
        <f t="shared" si="1"/>
        <v>28</v>
      </c>
      <c r="H38" s="60">
        <f>VLOOKUP($A38,'Return Data'!$B$7:$R$2292,7,0)</f>
        <v>6.2606000000000002</v>
      </c>
      <c r="I38" s="61">
        <f t="shared" si="2"/>
        <v>16</v>
      </c>
      <c r="J38" s="60">
        <f>VLOOKUP($A38,'Return Data'!$B$7:$R$2292,8,0)</f>
        <v>6.1033999999999997</v>
      </c>
      <c r="K38" s="61">
        <f t="shared" si="3"/>
        <v>29</v>
      </c>
      <c r="L38" s="60">
        <f>VLOOKUP($A38,'Return Data'!$B$7:$R$2292,9,0)</f>
        <v>6.3167</v>
      </c>
      <c r="M38" s="61">
        <f t="shared" si="4"/>
        <v>21</v>
      </c>
      <c r="N38" s="60">
        <f>VLOOKUP($A38,'Return Data'!$B$7:$R$2292,10,0)</f>
        <v>6.5202</v>
      </c>
      <c r="O38" s="61">
        <f t="shared" si="5"/>
        <v>17</v>
      </c>
      <c r="P38" s="60">
        <f>VLOOKUP($A38,'Return Data'!$B$7:$R$2292,11,0)</f>
        <v>6.2704000000000004</v>
      </c>
      <c r="Q38" s="61">
        <f t="shared" si="6"/>
        <v>21</v>
      </c>
      <c r="R38" s="60">
        <f>VLOOKUP($A38,'Return Data'!$B$7:$R$2292,12,0)</f>
        <v>5.9123999999999999</v>
      </c>
      <c r="S38" s="61">
        <f t="shared" si="7"/>
        <v>20</v>
      </c>
      <c r="T38" s="60">
        <f>VLOOKUP($A38,'Return Data'!$B$7:$R$2292,13,0)</f>
        <v>5.3990999999999998</v>
      </c>
      <c r="U38" s="61">
        <f t="shared" si="8"/>
        <v>25</v>
      </c>
      <c r="V38" s="60">
        <f>VLOOKUP($A38,'Return Data'!$B$7:$R$2292,17,0)</f>
        <v>4.4176000000000002</v>
      </c>
      <c r="W38" s="61">
        <f t="shared" si="9"/>
        <v>21</v>
      </c>
      <c r="X38" s="60">
        <f>VLOOKUP($A38,'Return Data'!$B$7:$R$2292,14,0)</f>
        <v>4.2304000000000004</v>
      </c>
      <c r="Y38" s="61">
        <f t="shared" si="12"/>
        <v>19</v>
      </c>
      <c r="Z38" s="60">
        <f>VLOOKUP($A38,'Return Data'!$B$7:$R$2292,16,0)</f>
        <v>6.7282999999999999</v>
      </c>
      <c r="AA38" s="62">
        <f t="shared" si="11"/>
        <v>23</v>
      </c>
    </row>
    <row r="39" spans="1:27" x14ac:dyDescent="0.3">
      <c r="A39" s="58" t="s">
        <v>1840</v>
      </c>
      <c r="B39" s="59">
        <f>VLOOKUP($A39,'Return Data'!$B$7:$R$2292,3,0)</f>
        <v>44990</v>
      </c>
      <c r="C39" s="60">
        <f>VLOOKUP($A39,'Return Data'!$B$7:$R$2292,4,0)</f>
        <v>3162.6470399999998</v>
      </c>
      <c r="D39" s="60">
        <f>VLOOKUP($A39,'Return Data'!$B$7:$R$2292,5,0)</f>
        <v>6.7541000000000002</v>
      </c>
      <c r="E39" s="61">
        <f t="shared" si="0"/>
        <v>28</v>
      </c>
      <c r="F39" s="60">
        <f>VLOOKUP($A39,'Return Data'!$B$7:$R$2292,6,0)</f>
        <v>6.8033999999999999</v>
      </c>
      <c r="G39" s="61">
        <f t="shared" si="1"/>
        <v>17</v>
      </c>
      <c r="H39" s="60">
        <f>VLOOKUP($A39,'Return Data'!$B$7:$R$2292,7,0)</f>
        <v>6.3879000000000001</v>
      </c>
      <c r="I39" s="61">
        <f t="shared" si="2"/>
        <v>12</v>
      </c>
      <c r="J39" s="60">
        <f>VLOOKUP($A39,'Return Data'!$B$7:$R$2292,8,0)</f>
        <v>6.3490000000000002</v>
      </c>
      <c r="K39" s="61">
        <f t="shared" si="3"/>
        <v>6</v>
      </c>
      <c r="L39" s="60">
        <f>VLOOKUP($A39,'Return Data'!$B$7:$R$2292,9,0)</f>
        <v>6.4508999999999999</v>
      </c>
      <c r="M39" s="61">
        <f t="shared" si="4"/>
        <v>5</v>
      </c>
      <c r="N39" s="60">
        <f>VLOOKUP($A39,'Return Data'!$B$7:$R$2292,10,0)</f>
        <v>6.5597000000000003</v>
      </c>
      <c r="O39" s="61">
        <f t="shared" si="5"/>
        <v>7</v>
      </c>
      <c r="P39" s="60">
        <f>VLOOKUP($A39,'Return Data'!$B$7:$R$2292,11,0)</f>
        <v>6.3445</v>
      </c>
      <c r="Q39" s="61">
        <f t="shared" si="6"/>
        <v>7</v>
      </c>
      <c r="R39" s="60">
        <f>VLOOKUP($A39,'Return Data'!$B$7:$R$2292,12,0)</f>
        <v>5.9774000000000003</v>
      </c>
      <c r="S39" s="61">
        <f t="shared" si="7"/>
        <v>7</v>
      </c>
      <c r="T39" s="60">
        <f>VLOOKUP($A39,'Return Data'!$B$7:$R$2292,13,0)</f>
        <v>5.4873000000000003</v>
      </c>
      <c r="U39" s="61">
        <f t="shared" si="8"/>
        <v>5</v>
      </c>
      <c r="V39" s="60">
        <f>VLOOKUP($A39,'Return Data'!$B$7:$R$2292,17,0)</f>
        <v>4.4145000000000003</v>
      </c>
      <c r="W39" s="61">
        <f t="shared" si="9"/>
        <v>22</v>
      </c>
      <c r="X39" s="60">
        <f>VLOOKUP($A39,'Return Data'!$B$7:$R$2292,14,0)</f>
        <v>4.0956000000000001</v>
      </c>
      <c r="Y39" s="61">
        <f t="shared" si="12"/>
        <v>27</v>
      </c>
      <c r="Z39" s="60">
        <f>VLOOKUP($A39,'Return Data'!$B$7:$R$2292,16,0)</f>
        <v>5.7683999999999997</v>
      </c>
      <c r="AA39" s="62">
        <f t="shared" si="11"/>
        <v>31</v>
      </c>
    </row>
    <row r="40" spans="1:27" x14ac:dyDescent="0.3">
      <c r="A40" s="58" t="s">
        <v>158</v>
      </c>
      <c r="B40" s="59">
        <f>VLOOKUP($A40,'Return Data'!$B$7:$R$2292,3,0)</f>
        <v>44990</v>
      </c>
      <c r="C40" s="60">
        <f>VLOOKUP($A40,'Return Data'!$B$7:$R$2292,4,0)</f>
        <v>3531.9533999999999</v>
      </c>
      <c r="D40" s="60">
        <f>VLOOKUP($A40,'Return Data'!$B$7:$R$2292,5,0)</f>
        <v>6.8684000000000003</v>
      </c>
      <c r="E40" s="61">
        <f t="shared" si="0"/>
        <v>23</v>
      </c>
      <c r="F40" s="60">
        <f>VLOOKUP($A40,'Return Data'!$B$7:$R$2292,6,0)</f>
        <v>6.7927</v>
      </c>
      <c r="G40" s="61">
        <f t="shared" si="1"/>
        <v>20</v>
      </c>
      <c r="H40" s="60">
        <f>VLOOKUP($A40,'Return Data'!$B$7:$R$2292,7,0)</f>
        <v>6.4406999999999996</v>
      </c>
      <c r="I40" s="61">
        <f t="shared" si="2"/>
        <v>8</v>
      </c>
      <c r="J40" s="60">
        <f>VLOOKUP($A40,'Return Data'!$B$7:$R$2292,8,0)</f>
        <v>6.2119</v>
      </c>
      <c r="K40" s="61">
        <f t="shared" si="3"/>
        <v>20</v>
      </c>
      <c r="L40" s="60">
        <f>VLOOKUP($A40,'Return Data'!$B$7:$R$2292,9,0)</f>
        <v>6.3301999999999996</v>
      </c>
      <c r="M40" s="61">
        <f t="shared" si="4"/>
        <v>18</v>
      </c>
      <c r="N40" s="60">
        <f>VLOOKUP($A40,'Return Data'!$B$7:$R$2292,10,0)</f>
        <v>6.5095999999999998</v>
      </c>
      <c r="O40" s="61">
        <f t="shared" si="5"/>
        <v>19</v>
      </c>
      <c r="P40" s="60">
        <f>VLOOKUP($A40,'Return Data'!$B$7:$R$2292,11,0)</f>
        <v>6.2698</v>
      </c>
      <c r="Q40" s="61">
        <f t="shared" si="6"/>
        <v>22</v>
      </c>
      <c r="R40" s="60">
        <f>VLOOKUP($A40,'Return Data'!$B$7:$R$2292,12,0)</f>
        <v>5.8959000000000001</v>
      </c>
      <c r="S40" s="61">
        <f t="shared" si="7"/>
        <v>24</v>
      </c>
      <c r="T40" s="60">
        <f>VLOOKUP($A40,'Return Data'!$B$7:$R$2292,13,0)</f>
        <v>5.3982999999999999</v>
      </c>
      <c r="U40" s="61">
        <f t="shared" si="8"/>
        <v>26</v>
      </c>
      <c r="V40" s="60">
        <f>VLOOKUP($A40,'Return Data'!$B$7:$R$2292,17,0)</f>
        <v>4.4180000000000001</v>
      </c>
      <c r="W40" s="61">
        <f t="shared" si="9"/>
        <v>20</v>
      </c>
      <c r="X40" s="60">
        <f>VLOOKUP($A40,'Return Data'!$B$7:$R$2292,14,0)</f>
        <v>4.2769000000000004</v>
      </c>
      <c r="Y40" s="61">
        <f t="shared" si="12"/>
        <v>11</v>
      </c>
      <c r="Z40" s="60">
        <f>VLOOKUP($A40,'Return Data'!$B$7:$R$2292,16,0)</f>
        <v>6.8133999999999997</v>
      </c>
      <c r="AA40" s="62">
        <f t="shared" si="11"/>
        <v>6</v>
      </c>
    </row>
    <row r="41" spans="1:27" x14ac:dyDescent="0.3">
      <c r="A41" s="58" t="s">
        <v>160</v>
      </c>
      <c r="B41" s="59">
        <f>VLOOKUP($A41,'Return Data'!$B$7:$R$2292,3,0)</f>
        <v>44990</v>
      </c>
      <c r="C41" s="60">
        <f>VLOOKUP($A41,'Return Data'!$B$7:$R$2292,4,0)</f>
        <v>2157.3773999999999</v>
      </c>
      <c r="D41" s="60">
        <f>VLOOKUP($A41,'Return Data'!$B$7:$R$2292,5,0)</f>
        <v>7.0023</v>
      </c>
      <c r="E41" s="61">
        <f t="shared" si="0"/>
        <v>11</v>
      </c>
      <c r="F41" s="60">
        <f>VLOOKUP($A41,'Return Data'!$B$7:$R$2292,6,0)</f>
        <v>6.9672000000000001</v>
      </c>
      <c r="G41" s="61">
        <f t="shared" si="1"/>
        <v>5</v>
      </c>
      <c r="H41" s="60">
        <f>VLOOKUP($A41,'Return Data'!$B$7:$R$2292,7,0)</f>
        <v>6.2842000000000002</v>
      </c>
      <c r="I41" s="61">
        <f t="shared" si="2"/>
        <v>15</v>
      </c>
      <c r="J41" s="60">
        <f>VLOOKUP($A41,'Return Data'!$B$7:$R$2292,8,0)</f>
        <v>6.2808999999999999</v>
      </c>
      <c r="K41" s="61">
        <f t="shared" si="3"/>
        <v>12</v>
      </c>
      <c r="L41" s="60">
        <f>VLOOKUP($A41,'Return Data'!$B$7:$R$2292,9,0)</f>
        <v>6.4111000000000002</v>
      </c>
      <c r="M41" s="61">
        <f t="shared" si="4"/>
        <v>8</v>
      </c>
      <c r="N41" s="60">
        <f>VLOOKUP($A41,'Return Data'!$B$7:$R$2292,10,0)</f>
        <v>6.5913000000000004</v>
      </c>
      <c r="O41" s="61">
        <f t="shared" si="5"/>
        <v>4</v>
      </c>
      <c r="P41" s="60">
        <f>VLOOKUP($A41,'Return Data'!$B$7:$R$2292,11,0)</f>
        <v>6.3570000000000002</v>
      </c>
      <c r="Q41" s="61">
        <f t="shared" si="6"/>
        <v>2</v>
      </c>
      <c r="R41" s="60">
        <f>VLOOKUP($A41,'Return Data'!$B$7:$R$2292,12,0)</f>
        <v>5.9786999999999999</v>
      </c>
      <c r="S41" s="61">
        <f t="shared" si="7"/>
        <v>6</v>
      </c>
      <c r="T41" s="60">
        <f>VLOOKUP($A41,'Return Data'!$B$7:$R$2292,13,0)</f>
        <v>5.4789000000000003</v>
      </c>
      <c r="U41" s="61">
        <f t="shared" si="8"/>
        <v>7</v>
      </c>
      <c r="V41" s="60">
        <f>VLOOKUP($A41,'Return Data'!$B$7:$R$2292,17,0)</f>
        <v>4.4622999999999999</v>
      </c>
      <c r="W41" s="61">
        <f t="shared" si="9"/>
        <v>9</v>
      </c>
      <c r="X41" s="60">
        <f>VLOOKUP($A41,'Return Data'!$B$7:$R$2292,14,0)</f>
        <v>4.3113000000000001</v>
      </c>
      <c r="Y41" s="61">
        <f t="shared" si="12"/>
        <v>5</v>
      </c>
      <c r="Z41" s="60">
        <f>VLOOKUP($A41,'Return Data'!$B$7:$R$2292,16,0)</f>
        <v>6.3682999999999996</v>
      </c>
      <c r="AA41" s="62">
        <f t="shared" si="11"/>
        <v>28</v>
      </c>
    </row>
    <row r="42" spans="1:27" x14ac:dyDescent="0.3">
      <c r="A42" s="58" t="s">
        <v>161</v>
      </c>
      <c r="B42" s="59">
        <f>VLOOKUP($A42,'Return Data'!$B$7:$R$2292,3,0)</f>
        <v>44990</v>
      </c>
      <c r="C42" s="60">
        <f>VLOOKUP($A42,'Return Data'!$B$7:$R$2292,4,0)</f>
        <v>3668.1815999999999</v>
      </c>
      <c r="D42" s="60">
        <f>VLOOKUP($A42,'Return Data'!$B$7:$R$2292,5,0)</f>
        <v>6.9108999999999998</v>
      </c>
      <c r="E42" s="61">
        <f t="shared" si="0"/>
        <v>19</v>
      </c>
      <c r="F42" s="60">
        <f>VLOOKUP($A42,'Return Data'!$B$7:$R$2292,6,0)</f>
        <v>6.8388</v>
      </c>
      <c r="G42" s="61">
        <f t="shared" si="1"/>
        <v>13</v>
      </c>
      <c r="H42" s="60">
        <f>VLOOKUP($A42,'Return Data'!$B$7:$R$2292,7,0)</f>
        <v>6.4351000000000003</v>
      </c>
      <c r="I42" s="61">
        <f t="shared" si="2"/>
        <v>9</v>
      </c>
      <c r="J42" s="60">
        <f>VLOOKUP($A42,'Return Data'!$B$7:$R$2292,8,0)</f>
        <v>6.3444000000000003</v>
      </c>
      <c r="K42" s="61">
        <f t="shared" si="3"/>
        <v>7</v>
      </c>
      <c r="L42" s="60">
        <f>VLOOKUP($A42,'Return Data'!$B$7:$R$2292,9,0)</f>
        <v>6.4283000000000001</v>
      </c>
      <c r="M42" s="61">
        <f t="shared" si="4"/>
        <v>7</v>
      </c>
      <c r="N42" s="60">
        <f>VLOOKUP($A42,'Return Data'!$B$7:$R$2292,10,0)</f>
        <v>6.5537000000000001</v>
      </c>
      <c r="O42" s="61">
        <f t="shared" si="5"/>
        <v>10</v>
      </c>
      <c r="P42" s="60">
        <f>VLOOKUP($A42,'Return Data'!$B$7:$R$2292,11,0)</f>
        <v>6.3205</v>
      </c>
      <c r="Q42" s="61">
        <f t="shared" si="6"/>
        <v>13</v>
      </c>
      <c r="R42" s="60">
        <f>VLOOKUP($A42,'Return Data'!$B$7:$R$2292,12,0)</f>
        <v>5.9573999999999998</v>
      </c>
      <c r="S42" s="61">
        <f t="shared" si="7"/>
        <v>12</v>
      </c>
      <c r="T42" s="60">
        <f>VLOOKUP($A42,'Return Data'!$B$7:$R$2292,13,0)</f>
        <v>5.4537000000000004</v>
      </c>
      <c r="U42" s="61">
        <f t="shared" si="8"/>
        <v>13</v>
      </c>
      <c r="V42" s="60">
        <f>VLOOKUP($A42,'Return Data'!$B$7:$R$2292,17,0)</f>
        <v>4.4530000000000003</v>
      </c>
      <c r="W42" s="61">
        <f t="shared" si="9"/>
        <v>14</v>
      </c>
      <c r="X42" s="60">
        <f>VLOOKUP($A42,'Return Data'!$B$7:$R$2292,14,0)</f>
        <v>4.2615999999999996</v>
      </c>
      <c r="Y42" s="61">
        <f t="shared" si="12"/>
        <v>16</v>
      </c>
      <c r="Z42" s="60">
        <f>VLOOKUP($A42,'Return Data'!$B$7:$R$2292,16,0)</f>
        <v>6.7637999999999998</v>
      </c>
      <c r="AA42" s="62">
        <f t="shared" si="11"/>
        <v>15</v>
      </c>
    </row>
    <row r="43" spans="1:27" x14ac:dyDescent="0.3">
      <c r="A43" s="58" t="s">
        <v>1857</v>
      </c>
      <c r="B43" s="59">
        <f>VLOOKUP($A43,'Return Data'!$B$7:$R$2292,3,0)</f>
        <v>44990</v>
      </c>
      <c r="C43" s="60">
        <f>VLOOKUP($A43,'Return Data'!$B$7:$R$2292,4,0)</f>
        <v>1202.1076</v>
      </c>
      <c r="D43" s="60">
        <f>VLOOKUP($A43,'Return Data'!$B$7:$R$2292,5,0)</f>
        <v>6.9118000000000004</v>
      </c>
      <c r="E43" s="61">
        <f t="shared" si="0"/>
        <v>18</v>
      </c>
      <c r="F43" s="60">
        <f>VLOOKUP($A43,'Return Data'!$B$7:$R$2292,6,0)</f>
        <v>6.6227999999999998</v>
      </c>
      <c r="G43" s="61">
        <f t="shared" si="1"/>
        <v>31</v>
      </c>
      <c r="H43" s="60">
        <f>VLOOKUP($A43,'Return Data'!$B$7:$R$2292,7,0)</f>
        <v>6.1288999999999998</v>
      </c>
      <c r="I43" s="61">
        <f t="shared" si="2"/>
        <v>30</v>
      </c>
      <c r="J43" s="60">
        <f>VLOOKUP($A43,'Return Data'!$B$7:$R$2292,8,0)</f>
        <v>6.06</v>
      </c>
      <c r="K43" s="61">
        <f t="shared" si="3"/>
        <v>32</v>
      </c>
      <c r="L43" s="60">
        <f>VLOOKUP($A43,'Return Data'!$B$7:$R$2292,9,0)</f>
        <v>6.1325000000000003</v>
      </c>
      <c r="M43" s="61">
        <f t="shared" si="4"/>
        <v>32</v>
      </c>
      <c r="N43" s="60">
        <f>VLOOKUP($A43,'Return Data'!$B$7:$R$2292,10,0)</f>
        <v>6.3308</v>
      </c>
      <c r="O43" s="61">
        <f t="shared" si="5"/>
        <v>31</v>
      </c>
      <c r="P43" s="60">
        <f>VLOOKUP($A43,'Return Data'!$B$7:$R$2292,11,0)</f>
        <v>6.1120000000000001</v>
      </c>
      <c r="Q43" s="61">
        <f t="shared" si="6"/>
        <v>32</v>
      </c>
      <c r="R43" s="60">
        <f>VLOOKUP($A43,'Return Data'!$B$7:$R$2292,12,0)</f>
        <v>5.7157999999999998</v>
      </c>
      <c r="S43" s="61">
        <f t="shared" si="7"/>
        <v>32</v>
      </c>
      <c r="T43" s="60">
        <f>VLOOKUP($A43,'Return Data'!$B$7:$R$2292,13,0)</f>
        <v>5.1391999999999998</v>
      </c>
      <c r="U43" s="61">
        <f t="shared" si="8"/>
        <v>33</v>
      </c>
      <c r="V43" s="60">
        <f>VLOOKUP($A43,'Return Data'!$B$7:$R$2292,17,0)</f>
        <v>4.0857999999999999</v>
      </c>
      <c r="W43" s="61">
        <f t="shared" si="9"/>
        <v>35</v>
      </c>
      <c r="X43" s="60">
        <f>VLOOKUP($A43,'Return Data'!$B$7:$R$2292,14,0)</f>
        <v>3.8060999999999998</v>
      </c>
      <c r="Y43" s="61">
        <f t="shared" si="12"/>
        <v>33</v>
      </c>
      <c r="Z43" s="60">
        <f>VLOOKUP($A43,'Return Data'!$B$7:$R$2292,16,0)</f>
        <v>4.5468999999999999</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6.6998861111111108</v>
      </c>
      <c r="E45" s="69"/>
      <c r="F45" s="70">
        <f>AVERAGE(F8:F43)</f>
        <v>6.5998916666666672</v>
      </c>
      <c r="G45" s="69"/>
      <c r="H45" s="70">
        <f>AVERAGE(H8:H43)</f>
        <v>6.1214166666666667</v>
      </c>
      <c r="I45" s="69"/>
      <c r="J45" s="70">
        <f>AVERAGE(J8:J43)</f>
        <v>6.051227777777779</v>
      </c>
      <c r="K45" s="69"/>
      <c r="L45" s="70">
        <f>AVERAGE(L8:L43)</f>
        <v>6.1425194444444431</v>
      </c>
      <c r="M45" s="69"/>
      <c r="N45" s="70">
        <f>AVERAGE(N8:N43)</f>
        <v>6.2972916666666663</v>
      </c>
      <c r="O45" s="69"/>
      <c r="P45" s="70">
        <f>AVERAGE(P8:P43)</f>
        <v>6.0772194444444452</v>
      </c>
      <c r="Q45" s="69"/>
      <c r="R45" s="70">
        <f>AVERAGE(R8:R43)</f>
        <v>5.7302805555555558</v>
      </c>
      <c r="S45" s="69"/>
      <c r="T45" s="70">
        <f>AVERAGE(T8:T43)</f>
        <v>5.2473388888888897</v>
      </c>
      <c r="U45" s="69"/>
      <c r="V45" s="70">
        <f>AVERAGE(V8:V43)</f>
        <v>4.284047222222223</v>
      </c>
      <c r="W45" s="69"/>
      <c r="X45" s="70">
        <f>AVERAGE(X8:X43)</f>
        <v>4.0775885714285716</v>
      </c>
      <c r="Y45" s="69"/>
      <c r="Z45" s="70">
        <f>AVERAGE(Z8:Z43)</f>
        <v>6.2454444444444439</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7.2721</v>
      </c>
      <c r="E47" s="73"/>
      <c r="F47" s="74">
        <f>MAX(F8:F43)</f>
        <v>7.3022</v>
      </c>
      <c r="G47" s="73"/>
      <c r="H47" s="74">
        <f>MAX(H8:H43)</f>
        <v>6.8966000000000003</v>
      </c>
      <c r="I47" s="73"/>
      <c r="J47" s="74">
        <f>MAX(J8:J43)</f>
        <v>6.4894999999999996</v>
      </c>
      <c r="K47" s="73"/>
      <c r="L47" s="74">
        <f>MAX(L8:L43)</f>
        <v>6.5339</v>
      </c>
      <c r="M47" s="73"/>
      <c r="N47" s="74">
        <f>MAX(N8:N43)</f>
        <v>6.6197999999999997</v>
      </c>
      <c r="O47" s="73"/>
      <c r="P47" s="74">
        <f>MAX(P8:P43)</f>
        <v>6.3718000000000004</v>
      </c>
      <c r="Q47" s="73"/>
      <c r="R47" s="74">
        <f>MAX(R8:R43)</f>
        <v>6.0221</v>
      </c>
      <c r="S47" s="73"/>
      <c r="T47" s="74">
        <f>MAX(T8:T43)</f>
        <v>5.5209999999999999</v>
      </c>
      <c r="U47" s="73"/>
      <c r="V47" s="74">
        <f>MAX(V8:V43)</f>
        <v>4.8322000000000003</v>
      </c>
      <c r="W47" s="73"/>
      <c r="X47" s="74">
        <f>MAX(X8:X43)</f>
        <v>4.8628999999999998</v>
      </c>
      <c r="Y47" s="73"/>
      <c r="Z47" s="74">
        <f>MAX(Z8:Z43)</f>
        <v>7.2339000000000002</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44990</v>
      </c>
      <c r="C8" s="60">
        <f>VLOOKUP($A8,'Return Data'!$B$7:$R$2292,4,0)</f>
        <v>357.69290000000001</v>
      </c>
      <c r="D8" s="60">
        <f>VLOOKUP($A8,'Return Data'!$B$7:$R$2292,5,0)</f>
        <v>6.9606000000000003</v>
      </c>
      <c r="E8" s="61">
        <f t="shared" ref="E8:E42" si="0">RANK(D8,D$8:D$42,0)</f>
        <v>5</v>
      </c>
      <c r="F8" s="60">
        <f>VLOOKUP($A8,'Return Data'!$B$7:$R$2292,6,0)</f>
        <v>6.5580999999999996</v>
      </c>
      <c r="G8" s="61">
        <f t="shared" ref="G8:G42" si="1">RANK(F8,F$8:F$42,0)</f>
        <v>26</v>
      </c>
      <c r="H8" s="60">
        <f>VLOOKUP($A8,'Return Data'!$B$7:$R$2292,7,0)</f>
        <v>6.4264000000000001</v>
      </c>
      <c r="I8" s="61">
        <f t="shared" ref="I8:I42" si="2">RANK(H8,H$8:H$42,0)</f>
        <v>5</v>
      </c>
      <c r="J8" s="60">
        <f>VLOOKUP($A8,'Return Data'!$B$7:$R$2292,8,0)</f>
        <v>6.2446000000000002</v>
      </c>
      <c r="K8" s="61">
        <f t="shared" ref="K8:K42" si="3">RANK(J8,J$8:J$42,0)</f>
        <v>7</v>
      </c>
      <c r="L8" s="60">
        <f>VLOOKUP($A8,'Return Data'!$B$7:$R$2292,9,0)</f>
        <v>6.3638000000000003</v>
      </c>
      <c r="M8" s="61">
        <f t="shared" ref="M8:M42" si="4">RANK(L8,L$8:L$42,0)</f>
        <v>3</v>
      </c>
      <c r="N8" s="60">
        <f>VLOOKUP($A8,'Return Data'!$B$7:$R$2292,10,0)</f>
        <v>6.4908000000000001</v>
      </c>
      <c r="O8" s="61">
        <f t="shared" ref="O8:O42" si="5">RANK(N8,N$8:N$42,0)</f>
        <v>5</v>
      </c>
      <c r="P8" s="60">
        <f>VLOOKUP($A8,'Return Data'!$B$7:$R$2292,11,0)</f>
        <v>6.2245999999999997</v>
      </c>
      <c r="Q8" s="61">
        <f t="shared" ref="Q8:Q42" si="6">RANK(P8,P$8:P$42,0)</f>
        <v>10</v>
      </c>
      <c r="R8" s="60">
        <f>VLOOKUP($A8,'Return Data'!$B$7:$R$2292,12,0)</f>
        <v>5.8666999999999998</v>
      </c>
      <c r="S8" s="61">
        <f t="shared" ref="S8:S42" si="7">RANK(R8,R$8:R$42,0)</f>
        <v>8</v>
      </c>
      <c r="T8" s="60">
        <f>VLOOKUP($A8,'Return Data'!$B$7:$R$2292,13,0)</f>
        <v>5.3575999999999997</v>
      </c>
      <c r="U8" s="61">
        <f t="shared" ref="U8:U42" si="8">RANK(T8,T$8:T$42,0)</f>
        <v>11</v>
      </c>
      <c r="V8" s="60">
        <f>VLOOKUP($A8,'Return Data'!$B$7:$R$2292,17,0)</f>
        <v>4.3490000000000002</v>
      </c>
      <c r="W8" s="61">
        <f t="shared" ref="W8:W42" si="9">RANK(V8,V$8:V$42,0)</f>
        <v>12</v>
      </c>
      <c r="X8" s="60">
        <f>VLOOKUP($A8,'Return Data'!$B$7:$R$2292,14,0)</f>
        <v>4.1863999999999999</v>
      </c>
      <c r="Y8" s="61">
        <f t="shared" ref="Y8:Y22" si="10">RANK(X8,X$8:X$42,0)</f>
        <v>6</v>
      </c>
      <c r="Z8" s="60">
        <f>VLOOKUP($A8,'Return Data'!$B$7:$R$2292,16,0)</f>
        <v>6.9591000000000003</v>
      </c>
      <c r="AA8" s="62">
        <f t="shared" ref="AA8:AA42" si="11">RANK(Z8,Z$8:Z$42,0)</f>
        <v>11</v>
      </c>
    </row>
    <row r="9" spans="1:27" x14ac:dyDescent="0.3">
      <c r="A9" s="58" t="s">
        <v>228</v>
      </c>
      <c r="B9" s="59">
        <f>VLOOKUP($A9,'Return Data'!$B$7:$R$2292,3,0)</f>
        <v>44990</v>
      </c>
      <c r="C9" s="60">
        <f>VLOOKUP($A9,'Return Data'!$B$7:$R$2292,4,0)</f>
        <v>2470.1572999999999</v>
      </c>
      <c r="D9" s="60">
        <f>VLOOKUP($A9,'Return Data'!$B$7:$R$2292,5,0)</f>
        <v>6.9137000000000004</v>
      </c>
      <c r="E9" s="61">
        <f t="shared" si="0"/>
        <v>9</v>
      </c>
      <c r="F9" s="60">
        <f>VLOOKUP($A9,'Return Data'!$B$7:$R$2292,6,0)</f>
        <v>6.7309000000000001</v>
      </c>
      <c r="G9" s="61">
        <f t="shared" si="1"/>
        <v>13</v>
      </c>
      <c r="H9" s="60">
        <f>VLOOKUP($A9,'Return Data'!$B$7:$R$2292,7,0)</f>
        <v>6.2374000000000001</v>
      </c>
      <c r="I9" s="61">
        <f t="shared" si="2"/>
        <v>13</v>
      </c>
      <c r="J9" s="60">
        <f>VLOOKUP($A9,'Return Data'!$B$7:$R$2292,8,0)</f>
        <v>6.1669</v>
      </c>
      <c r="K9" s="61">
        <f t="shared" si="3"/>
        <v>15</v>
      </c>
      <c r="L9" s="60">
        <f>VLOOKUP($A9,'Return Data'!$B$7:$R$2292,9,0)</f>
        <v>6.2975000000000003</v>
      </c>
      <c r="M9" s="61">
        <f t="shared" si="4"/>
        <v>10</v>
      </c>
      <c r="N9" s="60">
        <f>VLOOKUP($A9,'Return Data'!$B$7:$R$2292,10,0)</f>
        <v>6.4821</v>
      </c>
      <c r="O9" s="61">
        <f t="shared" si="5"/>
        <v>6</v>
      </c>
      <c r="P9" s="60">
        <f>VLOOKUP($A9,'Return Data'!$B$7:$R$2292,11,0)</f>
        <v>6.2630999999999997</v>
      </c>
      <c r="Q9" s="61">
        <f t="shared" si="6"/>
        <v>3</v>
      </c>
      <c r="R9" s="60">
        <f>VLOOKUP($A9,'Return Data'!$B$7:$R$2292,12,0)</f>
        <v>5.9016000000000002</v>
      </c>
      <c r="S9" s="61">
        <f t="shared" si="7"/>
        <v>5</v>
      </c>
      <c r="T9" s="60">
        <f>VLOOKUP($A9,'Return Data'!$B$7:$R$2292,13,0)</f>
        <v>5.4023000000000003</v>
      </c>
      <c r="U9" s="61">
        <f t="shared" si="8"/>
        <v>5</v>
      </c>
      <c r="V9" s="60">
        <f>VLOOKUP($A9,'Return Data'!$B$7:$R$2292,17,0)</f>
        <v>4.3814000000000002</v>
      </c>
      <c r="W9" s="61">
        <f t="shared" si="9"/>
        <v>7</v>
      </c>
      <c r="X9" s="60">
        <f>VLOOKUP($A9,'Return Data'!$B$7:$R$2292,14,0)</f>
        <v>4.2022000000000004</v>
      </c>
      <c r="Y9" s="61">
        <f t="shared" si="10"/>
        <v>5</v>
      </c>
      <c r="Z9" s="60">
        <f>VLOOKUP($A9,'Return Data'!$B$7:$R$2292,16,0)</f>
        <v>6.9753999999999996</v>
      </c>
      <c r="AA9" s="62">
        <f t="shared" si="11"/>
        <v>9</v>
      </c>
    </row>
    <row r="10" spans="1:27" x14ac:dyDescent="0.3">
      <c r="A10" s="58" t="s">
        <v>1898</v>
      </c>
      <c r="B10" s="59">
        <f>VLOOKUP($A10,'Return Data'!$B$7:$R$2292,3,0)</f>
        <v>44990</v>
      </c>
      <c r="C10" s="60">
        <f>VLOOKUP($A10,'Return Data'!$B$7:$R$2292,4,0)</f>
        <v>2556.0979000000002</v>
      </c>
      <c r="D10" s="60">
        <f>VLOOKUP($A10,'Return Data'!$B$7:$R$2292,5,0)</f>
        <v>7.1169000000000002</v>
      </c>
      <c r="E10" s="61">
        <f t="shared" si="0"/>
        <v>2</v>
      </c>
      <c r="F10" s="60">
        <f>VLOOKUP($A10,'Return Data'!$B$7:$R$2292,6,0)</f>
        <v>7.0730000000000004</v>
      </c>
      <c r="G10" s="61">
        <f t="shared" si="1"/>
        <v>2</v>
      </c>
      <c r="H10" s="60">
        <f>VLOOKUP($A10,'Return Data'!$B$7:$R$2292,7,0)</f>
        <v>6.2838000000000003</v>
      </c>
      <c r="I10" s="61">
        <f t="shared" si="2"/>
        <v>10</v>
      </c>
      <c r="J10" s="60">
        <f>VLOOKUP($A10,'Return Data'!$B$7:$R$2292,8,0)</f>
        <v>6.1741000000000001</v>
      </c>
      <c r="K10" s="61">
        <f t="shared" si="3"/>
        <v>14</v>
      </c>
      <c r="L10" s="60">
        <f>VLOOKUP($A10,'Return Data'!$B$7:$R$2292,9,0)</f>
        <v>6.2717999999999998</v>
      </c>
      <c r="M10" s="61">
        <f t="shared" si="4"/>
        <v>11</v>
      </c>
      <c r="N10" s="60">
        <f>VLOOKUP($A10,'Return Data'!$B$7:$R$2292,10,0)</f>
        <v>6.5019999999999998</v>
      </c>
      <c r="O10" s="61">
        <f t="shared" si="5"/>
        <v>2</v>
      </c>
      <c r="P10" s="60">
        <f>VLOOKUP($A10,'Return Data'!$B$7:$R$2292,11,0)</f>
        <v>6.2758000000000003</v>
      </c>
      <c r="Q10" s="61">
        <f t="shared" si="6"/>
        <v>2</v>
      </c>
      <c r="R10" s="60">
        <f>VLOOKUP($A10,'Return Data'!$B$7:$R$2292,12,0)</f>
        <v>5.9165000000000001</v>
      </c>
      <c r="S10" s="61">
        <f t="shared" si="7"/>
        <v>1</v>
      </c>
      <c r="T10" s="60">
        <f>VLOOKUP($A10,'Return Data'!$B$7:$R$2292,13,0)</f>
        <v>5.4245000000000001</v>
      </c>
      <c r="U10" s="61">
        <f t="shared" si="8"/>
        <v>3</v>
      </c>
      <c r="V10" s="60">
        <f>VLOOKUP($A10,'Return Data'!$B$7:$R$2292,17,0)</f>
        <v>4.4108000000000001</v>
      </c>
      <c r="W10" s="61">
        <f t="shared" si="9"/>
        <v>4</v>
      </c>
      <c r="X10" s="60">
        <f>VLOOKUP($A10,'Return Data'!$B$7:$R$2292,14,0)</f>
        <v>4.1829000000000001</v>
      </c>
      <c r="Y10" s="61">
        <f t="shared" si="10"/>
        <v>7</v>
      </c>
      <c r="Z10" s="60">
        <f>VLOOKUP($A10,'Return Data'!$B$7:$R$2292,16,0)</f>
        <v>6.89</v>
      </c>
      <c r="AA10" s="62">
        <f t="shared" si="11"/>
        <v>15</v>
      </c>
    </row>
    <row r="11" spans="1:27" x14ac:dyDescent="0.3">
      <c r="A11" s="58" t="s">
        <v>1955</v>
      </c>
      <c r="B11" s="59">
        <f>VLOOKUP($A11,'Return Data'!$B$7:$R$2292,3,0)</f>
        <v>44990</v>
      </c>
      <c r="C11" s="60">
        <f>VLOOKUP($A11,'Return Data'!$B$7:$R$2292,4,0)</f>
        <v>2553.4085</v>
      </c>
      <c r="D11" s="60">
        <f>VLOOKUP($A11,'Return Data'!$B$7:$R$2292,5,0)</f>
        <v>6.6681999999999997</v>
      </c>
      <c r="E11" s="61">
        <f t="shared" si="0"/>
        <v>27</v>
      </c>
      <c r="F11" s="60">
        <f>VLOOKUP($A11,'Return Data'!$B$7:$R$2292,6,0)</f>
        <v>6.6410999999999998</v>
      </c>
      <c r="G11" s="61">
        <f t="shared" si="1"/>
        <v>22</v>
      </c>
      <c r="H11" s="60">
        <f>VLOOKUP($A11,'Return Data'!$B$7:$R$2292,7,0)</f>
        <v>5.9679000000000002</v>
      </c>
      <c r="I11" s="61">
        <f t="shared" si="2"/>
        <v>30</v>
      </c>
      <c r="J11" s="60">
        <f>VLOOKUP($A11,'Return Data'!$B$7:$R$2292,8,0)</f>
        <v>6.0922999999999998</v>
      </c>
      <c r="K11" s="61">
        <f t="shared" si="3"/>
        <v>18</v>
      </c>
      <c r="L11" s="60">
        <f>VLOOKUP($A11,'Return Data'!$B$7:$R$2292,9,0)</f>
        <v>6.2187999999999999</v>
      </c>
      <c r="M11" s="61">
        <f t="shared" si="4"/>
        <v>18</v>
      </c>
      <c r="N11" s="60">
        <f>VLOOKUP($A11,'Return Data'!$B$7:$R$2292,10,0)</f>
        <v>6.4389000000000003</v>
      </c>
      <c r="O11" s="61">
        <f t="shared" si="5"/>
        <v>12</v>
      </c>
      <c r="P11" s="60">
        <f>VLOOKUP($A11,'Return Data'!$B$7:$R$2292,11,0)</f>
        <v>6.2576999999999998</v>
      </c>
      <c r="Q11" s="61">
        <f t="shared" si="6"/>
        <v>6</v>
      </c>
      <c r="R11" s="60">
        <f>VLOOKUP($A11,'Return Data'!$B$7:$R$2292,12,0)</f>
        <v>5.9108999999999998</v>
      </c>
      <c r="S11" s="61">
        <f t="shared" si="7"/>
        <v>2</v>
      </c>
      <c r="T11" s="60">
        <f>VLOOKUP($A11,'Return Data'!$B$7:$R$2292,13,0)</f>
        <v>5.4345999999999997</v>
      </c>
      <c r="U11" s="61">
        <f t="shared" si="8"/>
        <v>2</v>
      </c>
      <c r="V11" s="60">
        <f>VLOOKUP($A11,'Return Data'!$B$7:$R$2292,17,0)</f>
        <v>4.3905000000000003</v>
      </c>
      <c r="W11" s="61">
        <f t="shared" si="9"/>
        <v>6</v>
      </c>
      <c r="X11" s="60">
        <f>VLOOKUP($A11,'Return Data'!$B$7:$R$2292,14,0)</f>
        <v>4.1729000000000003</v>
      </c>
      <c r="Y11" s="61">
        <f t="shared" si="10"/>
        <v>8</v>
      </c>
      <c r="Z11" s="60">
        <f>VLOOKUP($A11,'Return Data'!$B$7:$R$2292,16,0)</f>
        <v>6.6109</v>
      </c>
      <c r="AA11" s="62">
        <f t="shared" si="11"/>
        <v>24</v>
      </c>
    </row>
    <row r="12" spans="1:27" x14ac:dyDescent="0.3">
      <c r="A12" s="58" t="s">
        <v>232</v>
      </c>
      <c r="B12" s="59">
        <f>VLOOKUP($A12,'Return Data'!$B$7:$R$2292,3,0)</f>
        <v>44990</v>
      </c>
      <c r="C12" s="60">
        <f>VLOOKUP($A12,'Return Data'!$B$7:$R$2292,4,0)</f>
        <v>2671.2049999999999</v>
      </c>
      <c r="D12" s="60">
        <f>VLOOKUP($A12,'Return Data'!$B$7:$R$2292,5,0)</f>
        <v>6.9509999999999996</v>
      </c>
      <c r="E12" s="61">
        <f t="shared" si="0"/>
        <v>6</v>
      </c>
      <c r="F12" s="60">
        <f>VLOOKUP($A12,'Return Data'!$B$7:$R$2292,6,0)</f>
        <v>6.7721</v>
      </c>
      <c r="G12" s="61">
        <f t="shared" si="1"/>
        <v>7</v>
      </c>
      <c r="H12" s="60">
        <f>VLOOKUP($A12,'Return Data'!$B$7:$R$2292,7,0)</f>
        <v>6.0354000000000001</v>
      </c>
      <c r="I12" s="61">
        <f t="shared" si="2"/>
        <v>27</v>
      </c>
      <c r="J12" s="60">
        <f>VLOOKUP($A12,'Return Data'!$B$7:$R$2292,8,0)</f>
        <v>6.0601000000000003</v>
      </c>
      <c r="K12" s="61">
        <f t="shared" si="3"/>
        <v>21</v>
      </c>
      <c r="L12" s="60">
        <f>VLOOKUP($A12,'Return Data'!$B$7:$R$2292,9,0)</f>
        <v>6.2431999999999999</v>
      </c>
      <c r="M12" s="61">
        <f t="shared" si="4"/>
        <v>15</v>
      </c>
      <c r="N12" s="60">
        <f>VLOOKUP($A12,'Return Data'!$B$7:$R$2292,10,0)</f>
        <v>6.4813999999999998</v>
      </c>
      <c r="O12" s="61">
        <f t="shared" si="5"/>
        <v>7</v>
      </c>
      <c r="P12" s="60">
        <f>VLOOKUP($A12,'Return Data'!$B$7:$R$2292,11,0)</f>
        <v>6.2826000000000004</v>
      </c>
      <c r="Q12" s="61">
        <f t="shared" si="6"/>
        <v>1</v>
      </c>
      <c r="R12" s="60">
        <f>VLOOKUP($A12,'Return Data'!$B$7:$R$2292,12,0)</f>
        <v>5.8956999999999997</v>
      </c>
      <c r="S12" s="61">
        <f t="shared" si="7"/>
        <v>6</v>
      </c>
      <c r="T12" s="60">
        <f>VLOOKUP($A12,'Return Data'!$B$7:$R$2292,13,0)</f>
        <v>5.3918999999999997</v>
      </c>
      <c r="U12" s="61">
        <f t="shared" si="8"/>
        <v>6</v>
      </c>
      <c r="V12" s="60">
        <f>VLOOKUP($A12,'Return Data'!$B$7:$R$2292,17,0)</f>
        <v>4.3470000000000004</v>
      </c>
      <c r="W12" s="61">
        <f t="shared" si="9"/>
        <v>13</v>
      </c>
      <c r="X12" s="60">
        <f>VLOOKUP($A12,'Return Data'!$B$7:$R$2292,14,0)</f>
        <v>3.9923999999999999</v>
      </c>
      <c r="Y12" s="61">
        <f t="shared" si="10"/>
        <v>26</v>
      </c>
      <c r="Z12" s="60">
        <f>VLOOKUP($A12,'Return Data'!$B$7:$R$2292,16,0)</f>
        <v>6.9066999999999998</v>
      </c>
      <c r="AA12" s="62">
        <f t="shared" si="11"/>
        <v>12</v>
      </c>
    </row>
    <row r="13" spans="1:27" x14ac:dyDescent="0.3">
      <c r="A13" s="58" t="s">
        <v>233</v>
      </c>
      <c r="B13" s="59">
        <f>VLOOKUP($A13,'Return Data'!$B$7:$R$2292,3,0)</f>
        <v>44990</v>
      </c>
      <c r="C13" s="60">
        <f>VLOOKUP($A13,'Return Data'!$B$7:$R$2292,4,0)</f>
        <v>3170.5371</v>
      </c>
      <c r="D13" s="60">
        <f>VLOOKUP($A13,'Return Data'!$B$7:$R$2292,5,0)</f>
        <v>6.8695000000000004</v>
      </c>
      <c r="E13" s="61">
        <f t="shared" si="0"/>
        <v>13</v>
      </c>
      <c r="F13" s="60">
        <f>VLOOKUP($A13,'Return Data'!$B$7:$R$2292,6,0)</f>
        <v>6.7371999999999996</v>
      </c>
      <c r="G13" s="61">
        <f t="shared" si="1"/>
        <v>12</v>
      </c>
      <c r="H13" s="60">
        <f>VLOOKUP($A13,'Return Data'!$B$7:$R$2292,7,0)</f>
        <v>6.1593999999999998</v>
      </c>
      <c r="I13" s="61">
        <f t="shared" si="2"/>
        <v>15</v>
      </c>
      <c r="J13" s="60">
        <f>VLOOKUP($A13,'Return Data'!$B$7:$R$2292,8,0)</f>
        <v>6.1234000000000002</v>
      </c>
      <c r="K13" s="61">
        <f t="shared" si="3"/>
        <v>17</v>
      </c>
      <c r="L13" s="60">
        <f>VLOOKUP($A13,'Return Data'!$B$7:$R$2292,9,0)</f>
        <v>6.2344999999999997</v>
      </c>
      <c r="M13" s="61">
        <f t="shared" si="4"/>
        <v>16</v>
      </c>
      <c r="N13" s="60">
        <f>VLOOKUP($A13,'Return Data'!$B$7:$R$2292,10,0)</f>
        <v>6.3945999999999996</v>
      </c>
      <c r="O13" s="61">
        <f t="shared" si="5"/>
        <v>21</v>
      </c>
      <c r="P13" s="60">
        <f>VLOOKUP($A13,'Return Data'!$B$7:$R$2292,11,0)</f>
        <v>6.1783999999999999</v>
      </c>
      <c r="Q13" s="61">
        <f t="shared" si="6"/>
        <v>15</v>
      </c>
      <c r="R13" s="60">
        <f>VLOOKUP($A13,'Return Data'!$B$7:$R$2292,12,0)</f>
        <v>5.8319999999999999</v>
      </c>
      <c r="S13" s="61">
        <f t="shared" si="7"/>
        <v>15</v>
      </c>
      <c r="T13" s="60">
        <f>VLOOKUP($A13,'Return Data'!$B$7:$R$2292,13,0)</f>
        <v>5.3398000000000003</v>
      </c>
      <c r="U13" s="61">
        <f t="shared" si="8"/>
        <v>15</v>
      </c>
      <c r="V13" s="60">
        <f>VLOOKUP($A13,'Return Data'!$B$7:$R$2292,17,0)</f>
        <v>4.3348000000000004</v>
      </c>
      <c r="W13" s="61">
        <f t="shared" si="9"/>
        <v>16</v>
      </c>
      <c r="X13" s="60">
        <f>VLOOKUP($A13,'Return Data'!$B$7:$R$2292,14,0)</f>
        <v>4.1432000000000002</v>
      </c>
      <c r="Y13" s="61">
        <f t="shared" si="10"/>
        <v>15</v>
      </c>
      <c r="Z13" s="60">
        <f>VLOOKUP($A13,'Return Data'!$B$7:$R$2292,16,0)</f>
        <v>6.9001999999999999</v>
      </c>
      <c r="AA13" s="62">
        <f t="shared" si="11"/>
        <v>13</v>
      </c>
    </row>
    <row r="14" spans="1:27" x14ac:dyDescent="0.3">
      <c r="A14" s="58" t="s">
        <v>234</v>
      </c>
      <c r="B14" s="59">
        <f>VLOOKUP($A14,'Return Data'!$B$7:$R$2292,3,0)</f>
        <v>44990</v>
      </c>
      <c r="C14" s="60">
        <f>VLOOKUP($A14,'Return Data'!$B$7:$R$2292,4,0)</f>
        <v>2843.0897</v>
      </c>
      <c r="D14" s="60">
        <f>VLOOKUP($A14,'Return Data'!$B$7:$R$2292,5,0)</f>
        <v>6.8787000000000003</v>
      </c>
      <c r="E14" s="61">
        <f t="shared" si="0"/>
        <v>12</v>
      </c>
      <c r="F14" s="60">
        <f>VLOOKUP($A14,'Return Data'!$B$7:$R$2292,6,0)</f>
        <v>6.7385999999999999</v>
      </c>
      <c r="G14" s="61">
        <f t="shared" si="1"/>
        <v>11</v>
      </c>
      <c r="H14" s="60">
        <f>VLOOKUP($A14,'Return Data'!$B$7:$R$2292,7,0)</f>
        <v>6.0129999999999999</v>
      </c>
      <c r="I14" s="61">
        <f t="shared" si="2"/>
        <v>29</v>
      </c>
      <c r="J14" s="60">
        <f>VLOOKUP($A14,'Return Data'!$B$7:$R$2292,8,0)</f>
        <v>6.0277000000000003</v>
      </c>
      <c r="K14" s="61">
        <f t="shared" si="3"/>
        <v>26</v>
      </c>
      <c r="L14" s="60">
        <f>VLOOKUP($A14,'Return Data'!$B$7:$R$2292,9,0)</f>
        <v>6.1458000000000004</v>
      </c>
      <c r="M14" s="61">
        <f t="shared" si="4"/>
        <v>26</v>
      </c>
      <c r="N14" s="60">
        <f>VLOOKUP($A14,'Return Data'!$B$7:$R$2292,10,0)</f>
        <v>6.2979000000000003</v>
      </c>
      <c r="O14" s="61">
        <f t="shared" si="5"/>
        <v>27</v>
      </c>
      <c r="P14" s="60">
        <f>VLOOKUP($A14,'Return Data'!$B$7:$R$2292,11,0)</f>
        <v>6.1003999999999996</v>
      </c>
      <c r="Q14" s="61">
        <f t="shared" si="6"/>
        <v>25</v>
      </c>
      <c r="R14" s="60">
        <f>VLOOKUP($A14,'Return Data'!$B$7:$R$2292,12,0)</f>
        <v>5.7511999999999999</v>
      </c>
      <c r="S14" s="61">
        <f t="shared" si="7"/>
        <v>26</v>
      </c>
      <c r="T14" s="60">
        <f>VLOOKUP($A14,'Return Data'!$B$7:$R$2292,13,0)</f>
        <v>5.1875999999999998</v>
      </c>
      <c r="U14" s="61">
        <f t="shared" si="8"/>
        <v>26</v>
      </c>
      <c r="V14" s="60">
        <f>VLOOKUP($A14,'Return Data'!$B$7:$R$2292,17,0)</f>
        <v>4.2301000000000002</v>
      </c>
      <c r="W14" s="61">
        <f t="shared" si="9"/>
        <v>26</v>
      </c>
      <c r="X14" s="60">
        <f>VLOOKUP($A14,'Return Data'!$B$7:$R$2292,14,0)</f>
        <v>4.0654000000000003</v>
      </c>
      <c r="Y14" s="61">
        <f t="shared" si="10"/>
        <v>24</v>
      </c>
      <c r="Z14" s="60">
        <f>VLOOKUP($A14,'Return Data'!$B$7:$R$2292,16,0)</f>
        <v>6.8917999999999999</v>
      </c>
      <c r="AA14" s="62">
        <f t="shared" si="11"/>
        <v>14</v>
      </c>
    </row>
    <row r="15" spans="1:27" x14ac:dyDescent="0.3">
      <c r="A15" s="58" t="s">
        <v>236</v>
      </c>
      <c r="B15" s="59">
        <f>VLOOKUP($A15,'Return Data'!$B$7:$R$2292,3,0)</f>
        <v>44990</v>
      </c>
      <c r="C15" s="60">
        <f>VLOOKUP($A15,'Return Data'!$B$7:$R$2292,4,0)</f>
        <v>4359.8414000000002</v>
      </c>
      <c r="D15" s="60">
        <f>VLOOKUP($A15,'Return Data'!$B$7:$R$2292,5,0)</f>
        <v>6.8143000000000002</v>
      </c>
      <c r="E15" s="61">
        <f t="shared" si="0"/>
        <v>17</v>
      </c>
      <c r="F15" s="60">
        <f>VLOOKUP($A15,'Return Data'!$B$7:$R$2292,6,0)</f>
        <v>6.6974999999999998</v>
      </c>
      <c r="G15" s="61">
        <f t="shared" si="1"/>
        <v>16</v>
      </c>
      <c r="H15" s="60">
        <f>VLOOKUP($A15,'Return Data'!$B$7:$R$2292,7,0)</f>
        <v>6.1401000000000003</v>
      </c>
      <c r="I15" s="61">
        <f t="shared" si="2"/>
        <v>18</v>
      </c>
      <c r="J15" s="60">
        <f>VLOOKUP($A15,'Return Data'!$B$7:$R$2292,8,0)</f>
        <v>6.0522999999999998</v>
      </c>
      <c r="K15" s="61">
        <f t="shared" si="3"/>
        <v>22</v>
      </c>
      <c r="L15" s="60">
        <f>VLOOKUP($A15,'Return Data'!$B$7:$R$2292,9,0)</f>
        <v>6.1989000000000001</v>
      </c>
      <c r="M15" s="61">
        <f t="shared" si="4"/>
        <v>21</v>
      </c>
      <c r="N15" s="60">
        <f>VLOOKUP($A15,'Return Data'!$B$7:$R$2292,10,0)</f>
        <v>6.4073000000000002</v>
      </c>
      <c r="O15" s="61">
        <f t="shared" si="5"/>
        <v>18</v>
      </c>
      <c r="P15" s="60">
        <f>VLOOKUP($A15,'Return Data'!$B$7:$R$2292,11,0)</f>
        <v>6.1635999999999997</v>
      </c>
      <c r="Q15" s="61">
        <f t="shared" si="6"/>
        <v>17</v>
      </c>
      <c r="R15" s="60">
        <f>VLOOKUP($A15,'Return Data'!$B$7:$R$2292,12,0)</f>
        <v>5.7965</v>
      </c>
      <c r="S15" s="61">
        <f t="shared" si="7"/>
        <v>19</v>
      </c>
      <c r="T15" s="60">
        <f>VLOOKUP($A15,'Return Data'!$B$7:$R$2292,13,0)</f>
        <v>5.2957999999999998</v>
      </c>
      <c r="U15" s="61">
        <f t="shared" si="8"/>
        <v>18</v>
      </c>
      <c r="V15" s="60">
        <f>VLOOKUP($A15,'Return Data'!$B$7:$R$2292,17,0)</f>
        <v>4.2968999999999999</v>
      </c>
      <c r="W15" s="61">
        <f t="shared" si="9"/>
        <v>21</v>
      </c>
      <c r="X15" s="60">
        <f>VLOOKUP($A15,'Return Data'!$B$7:$R$2292,14,0)</f>
        <v>4.093</v>
      </c>
      <c r="Y15" s="61">
        <f t="shared" si="10"/>
        <v>21</v>
      </c>
      <c r="Z15" s="60">
        <f>VLOOKUP($A15,'Return Data'!$B$7:$R$2292,16,0)</f>
        <v>6.7960000000000003</v>
      </c>
      <c r="AA15" s="62">
        <f t="shared" si="11"/>
        <v>20</v>
      </c>
    </row>
    <row r="16" spans="1:27" x14ac:dyDescent="0.3">
      <c r="A16" s="58" t="s">
        <v>2013</v>
      </c>
      <c r="B16" s="59">
        <f>VLOOKUP($A16,'Return Data'!$B$7:$R$2292,3,0)</f>
        <v>44990</v>
      </c>
      <c r="C16" s="60">
        <f>VLOOKUP($A16,'Return Data'!$B$7:$R$2292,4,0)</f>
        <v>3194.3908999999999</v>
      </c>
      <c r="D16" s="60">
        <f>VLOOKUP($A16,'Return Data'!$B$7:$R$2292,5,0)</f>
        <v>6.7805999999999997</v>
      </c>
      <c r="E16" s="61">
        <f t="shared" si="0"/>
        <v>20</v>
      </c>
      <c r="F16" s="60">
        <f>VLOOKUP($A16,'Return Data'!$B$7:$R$2292,6,0)</f>
        <v>6.6614000000000004</v>
      </c>
      <c r="G16" s="61">
        <f t="shared" si="1"/>
        <v>21</v>
      </c>
      <c r="H16" s="60">
        <f>VLOOKUP($A16,'Return Data'!$B$7:$R$2292,7,0)</f>
        <v>6.3659999999999997</v>
      </c>
      <c r="I16" s="61">
        <f t="shared" si="2"/>
        <v>6</v>
      </c>
      <c r="J16" s="60">
        <f>VLOOKUP($A16,'Return Data'!$B$7:$R$2292,8,0)</f>
        <v>6.2351000000000001</v>
      </c>
      <c r="K16" s="61">
        <f t="shared" si="3"/>
        <v>9</v>
      </c>
      <c r="L16" s="60">
        <f>VLOOKUP($A16,'Return Data'!$B$7:$R$2292,9,0)</f>
        <v>6.2633000000000001</v>
      </c>
      <c r="M16" s="61">
        <f t="shared" si="4"/>
        <v>13</v>
      </c>
      <c r="N16" s="60">
        <f>VLOOKUP($A16,'Return Data'!$B$7:$R$2292,10,0)</f>
        <v>6.4621000000000004</v>
      </c>
      <c r="O16" s="61">
        <f t="shared" si="5"/>
        <v>9</v>
      </c>
      <c r="P16" s="60">
        <f>VLOOKUP($A16,'Return Data'!$B$7:$R$2292,11,0)</f>
        <v>5.9123000000000001</v>
      </c>
      <c r="Q16" s="61">
        <f t="shared" si="6"/>
        <v>32</v>
      </c>
      <c r="R16" s="60">
        <f>VLOOKUP($A16,'Return Data'!$B$7:$R$2292,12,0)</f>
        <v>5.3659999999999997</v>
      </c>
      <c r="S16" s="61">
        <f t="shared" si="7"/>
        <v>34</v>
      </c>
      <c r="T16" s="60">
        <f>VLOOKUP($A16,'Return Data'!$B$7:$R$2292,13,0)</f>
        <v>4.7748999999999997</v>
      </c>
      <c r="U16" s="61">
        <f t="shared" si="8"/>
        <v>34</v>
      </c>
      <c r="V16" s="60">
        <f>VLOOKUP($A16,'Return Data'!$B$7:$R$2292,17,0)</f>
        <v>3.6448</v>
      </c>
      <c r="W16" s="61">
        <f t="shared" si="9"/>
        <v>34</v>
      </c>
      <c r="X16" s="60">
        <f>VLOOKUP($A16,'Return Data'!$B$7:$R$2292,14,0)</f>
        <v>3.3527999999999998</v>
      </c>
      <c r="Y16" s="61">
        <f t="shared" si="10"/>
        <v>33</v>
      </c>
      <c r="Z16" s="60">
        <f>VLOOKUP($A16,'Return Data'!$B$7:$R$2292,16,0)</f>
        <v>5.899</v>
      </c>
      <c r="AA16" s="62">
        <f t="shared" si="11"/>
        <v>28</v>
      </c>
    </row>
    <row r="17" spans="1:27" x14ac:dyDescent="0.3">
      <c r="A17" s="58" t="s">
        <v>238</v>
      </c>
      <c r="B17" s="59">
        <f>VLOOKUP($A17,'Return Data'!$B$7:$R$2292,3,0)</f>
        <v>44990</v>
      </c>
      <c r="C17" s="60">
        <f>VLOOKUP($A17,'Return Data'!$B$7:$R$2292,4,0)</f>
        <v>328.80059999999997</v>
      </c>
      <c r="D17" s="60">
        <f>VLOOKUP($A17,'Return Data'!$B$7:$R$2292,5,0)</f>
        <v>6.8616999999999999</v>
      </c>
      <c r="E17" s="61">
        <f t="shared" si="0"/>
        <v>14</v>
      </c>
      <c r="F17" s="60">
        <f>VLOOKUP($A17,'Return Data'!$B$7:$R$2292,6,0)</f>
        <v>6.7309000000000001</v>
      </c>
      <c r="G17" s="61">
        <f t="shared" si="1"/>
        <v>13</v>
      </c>
      <c r="H17" s="60">
        <f>VLOOKUP($A17,'Return Data'!$B$7:$R$2292,7,0)</f>
        <v>6.1539999999999999</v>
      </c>
      <c r="I17" s="61">
        <f t="shared" si="2"/>
        <v>16</v>
      </c>
      <c r="J17" s="60">
        <f>VLOOKUP($A17,'Return Data'!$B$7:$R$2292,8,0)</f>
        <v>6.0815999999999999</v>
      </c>
      <c r="K17" s="61">
        <f t="shared" si="3"/>
        <v>20</v>
      </c>
      <c r="L17" s="60">
        <f>VLOOKUP($A17,'Return Data'!$B$7:$R$2292,9,0)</f>
        <v>6.2267000000000001</v>
      </c>
      <c r="M17" s="61">
        <f t="shared" si="4"/>
        <v>17</v>
      </c>
      <c r="N17" s="60">
        <f>VLOOKUP($A17,'Return Data'!$B$7:$R$2292,10,0)</f>
        <v>6.4222000000000001</v>
      </c>
      <c r="O17" s="61">
        <f t="shared" si="5"/>
        <v>15</v>
      </c>
      <c r="P17" s="60">
        <f>VLOOKUP($A17,'Return Data'!$B$7:$R$2292,11,0)</f>
        <v>6.1397000000000004</v>
      </c>
      <c r="Q17" s="61">
        <f t="shared" si="6"/>
        <v>22</v>
      </c>
      <c r="R17" s="60">
        <f>VLOOKUP($A17,'Return Data'!$B$7:$R$2292,12,0)</f>
        <v>5.7897999999999996</v>
      </c>
      <c r="S17" s="61">
        <f t="shared" si="7"/>
        <v>22</v>
      </c>
      <c r="T17" s="60">
        <f>VLOOKUP($A17,'Return Data'!$B$7:$R$2292,13,0)</f>
        <v>5.2866999999999997</v>
      </c>
      <c r="U17" s="61">
        <f t="shared" si="8"/>
        <v>20</v>
      </c>
      <c r="V17" s="60">
        <f>VLOOKUP($A17,'Return Data'!$B$7:$R$2292,17,0)</f>
        <v>4.2910000000000004</v>
      </c>
      <c r="W17" s="61">
        <f t="shared" si="9"/>
        <v>23</v>
      </c>
      <c r="X17" s="60">
        <f>VLOOKUP($A17,'Return Data'!$B$7:$R$2292,14,0)</f>
        <v>4.1486999999999998</v>
      </c>
      <c r="Y17" s="61">
        <f t="shared" si="10"/>
        <v>12</v>
      </c>
      <c r="Z17" s="60">
        <f>VLOOKUP($A17,'Return Data'!$B$7:$R$2292,16,0)</f>
        <v>7.1195000000000004</v>
      </c>
      <c r="AA17" s="62">
        <f t="shared" si="11"/>
        <v>3</v>
      </c>
    </row>
    <row r="18" spans="1:27" x14ac:dyDescent="0.3">
      <c r="A18" s="58" t="s">
        <v>239</v>
      </c>
      <c r="B18" s="59">
        <f>VLOOKUP($A18,'Return Data'!$B$7:$R$2292,3,0)</f>
        <v>44990</v>
      </c>
      <c r="C18" s="60">
        <f>VLOOKUP($A18,'Return Data'!$B$7:$R$2292,4,0)</f>
        <v>2388.7078999999999</v>
      </c>
      <c r="D18" s="60">
        <f>VLOOKUP($A18,'Return Data'!$B$7:$R$2292,5,0)</f>
        <v>6.8912000000000004</v>
      </c>
      <c r="E18" s="61">
        <f t="shared" si="0"/>
        <v>11</v>
      </c>
      <c r="F18" s="60">
        <f>VLOOKUP($A18,'Return Data'!$B$7:$R$2292,6,0)</f>
        <v>6.9513999999999996</v>
      </c>
      <c r="G18" s="61">
        <f t="shared" si="1"/>
        <v>3</v>
      </c>
      <c r="H18" s="60">
        <f>VLOOKUP($A18,'Return Data'!$B$7:$R$2292,7,0)</f>
        <v>6.4344000000000001</v>
      </c>
      <c r="I18" s="61">
        <f t="shared" si="2"/>
        <v>4</v>
      </c>
      <c r="J18" s="60">
        <f>VLOOKUP($A18,'Return Data'!$B$7:$R$2292,8,0)</f>
        <v>6.2823000000000002</v>
      </c>
      <c r="K18" s="61">
        <f t="shared" si="3"/>
        <v>4</v>
      </c>
      <c r="L18" s="60">
        <f>VLOOKUP($A18,'Return Data'!$B$7:$R$2292,9,0)</f>
        <v>6.3026999999999997</v>
      </c>
      <c r="M18" s="61">
        <f t="shared" si="4"/>
        <v>8</v>
      </c>
      <c r="N18" s="60">
        <f>VLOOKUP($A18,'Return Data'!$B$7:$R$2292,10,0)</f>
        <v>6.4278000000000004</v>
      </c>
      <c r="O18" s="61">
        <f t="shared" si="5"/>
        <v>13</v>
      </c>
      <c r="P18" s="60">
        <f>VLOOKUP($A18,'Return Data'!$B$7:$R$2292,11,0)</f>
        <v>6.2305000000000001</v>
      </c>
      <c r="Q18" s="61">
        <f t="shared" si="6"/>
        <v>8</v>
      </c>
      <c r="R18" s="60">
        <f>VLOOKUP($A18,'Return Data'!$B$7:$R$2292,12,0)</f>
        <v>5.9089</v>
      </c>
      <c r="S18" s="61">
        <f t="shared" si="7"/>
        <v>3</v>
      </c>
      <c r="T18" s="60">
        <f>VLOOKUP($A18,'Return Data'!$B$7:$R$2292,13,0)</f>
        <v>5.3883999999999999</v>
      </c>
      <c r="U18" s="61">
        <f t="shared" si="8"/>
        <v>7</v>
      </c>
      <c r="V18" s="60">
        <f>VLOOKUP($A18,'Return Data'!$B$7:$R$2292,17,0)</f>
        <v>4.4208999999999996</v>
      </c>
      <c r="W18" s="61">
        <f t="shared" si="9"/>
        <v>3</v>
      </c>
      <c r="X18" s="60">
        <f>VLOOKUP($A18,'Return Data'!$B$7:$R$2292,14,0)</f>
        <v>4.3188000000000004</v>
      </c>
      <c r="Y18" s="61">
        <f t="shared" si="10"/>
        <v>2</v>
      </c>
      <c r="Z18" s="60">
        <f>VLOOKUP($A18,'Return Data'!$B$7:$R$2292,16,0)</f>
        <v>7.1182999999999996</v>
      </c>
      <c r="AA18" s="62">
        <f t="shared" si="11"/>
        <v>4</v>
      </c>
    </row>
    <row r="19" spans="1:27" x14ac:dyDescent="0.3">
      <c r="A19" s="58" t="s">
        <v>240</v>
      </c>
      <c r="B19" s="59">
        <f>VLOOKUP($A19,'Return Data'!$B$7:$R$2292,3,0)</f>
        <v>44990</v>
      </c>
      <c r="C19" s="60">
        <f>VLOOKUP($A19,'Return Data'!$B$7:$R$2292,4,0)</f>
        <v>2685.2892000000002</v>
      </c>
      <c r="D19" s="60">
        <f>VLOOKUP($A19,'Return Data'!$B$7:$R$2292,5,0)</f>
        <v>6.9621000000000004</v>
      </c>
      <c r="E19" s="61">
        <f t="shared" si="0"/>
        <v>4</v>
      </c>
      <c r="F19" s="60">
        <f>VLOOKUP($A19,'Return Data'!$B$7:$R$2292,6,0)</f>
        <v>6.7088999999999999</v>
      </c>
      <c r="G19" s="61">
        <f t="shared" si="1"/>
        <v>15</v>
      </c>
      <c r="H19" s="60">
        <f>VLOOKUP($A19,'Return Data'!$B$7:$R$2292,7,0)</f>
        <v>5.8734000000000002</v>
      </c>
      <c r="I19" s="61">
        <f t="shared" si="2"/>
        <v>32</v>
      </c>
      <c r="J19" s="60">
        <f>VLOOKUP($A19,'Return Data'!$B$7:$R$2292,8,0)</f>
        <v>5.9298000000000002</v>
      </c>
      <c r="K19" s="61">
        <f t="shared" si="3"/>
        <v>31</v>
      </c>
      <c r="L19" s="60">
        <f>VLOOKUP($A19,'Return Data'!$B$7:$R$2292,9,0)</f>
        <v>6.1185999999999998</v>
      </c>
      <c r="M19" s="61">
        <f t="shared" si="4"/>
        <v>29</v>
      </c>
      <c r="N19" s="60">
        <f>VLOOKUP($A19,'Return Data'!$B$7:$R$2292,10,0)</f>
        <v>6.3441000000000001</v>
      </c>
      <c r="O19" s="61">
        <f t="shared" si="5"/>
        <v>25</v>
      </c>
      <c r="P19" s="60">
        <f>VLOOKUP($A19,'Return Data'!$B$7:$R$2292,11,0)</f>
        <v>6.1239999999999997</v>
      </c>
      <c r="Q19" s="61">
        <f t="shared" si="6"/>
        <v>23</v>
      </c>
      <c r="R19" s="60">
        <f>VLOOKUP($A19,'Return Data'!$B$7:$R$2292,12,0)</f>
        <v>5.7903000000000002</v>
      </c>
      <c r="S19" s="61">
        <f t="shared" si="7"/>
        <v>21</v>
      </c>
      <c r="T19" s="60">
        <f>VLOOKUP($A19,'Return Data'!$B$7:$R$2292,13,0)</f>
        <v>5.3136000000000001</v>
      </c>
      <c r="U19" s="61">
        <f t="shared" si="8"/>
        <v>17</v>
      </c>
      <c r="V19" s="60">
        <f>VLOOKUP($A19,'Return Data'!$B$7:$R$2292,17,0)</f>
        <v>4.3208000000000002</v>
      </c>
      <c r="W19" s="61">
        <f t="shared" si="9"/>
        <v>17</v>
      </c>
      <c r="X19" s="60">
        <f>VLOOKUP($A19,'Return Data'!$B$7:$R$2292,14,0)</f>
        <v>4.0902000000000003</v>
      </c>
      <c r="Y19" s="61">
        <f t="shared" si="10"/>
        <v>22</v>
      </c>
      <c r="Z19" s="60">
        <f>VLOOKUP($A19,'Return Data'!$B$7:$R$2292,16,0)</f>
        <v>5.3547000000000002</v>
      </c>
      <c r="AA19" s="62">
        <f t="shared" si="11"/>
        <v>30</v>
      </c>
    </row>
    <row r="20" spans="1:27" x14ac:dyDescent="0.3">
      <c r="A20" s="58" t="s">
        <v>241</v>
      </c>
      <c r="B20" s="59">
        <f>VLOOKUP($A20,'Return Data'!$B$7:$R$2292,3,0)</f>
        <v>44990</v>
      </c>
      <c r="C20" s="60">
        <f>VLOOKUP($A20,'Return Data'!$B$7:$R$2292,4,0)</f>
        <v>1715.9354000000001</v>
      </c>
      <c r="D20" s="60">
        <f>VLOOKUP($A20,'Return Data'!$B$7:$R$2292,5,0)</f>
        <v>6.7039999999999997</v>
      </c>
      <c r="E20" s="61">
        <f t="shared" si="0"/>
        <v>26</v>
      </c>
      <c r="F20" s="60">
        <f>VLOOKUP($A20,'Return Data'!$B$7:$R$2292,6,0)</f>
        <v>6.4371999999999998</v>
      </c>
      <c r="G20" s="61">
        <f t="shared" si="1"/>
        <v>33</v>
      </c>
      <c r="H20" s="60">
        <f>VLOOKUP($A20,'Return Data'!$B$7:$R$2292,7,0)</f>
        <v>6.1369999999999996</v>
      </c>
      <c r="I20" s="61">
        <f t="shared" si="2"/>
        <v>19</v>
      </c>
      <c r="J20" s="60">
        <f>VLOOKUP($A20,'Return Data'!$B$7:$R$2292,8,0)</f>
        <v>6.1887999999999996</v>
      </c>
      <c r="K20" s="61">
        <f t="shared" si="3"/>
        <v>12</v>
      </c>
      <c r="L20" s="60">
        <f>VLOOKUP($A20,'Return Data'!$B$7:$R$2292,9,0)</f>
        <v>6.2571000000000003</v>
      </c>
      <c r="M20" s="61">
        <f t="shared" si="4"/>
        <v>14</v>
      </c>
      <c r="N20" s="60">
        <f>VLOOKUP($A20,'Return Data'!$B$7:$R$2292,10,0)</f>
        <v>6.3977000000000004</v>
      </c>
      <c r="O20" s="61">
        <f t="shared" si="5"/>
        <v>20</v>
      </c>
      <c r="P20" s="60">
        <f>VLOOKUP($A20,'Return Data'!$B$7:$R$2292,11,0)</f>
        <v>6.1497000000000002</v>
      </c>
      <c r="Q20" s="61">
        <f t="shared" si="6"/>
        <v>19</v>
      </c>
      <c r="R20" s="60">
        <f>VLOOKUP($A20,'Return Data'!$B$7:$R$2292,12,0)</f>
        <v>5.7907000000000002</v>
      </c>
      <c r="S20" s="61">
        <f t="shared" si="7"/>
        <v>20</v>
      </c>
      <c r="T20" s="60">
        <f>VLOOKUP($A20,'Return Data'!$B$7:$R$2292,13,0)</f>
        <v>5.2618999999999998</v>
      </c>
      <c r="U20" s="61">
        <f t="shared" si="8"/>
        <v>23</v>
      </c>
      <c r="V20" s="60">
        <f>VLOOKUP($A20,'Return Data'!$B$7:$R$2292,17,0)</f>
        <v>4.1870000000000003</v>
      </c>
      <c r="W20" s="61">
        <f t="shared" si="9"/>
        <v>27</v>
      </c>
      <c r="X20" s="60">
        <f>VLOOKUP($A20,'Return Data'!$B$7:$R$2292,14,0)</f>
        <v>3.8050000000000002</v>
      </c>
      <c r="Y20" s="61">
        <f t="shared" si="10"/>
        <v>30</v>
      </c>
      <c r="Z20" s="60">
        <f>VLOOKUP($A20,'Return Data'!$B$7:$R$2292,16,0)</f>
        <v>5.9671000000000003</v>
      </c>
      <c r="AA20" s="62">
        <f t="shared" si="11"/>
        <v>27</v>
      </c>
    </row>
    <row r="21" spans="1:27" x14ac:dyDescent="0.3">
      <c r="A21" s="58" t="s">
        <v>1819</v>
      </c>
      <c r="B21" s="59">
        <f>VLOOKUP($A21,'Return Data'!$B$7:$R$2292,3,0)</f>
        <v>44990</v>
      </c>
      <c r="C21" s="60">
        <f>VLOOKUP($A21,'Return Data'!$B$7:$R$2292,4,0)</f>
        <v>2151.1765</v>
      </c>
      <c r="D21" s="60">
        <f>VLOOKUP($A21,'Return Data'!$B$7:$R$2292,5,0)</f>
        <v>6.4283999999999999</v>
      </c>
      <c r="E21" s="61">
        <f t="shared" si="0"/>
        <v>32</v>
      </c>
      <c r="F21" s="60">
        <f>VLOOKUP($A21,'Return Data'!$B$7:$R$2292,6,0)</f>
        <v>6.4504999999999999</v>
      </c>
      <c r="G21" s="61">
        <f t="shared" si="1"/>
        <v>32</v>
      </c>
      <c r="H21" s="60">
        <f>VLOOKUP($A21,'Return Data'!$B$7:$R$2292,7,0)</f>
        <v>6.0593000000000004</v>
      </c>
      <c r="I21" s="61">
        <f t="shared" si="2"/>
        <v>25</v>
      </c>
      <c r="J21" s="60">
        <f>VLOOKUP($A21,'Return Data'!$B$7:$R$2292,8,0)</f>
        <v>5.9203999999999999</v>
      </c>
      <c r="K21" s="61">
        <f t="shared" si="3"/>
        <v>32</v>
      </c>
      <c r="L21" s="60">
        <f>VLOOKUP($A21,'Return Data'!$B$7:$R$2292,9,0)</f>
        <v>6.0476000000000001</v>
      </c>
      <c r="M21" s="61">
        <f t="shared" si="4"/>
        <v>30</v>
      </c>
      <c r="N21" s="60">
        <f>VLOOKUP($A21,'Return Data'!$B$7:$R$2292,10,0)</f>
        <v>6.2561</v>
      </c>
      <c r="O21" s="61">
        <f t="shared" si="5"/>
        <v>29</v>
      </c>
      <c r="P21" s="60">
        <f>VLOOKUP($A21,'Return Data'!$B$7:$R$2292,11,0)</f>
        <v>6.0613000000000001</v>
      </c>
      <c r="Q21" s="61">
        <f t="shared" si="6"/>
        <v>27</v>
      </c>
      <c r="R21" s="60">
        <f>VLOOKUP($A21,'Return Data'!$B$7:$R$2292,12,0)</f>
        <v>5.6512000000000002</v>
      </c>
      <c r="S21" s="61">
        <f t="shared" si="7"/>
        <v>27</v>
      </c>
      <c r="T21" s="60">
        <f>VLOOKUP($A21,'Return Data'!$B$7:$R$2292,13,0)</f>
        <v>5.1310000000000002</v>
      </c>
      <c r="U21" s="61">
        <f t="shared" si="8"/>
        <v>29</v>
      </c>
      <c r="V21" s="60">
        <f>VLOOKUP($A21,'Return Data'!$B$7:$R$2292,17,0)</f>
        <v>4.0781000000000001</v>
      </c>
      <c r="W21" s="61">
        <f t="shared" si="9"/>
        <v>31</v>
      </c>
      <c r="X21" s="60">
        <f>VLOOKUP($A21,'Return Data'!$B$7:$R$2292,14,0)</f>
        <v>3.9152999999999998</v>
      </c>
      <c r="Y21" s="61">
        <f t="shared" si="10"/>
        <v>27</v>
      </c>
      <c r="Z21" s="60">
        <f>VLOOKUP($A21,'Return Data'!$B$7:$R$2292,16,0)</f>
        <v>6.9710999999999999</v>
      </c>
      <c r="AA21" s="62">
        <f t="shared" si="11"/>
        <v>10</v>
      </c>
    </row>
    <row r="22" spans="1:27" x14ac:dyDescent="0.3">
      <c r="A22" s="58" t="s">
        <v>243</v>
      </c>
      <c r="B22" s="59">
        <f>VLOOKUP($A22,'Return Data'!$B$7:$R$2292,3,0)</f>
        <v>44990</v>
      </c>
      <c r="C22" s="60">
        <f>VLOOKUP($A22,'Return Data'!$B$7:$R$2292,4,0)</f>
        <v>3051.9301</v>
      </c>
      <c r="D22" s="60">
        <f>VLOOKUP($A22,'Return Data'!$B$7:$R$2292,5,0)</f>
        <v>6.7991000000000001</v>
      </c>
      <c r="E22" s="61">
        <f t="shared" si="0"/>
        <v>19</v>
      </c>
      <c r="F22" s="60">
        <f>VLOOKUP($A22,'Return Data'!$B$7:$R$2292,6,0)</f>
        <v>6.7438000000000002</v>
      </c>
      <c r="G22" s="61">
        <f t="shared" si="1"/>
        <v>9</v>
      </c>
      <c r="H22" s="60">
        <f>VLOOKUP($A22,'Return Data'!$B$7:$R$2292,7,0)</f>
        <v>6.1227999999999998</v>
      </c>
      <c r="I22" s="61">
        <f t="shared" si="2"/>
        <v>20</v>
      </c>
      <c r="J22" s="60">
        <f>VLOOKUP($A22,'Return Data'!$B$7:$R$2292,8,0)</f>
        <v>6.0431999999999997</v>
      </c>
      <c r="K22" s="61">
        <f t="shared" si="3"/>
        <v>24</v>
      </c>
      <c r="L22" s="60">
        <f>VLOOKUP($A22,'Return Data'!$B$7:$R$2292,9,0)</f>
        <v>6.1932</v>
      </c>
      <c r="M22" s="61">
        <f t="shared" si="4"/>
        <v>23</v>
      </c>
      <c r="N22" s="60">
        <f>VLOOKUP($A22,'Return Data'!$B$7:$R$2292,10,0)</f>
        <v>6.4112999999999998</v>
      </c>
      <c r="O22" s="61">
        <f t="shared" si="5"/>
        <v>17</v>
      </c>
      <c r="P22" s="60">
        <f>VLOOKUP($A22,'Return Data'!$B$7:$R$2292,11,0)</f>
        <v>6.1989000000000001</v>
      </c>
      <c r="Q22" s="61">
        <f t="shared" si="6"/>
        <v>13</v>
      </c>
      <c r="R22" s="60">
        <f>VLOOKUP($A22,'Return Data'!$B$7:$R$2292,12,0)</f>
        <v>5.8369</v>
      </c>
      <c r="S22" s="61">
        <f t="shared" si="7"/>
        <v>13</v>
      </c>
      <c r="T22" s="60">
        <f>VLOOKUP($A22,'Return Data'!$B$7:$R$2292,13,0)</f>
        <v>5.3467000000000002</v>
      </c>
      <c r="U22" s="61">
        <f t="shared" si="8"/>
        <v>14</v>
      </c>
      <c r="V22" s="60">
        <f>VLOOKUP($A22,'Return Data'!$B$7:$R$2292,17,0)</f>
        <v>4.3380999999999998</v>
      </c>
      <c r="W22" s="61">
        <f t="shared" si="9"/>
        <v>15</v>
      </c>
      <c r="X22" s="60">
        <f>VLOOKUP($A22,'Return Data'!$B$7:$R$2292,14,0)</f>
        <v>4.1186999999999996</v>
      </c>
      <c r="Y22" s="61">
        <f t="shared" si="10"/>
        <v>18</v>
      </c>
      <c r="Z22" s="60">
        <f>VLOOKUP($A22,'Return Data'!$B$7:$R$2292,16,0)</f>
        <v>7.0819000000000001</v>
      </c>
      <c r="AA22" s="62">
        <f t="shared" si="11"/>
        <v>6</v>
      </c>
    </row>
    <row r="23" spans="1:27" x14ac:dyDescent="0.3">
      <c r="A23" s="58" t="s">
        <v>244</v>
      </c>
      <c r="B23" s="59">
        <f>VLOOKUP($A23,'Return Data'!$B$7:$R$2292,3,0)</f>
        <v>44990</v>
      </c>
      <c r="C23" s="60">
        <f>VLOOKUP($A23,'Return Data'!$B$7:$R$2292,4,0)</f>
        <v>1166.0958000000001</v>
      </c>
      <c r="D23" s="60">
        <f>VLOOKUP($A23,'Return Data'!$B$7:$R$2292,5,0)</f>
        <v>6.1829999999999998</v>
      </c>
      <c r="E23" s="61">
        <f t="shared" si="0"/>
        <v>34</v>
      </c>
      <c r="F23" s="60">
        <f>VLOOKUP($A23,'Return Data'!$B$7:$R$2292,6,0)</f>
        <v>6.2592999999999996</v>
      </c>
      <c r="G23" s="61">
        <f t="shared" si="1"/>
        <v>34</v>
      </c>
      <c r="H23" s="60">
        <f>VLOOKUP($A23,'Return Data'!$B$7:$R$2292,7,0)</f>
        <v>6.4702999999999999</v>
      </c>
      <c r="I23" s="61">
        <f t="shared" si="2"/>
        <v>3</v>
      </c>
      <c r="J23" s="60">
        <f>VLOOKUP($A23,'Return Data'!$B$7:$R$2292,8,0)</f>
        <v>6.3162000000000003</v>
      </c>
      <c r="K23" s="61">
        <f t="shared" si="3"/>
        <v>3</v>
      </c>
      <c r="L23" s="60">
        <f>VLOOKUP($A23,'Return Data'!$B$7:$R$2292,9,0)</f>
        <v>6.2979000000000003</v>
      </c>
      <c r="M23" s="61">
        <f t="shared" si="4"/>
        <v>9</v>
      </c>
      <c r="N23" s="60">
        <f>VLOOKUP($A23,'Return Data'!$B$7:$R$2292,10,0)</f>
        <v>6.3186</v>
      </c>
      <c r="O23" s="61">
        <f t="shared" si="5"/>
        <v>26</v>
      </c>
      <c r="P23" s="60">
        <f>VLOOKUP($A23,'Return Data'!$B$7:$R$2292,11,0)</f>
        <v>5.9794</v>
      </c>
      <c r="Q23" s="61">
        <f t="shared" si="6"/>
        <v>29</v>
      </c>
      <c r="R23" s="60">
        <f>VLOOKUP($A23,'Return Data'!$B$7:$R$2292,12,0)</f>
        <v>5.6322000000000001</v>
      </c>
      <c r="S23" s="61">
        <f t="shared" si="7"/>
        <v>28</v>
      </c>
      <c r="T23" s="60">
        <f>VLOOKUP($A23,'Return Data'!$B$7:$R$2292,13,0)</f>
        <v>5.1741999999999999</v>
      </c>
      <c r="U23" s="61">
        <f t="shared" si="8"/>
        <v>27</v>
      </c>
      <c r="V23" s="60">
        <f>VLOOKUP($A23,'Return Data'!$B$7:$R$2292,17,0)</f>
        <v>4.1311</v>
      </c>
      <c r="W23" s="61">
        <f t="shared" si="9"/>
        <v>29</v>
      </c>
      <c r="X23" s="60"/>
      <c r="Y23" s="61"/>
      <c r="Z23" s="60">
        <f>VLOOKUP($A23,'Return Data'!$B$7:$R$2292,16,0)</f>
        <v>4.0526999999999997</v>
      </c>
      <c r="AA23" s="62">
        <f t="shared" si="11"/>
        <v>34</v>
      </c>
    </row>
    <row r="24" spans="1:27" x14ac:dyDescent="0.3">
      <c r="A24" s="58" t="s">
        <v>245</v>
      </c>
      <c r="B24" s="59">
        <f>VLOOKUP($A24,'Return Data'!$B$7:$R$2292,3,0)</f>
        <v>44990</v>
      </c>
      <c r="C24" s="60">
        <f>VLOOKUP($A24,'Return Data'!$B$7:$R$2292,4,0)</f>
        <v>60.710500000000003</v>
      </c>
      <c r="D24" s="60">
        <f>VLOOKUP($A24,'Return Data'!$B$7:$R$2292,5,0)</f>
        <v>6.4943</v>
      </c>
      <c r="E24" s="61">
        <f t="shared" si="0"/>
        <v>31</v>
      </c>
      <c r="F24" s="60">
        <f>VLOOKUP($A24,'Return Data'!$B$7:$R$2292,6,0)</f>
        <v>6.5568</v>
      </c>
      <c r="G24" s="61">
        <f t="shared" si="1"/>
        <v>27</v>
      </c>
      <c r="H24" s="60">
        <f>VLOOKUP($A24,'Return Data'!$B$7:$R$2292,7,0)</f>
        <v>6.6131000000000002</v>
      </c>
      <c r="I24" s="61">
        <f t="shared" si="2"/>
        <v>2</v>
      </c>
      <c r="J24" s="60">
        <f>VLOOKUP($A24,'Return Data'!$B$7:$R$2292,8,0)</f>
        <v>6.3884999999999996</v>
      </c>
      <c r="K24" s="61">
        <f t="shared" si="3"/>
        <v>1</v>
      </c>
      <c r="L24" s="60">
        <f>VLOOKUP($A24,'Return Data'!$B$7:$R$2292,9,0)</f>
        <v>6.4107000000000003</v>
      </c>
      <c r="M24" s="61">
        <f t="shared" si="4"/>
        <v>2</v>
      </c>
      <c r="N24" s="60">
        <f>VLOOKUP($A24,'Return Data'!$B$7:$R$2292,10,0)</f>
        <v>6.4263000000000003</v>
      </c>
      <c r="O24" s="61">
        <f t="shared" si="5"/>
        <v>14</v>
      </c>
      <c r="P24" s="60">
        <f>VLOOKUP($A24,'Return Data'!$B$7:$R$2292,11,0)</f>
        <v>6.1971999999999996</v>
      </c>
      <c r="Q24" s="61">
        <f t="shared" si="6"/>
        <v>14</v>
      </c>
      <c r="R24" s="60">
        <f>VLOOKUP($A24,'Return Data'!$B$7:$R$2292,12,0)</f>
        <v>5.8365</v>
      </c>
      <c r="S24" s="61">
        <f t="shared" si="7"/>
        <v>14</v>
      </c>
      <c r="T24" s="60">
        <f>VLOOKUP($A24,'Return Data'!$B$7:$R$2292,13,0)</f>
        <v>5.3493000000000004</v>
      </c>
      <c r="U24" s="61">
        <f t="shared" si="8"/>
        <v>13</v>
      </c>
      <c r="V24" s="60">
        <f>VLOOKUP($A24,'Return Data'!$B$7:$R$2292,17,0)</f>
        <v>4.3651</v>
      </c>
      <c r="W24" s="61">
        <f t="shared" si="9"/>
        <v>8</v>
      </c>
      <c r="X24" s="60">
        <f>VLOOKUP($A24,'Return Data'!$B$7:$R$2292,14,0)</f>
        <v>4.1036000000000001</v>
      </c>
      <c r="Y24" s="61">
        <f t="shared" ref="Y24:Y42" si="12">RANK(X24,X$8:X$42,0)</f>
        <v>20</v>
      </c>
      <c r="Z24" s="60">
        <f>VLOOKUP($A24,'Return Data'!$B$7:$R$2292,16,0)</f>
        <v>7.4217000000000004</v>
      </c>
      <c r="AA24" s="62">
        <f t="shared" si="11"/>
        <v>2</v>
      </c>
    </row>
    <row r="25" spans="1:27" x14ac:dyDescent="0.3">
      <c r="A25" s="58" t="s">
        <v>246</v>
      </c>
      <c r="B25" s="59">
        <f>VLOOKUP($A25,'Return Data'!$B$7:$R$2292,3,0)</f>
        <v>44990</v>
      </c>
      <c r="C25" s="60">
        <f>VLOOKUP($A25,'Return Data'!$B$7:$R$2292,4,0)</f>
        <v>4492.0771999999997</v>
      </c>
      <c r="D25" s="60">
        <f>VLOOKUP($A25,'Return Data'!$B$7:$R$2292,5,0)</f>
        <v>6.8461999999999996</v>
      </c>
      <c r="E25" s="61">
        <f t="shared" si="0"/>
        <v>15</v>
      </c>
      <c r="F25" s="60">
        <f>VLOOKUP($A25,'Return Data'!$B$7:$R$2292,6,0)</f>
        <v>6.6936</v>
      </c>
      <c r="G25" s="61">
        <f t="shared" si="1"/>
        <v>17</v>
      </c>
      <c r="H25" s="60">
        <f>VLOOKUP($A25,'Return Data'!$B$7:$R$2292,7,0)</f>
        <v>5.9631999999999996</v>
      </c>
      <c r="I25" s="61">
        <f t="shared" si="2"/>
        <v>31</v>
      </c>
      <c r="J25" s="60">
        <f>VLOOKUP($A25,'Return Data'!$B$7:$R$2292,8,0)</f>
        <v>5.9447999999999999</v>
      </c>
      <c r="K25" s="61">
        <f t="shared" si="3"/>
        <v>30</v>
      </c>
      <c r="L25" s="60">
        <f>VLOOKUP($A25,'Return Data'!$B$7:$R$2292,9,0)</f>
        <v>6.1414999999999997</v>
      </c>
      <c r="M25" s="61">
        <f t="shared" si="4"/>
        <v>27</v>
      </c>
      <c r="N25" s="60">
        <f>VLOOKUP($A25,'Return Data'!$B$7:$R$2292,10,0)</f>
        <v>6.3593999999999999</v>
      </c>
      <c r="O25" s="61">
        <f t="shared" si="5"/>
        <v>24</v>
      </c>
      <c r="P25" s="60">
        <f>VLOOKUP($A25,'Return Data'!$B$7:$R$2292,11,0)</f>
        <v>6.1154000000000002</v>
      </c>
      <c r="Q25" s="61">
        <f t="shared" si="6"/>
        <v>24</v>
      </c>
      <c r="R25" s="60">
        <f>VLOOKUP($A25,'Return Data'!$B$7:$R$2292,12,0)</f>
        <v>5.7525000000000004</v>
      </c>
      <c r="S25" s="61">
        <f t="shared" si="7"/>
        <v>25</v>
      </c>
      <c r="T25" s="60">
        <f>VLOOKUP($A25,'Return Data'!$B$7:$R$2292,13,0)</f>
        <v>5.2572999999999999</v>
      </c>
      <c r="U25" s="61">
        <f t="shared" si="8"/>
        <v>25</v>
      </c>
      <c r="V25" s="60">
        <f>VLOOKUP($A25,'Return Data'!$B$7:$R$2292,17,0)</f>
        <v>4.2858000000000001</v>
      </c>
      <c r="W25" s="61">
        <f t="shared" si="9"/>
        <v>24</v>
      </c>
      <c r="X25" s="60">
        <f>VLOOKUP($A25,'Return Data'!$B$7:$R$2292,14,0)</f>
        <v>4.0881999999999996</v>
      </c>
      <c r="Y25" s="61">
        <f t="shared" si="12"/>
        <v>23</v>
      </c>
      <c r="Z25" s="60">
        <f>VLOOKUP($A25,'Return Data'!$B$7:$R$2292,16,0)</f>
        <v>6.8452999999999999</v>
      </c>
      <c r="AA25" s="62">
        <f t="shared" si="11"/>
        <v>17</v>
      </c>
    </row>
    <row r="26" spans="1:27" x14ac:dyDescent="0.3">
      <c r="A26" s="58" t="s">
        <v>1855</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1810</v>
      </c>
      <c r="B27" s="59">
        <f>VLOOKUP($A27,'Return Data'!$B$7:$R$2292,3,0)</f>
        <v>44990</v>
      </c>
      <c r="C27" s="60">
        <f>VLOOKUP($A27,'Return Data'!$B$7:$R$2292,4,0)</f>
        <v>4017.1069000000002</v>
      </c>
      <c r="D27" s="60">
        <f>VLOOKUP($A27,'Return Data'!$B$7:$R$2292,5,0)</f>
        <v>6.9676999999999998</v>
      </c>
      <c r="E27" s="61">
        <f t="shared" si="0"/>
        <v>3</v>
      </c>
      <c r="F27" s="60">
        <f>VLOOKUP($A27,'Return Data'!$B$7:$R$2292,6,0)</f>
        <v>6.8139000000000003</v>
      </c>
      <c r="G27" s="61">
        <f t="shared" si="1"/>
        <v>5</v>
      </c>
      <c r="H27" s="60">
        <f>VLOOKUP($A27,'Return Data'!$B$7:$R$2292,7,0)</f>
        <v>6.0563000000000002</v>
      </c>
      <c r="I27" s="61">
        <f t="shared" si="2"/>
        <v>26</v>
      </c>
      <c r="J27" s="60">
        <f>VLOOKUP($A27,'Return Data'!$B$7:$R$2292,8,0)</f>
        <v>6.0351999999999997</v>
      </c>
      <c r="K27" s="61">
        <f t="shared" si="3"/>
        <v>25</v>
      </c>
      <c r="L27" s="60">
        <f>VLOOKUP($A27,'Return Data'!$B$7:$R$2292,9,0)</f>
        <v>6.2110000000000003</v>
      </c>
      <c r="M27" s="61">
        <f t="shared" si="4"/>
        <v>19</v>
      </c>
      <c r="N27" s="60">
        <f>VLOOKUP($A27,'Return Data'!$B$7:$R$2292,10,0)</f>
        <v>6.4028999999999998</v>
      </c>
      <c r="O27" s="61">
        <f t="shared" si="5"/>
        <v>19</v>
      </c>
      <c r="P27" s="60">
        <f>VLOOKUP($A27,'Return Data'!$B$7:$R$2292,11,0)</f>
        <v>6.1467000000000001</v>
      </c>
      <c r="Q27" s="61">
        <f t="shared" si="6"/>
        <v>21</v>
      </c>
      <c r="R27" s="60">
        <f>VLOOKUP($A27,'Return Data'!$B$7:$R$2292,12,0)</f>
        <v>5.7683</v>
      </c>
      <c r="S27" s="61">
        <f t="shared" si="7"/>
        <v>24</v>
      </c>
      <c r="T27" s="60">
        <f>VLOOKUP($A27,'Return Data'!$B$7:$R$2292,13,0)</f>
        <v>5.2613000000000003</v>
      </c>
      <c r="U27" s="61">
        <f t="shared" si="8"/>
        <v>24</v>
      </c>
      <c r="V27" s="60">
        <f>VLOOKUP($A27,'Return Data'!$B$7:$R$2292,17,0)</f>
        <v>4.2828999999999997</v>
      </c>
      <c r="W27" s="61">
        <f t="shared" si="9"/>
        <v>25</v>
      </c>
      <c r="X27" s="60">
        <f>VLOOKUP($A27,'Return Data'!$B$7:$R$2292,14,0)</f>
        <v>4.1452999999999998</v>
      </c>
      <c r="Y27" s="61">
        <f t="shared" si="12"/>
        <v>14</v>
      </c>
      <c r="Z27" s="60">
        <f>VLOOKUP($A27,'Return Data'!$B$7:$R$2292,16,0)</f>
        <v>6.8487</v>
      </c>
      <c r="AA27" s="62">
        <f t="shared" si="11"/>
        <v>16</v>
      </c>
    </row>
    <row r="28" spans="1:27" x14ac:dyDescent="0.3">
      <c r="A28" s="58" t="s">
        <v>431</v>
      </c>
      <c r="B28" s="59">
        <f>VLOOKUP($A28,'Return Data'!$B$7:$R$2292,3,0)</f>
        <v>44990</v>
      </c>
      <c r="C28" s="60">
        <f>VLOOKUP($A28,'Return Data'!$B$7:$R$2292,4,0)</f>
        <v>1444.8656000000001</v>
      </c>
      <c r="D28" s="60">
        <f>VLOOKUP($A28,'Return Data'!$B$7:$R$2292,5,0)</f>
        <v>6.9154999999999998</v>
      </c>
      <c r="E28" s="61">
        <f t="shared" si="0"/>
        <v>8</v>
      </c>
      <c r="F28" s="60">
        <f>VLOOKUP($A28,'Return Data'!$B$7:$R$2292,6,0)</f>
        <v>7.1928999999999998</v>
      </c>
      <c r="G28" s="61">
        <f t="shared" si="1"/>
        <v>1</v>
      </c>
      <c r="H28" s="60">
        <f>VLOOKUP($A28,'Return Data'!$B$7:$R$2292,7,0)</f>
        <v>6.7862</v>
      </c>
      <c r="I28" s="61">
        <f t="shared" si="2"/>
        <v>1</v>
      </c>
      <c r="J28" s="60">
        <f>VLOOKUP($A28,'Return Data'!$B$7:$R$2292,8,0)</f>
        <v>6.3676000000000004</v>
      </c>
      <c r="K28" s="61">
        <f t="shared" si="3"/>
        <v>2</v>
      </c>
      <c r="L28" s="60">
        <f>VLOOKUP($A28,'Return Data'!$B$7:$R$2292,9,0)</f>
        <v>6.4234999999999998</v>
      </c>
      <c r="M28" s="61">
        <f t="shared" si="4"/>
        <v>1</v>
      </c>
      <c r="N28" s="60">
        <f>VLOOKUP($A28,'Return Data'!$B$7:$R$2292,10,0)</f>
        <v>6.4926000000000004</v>
      </c>
      <c r="O28" s="61">
        <f t="shared" si="5"/>
        <v>4</v>
      </c>
      <c r="P28" s="60">
        <f>VLOOKUP($A28,'Return Data'!$B$7:$R$2292,11,0)</f>
        <v>6.2577999999999996</v>
      </c>
      <c r="Q28" s="61">
        <f t="shared" si="6"/>
        <v>5</v>
      </c>
      <c r="R28" s="60">
        <f>VLOOKUP($A28,'Return Data'!$B$7:$R$2292,12,0)</f>
        <v>5.9066999999999998</v>
      </c>
      <c r="S28" s="61">
        <f t="shared" si="7"/>
        <v>4</v>
      </c>
      <c r="T28" s="60">
        <f>VLOOKUP($A28,'Return Data'!$B$7:$R$2292,13,0)</f>
        <v>5.4044999999999996</v>
      </c>
      <c r="U28" s="61">
        <f t="shared" si="8"/>
        <v>4</v>
      </c>
      <c r="V28" s="60">
        <f>VLOOKUP($A28,'Return Data'!$B$7:$R$2292,17,0)</f>
        <v>4.3909000000000002</v>
      </c>
      <c r="W28" s="61">
        <f t="shared" si="9"/>
        <v>5</v>
      </c>
      <c r="X28" s="60">
        <f>VLOOKUP($A28,'Return Data'!$B$7:$R$2292,14,0)</f>
        <v>4.2127999999999997</v>
      </c>
      <c r="Y28" s="61">
        <f t="shared" si="12"/>
        <v>3</v>
      </c>
      <c r="Z28" s="60">
        <f>VLOOKUP($A28,'Return Data'!$B$7:$R$2292,16,0)</f>
        <v>5.6688999999999998</v>
      </c>
      <c r="AA28" s="62">
        <f t="shared" si="11"/>
        <v>29</v>
      </c>
    </row>
    <row r="29" spans="1:27" x14ac:dyDescent="0.3">
      <c r="A29" s="58" t="s">
        <v>250</v>
      </c>
      <c r="B29" s="59">
        <f>VLOOKUP($A29,'Return Data'!$B$7:$R$2292,3,0)</f>
        <v>44990</v>
      </c>
      <c r="C29" s="60">
        <f>VLOOKUP($A29,'Return Data'!$B$7:$R$2292,4,0)</f>
        <v>2328.9198000000001</v>
      </c>
      <c r="D29" s="60">
        <f>VLOOKUP($A29,'Return Data'!$B$7:$R$2292,5,0)</f>
        <v>6.7605000000000004</v>
      </c>
      <c r="E29" s="61">
        <f t="shared" si="0"/>
        <v>23</v>
      </c>
      <c r="F29" s="60">
        <f>VLOOKUP($A29,'Return Data'!$B$7:$R$2292,6,0)</f>
        <v>6.7434000000000003</v>
      </c>
      <c r="G29" s="61">
        <f t="shared" si="1"/>
        <v>10</v>
      </c>
      <c r="H29" s="60">
        <f>VLOOKUP($A29,'Return Data'!$B$7:$R$2292,7,0)</f>
        <v>6.3064</v>
      </c>
      <c r="I29" s="61">
        <f t="shared" si="2"/>
        <v>9</v>
      </c>
      <c r="J29" s="60">
        <f>VLOOKUP($A29,'Return Data'!$B$7:$R$2292,8,0)</f>
        <v>6.1901999999999999</v>
      </c>
      <c r="K29" s="61">
        <f t="shared" si="3"/>
        <v>11</v>
      </c>
      <c r="L29" s="60">
        <f>VLOOKUP($A29,'Return Data'!$B$7:$R$2292,9,0)</f>
        <v>6.2643000000000004</v>
      </c>
      <c r="M29" s="61">
        <f t="shared" si="4"/>
        <v>12</v>
      </c>
      <c r="N29" s="60">
        <f>VLOOKUP($A29,'Return Data'!$B$7:$R$2292,10,0)</f>
        <v>6.45</v>
      </c>
      <c r="O29" s="61">
        <f t="shared" si="5"/>
        <v>10</v>
      </c>
      <c r="P29" s="60">
        <f>VLOOKUP($A29,'Return Data'!$B$7:$R$2292,11,0)</f>
        <v>6.2032999999999996</v>
      </c>
      <c r="Q29" s="61">
        <f t="shared" si="6"/>
        <v>12</v>
      </c>
      <c r="R29" s="60">
        <f>VLOOKUP($A29,'Return Data'!$B$7:$R$2292,12,0)</f>
        <v>5.8375000000000004</v>
      </c>
      <c r="S29" s="61">
        <f t="shared" si="7"/>
        <v>12</v>
      </c>
      <c r="T29" s="60">
        <f>VLOOKUP($A29,'Return Data'!$B$7:$R$2292,13,0)</f>
        <v>5.3586</v>
      </c>
      <c r="U29" s="61">
        <f t="shared" si="8"/>
        <v>10</v>
      </c>
      <c r="V29" s="60">
        <f>VLOOKUP($A29,'Return Data'!$B$7:$R$2292,17,0)</f>
        <v>4.3575999999999997</v>
      </c>
      <c r="W29" s="61">
        <f t="shared" si="9"/>
        <v>10</v>
      </c>
      <c r="X29" s="60">
        <f>VLOOKUP($A29,'Return Data'!$B$7:$R$2292,14,0)</f>
        <v>4.1662999999999997</v>
      </c>
      <c r="Y29" s="61">
        <f t="shared" si="12"/>
        <v>9</v>
      </c>
      <c r="Z29" s="60">
        <f>VLOOKUP($A29,'Return Data'!$B$7:$R$2292,16,0)</f>
        <v>6.1563999999999997</v>
      </c>
      <c r="AA29" s="62">
        <f t="shared" si="11"/>
        <v>26</v>
      </c>
    </row>
    <row r="30" spans="1:27" x14ac:dyDescent="0.3">
      <c r="A30" s="58" t="s">
        <v>251</v>
      </c>
      <c r="B30" s="59">
        <f>VLOOKUP($A30,'Return Data'!$B$7:$R$2292,3,0)</f>
        <v>44990</v>
      </c>
      <c r="C30" s="60">
        <f>VLOOKUP($A30,'Return Data'!$B$7:$R$2292,4,0)</f>
        <v>11.860900000000001</v>
      </c>
      <c r="D30" s="60">
        <f>VLOOKUP($A30,'Return Data'!$B$7:$R$2292,5,0)</f>
        <v>6.6186999999999996</v>
      </c>
      <c r="E30" s="61">
        <f t="shared" si="0"/>
        <v>29</v>
      </c>
      <c r="F30" s="60">
        <f>VLOOKUP($A30,'Return Data'!$B$7:$R$2292,6,0)</f>
        <v>6.6711999999999998</v>
      </c>
      <c r="G30" s="61">
        <f t="shared" si="1"/>
        <v>20</v>
      </c>
      <c r="H30" s="60">
        <f>VLOOKUP($A30,'Return Data'!$B$7:$R$2292,7,0)</f>
        <v>5.8535000000000004</v>
      </c>
      <c r="I30" s="61">
        <f t="shared" si="2"/>
        <v>33</v>
      </c>
      <c r="J30" s="60">
        <f>VLOOKUP($A30,'Return Data'!$B$7:$R$2292,8,0)</f>
        <v>5.9042000000000003</v>
      </c>
      <c r="K30" s="61">
        <f t="shared" si="3"/>
        <v>33</v>
      </c>
      <c r="L30" s="60">
        <f>VLOOKUP($A30,'Return Data'!$B$7:$R$2292,9,0)</f>
        <v>5.8844000000000003</v>
      </c>
      <c r="M30" s="61">
        <f t="shared" si="4"/>
        <v>33</v>
      </c>
      <c r="N30" s="60">
        <f>VLOOKUP($A30,'Return Data'!$B$7:$R$2292,10,0)</f>
        <v>5.8726000000000003</v>
      </c>
      <c r="O30" s="61">
        <f t="shared" si="5"/>
        <v>34</v>
      </c>
      <c r="P30" s="60">
        <f>VLOOKUP($A30,'Return Data'!$B$7:$R$2292,11,0)</f>
        <v>5.6867000000000001</v>
      </c>
      <c r="Q30" s="61">
        <f t="shared" si="6"/>
        <v>34</v>
      </c>
      <c r="R30" s="60">
        <f>VLOOKUP($A30,'Return Data'!$B$7:$R$2292,12,0)</f>
        <v>5.3712999999999997</v>
      </c>
      <c r="S30" s="61">
        <f t="shared" si="7"/>
        <v>33</v>
      </c>
      <c r="T30" s="60">
        <f>VLOOKUP($A30,'Return Data'!$B$7:$R$2292,13,0)</f>
        <v>4.8928000000000003</v>
      </c>
      <c r="U30" s="61">
        <f t="shared" si="8"/>
        <v>33</v>
      </c>
      <c r="V30" s="60">
        <f>VLOOKUP($A30,'Return Data'!$B$7:$R$2292,17,0)</f>
        <v>3.9514999999999998</v>
      </c>
      <c r="W30" s="61">
        <f t="shared" si="9"/>
        <v>33</v>
      </c>
      <c r="X30" s="60">
        <f>VLOOKUP($A30,'Return Data'!$B$7:$R$2292,14,0)</f>
        <v>3.6438000000000001</v>
      </c>
      <c r="Y30" s="61">
        <f t="shared" si="12"/>
        <v>32</v>
      </c>
      <c r="Z30" s="60">
        <f>VLOOKUP($A30,'Return Data'!$B$7:$R$2292,16,0)</f>
        <v>4.1360999999999999</v>
      </c>
      <c r="AA30" s="62">
        <f t="shared" si="11"/>
        <v>33</v>
      </c>
    </row>
    <row r="31" spans="1:27" x14ac:dyDescent="0.3">
      <c r="A31" s="58" t="s">
        <v>1799</v>
      </c>
      <c r="B31" s="59">
        <f>VLOOKUP($A31,'Return Data'!$B$7:$R$2292,3,0)</f>
        <v>44990</v>
      </c>
      <c r="C31" s="60">
        <f>VLOOKUP($A31,'Return Data'!$B$7:$R$2292,4,0)</f>
        <v>24.34</v>
      </c>
      <c r="D31" s="60">
        <f>VLOOKUP($A31,'Return Data'!$B$7:$R$2292,5,0)</f>
        <v>6.7506000000000004</v>
      </c>
      <c r="E31" s="61">
        <f t="shared" si="0"/>
        <v>25</v>
      </c>
      <c r="F31" s="60">
        <f>VLOOKUP($A31,'Return Data'!$B$7:$R$2292,6,0)</f>
        <v>6.6017999999999999</v>
      </c>
      <c r="G31" s="61">
        <f t="shared" si="1"/>
        <v>24</v>
      </c>
      <c r="H31" s="60">
        <f>VLOOKUP($A31,'Return Data'!$B$7:$R$2292,7,0)</f>
        <v>6.0911999999999997</v>
      </c>
      <c r="I31" s="61">
        <f t="shared" si="2"/>
        <v>23</v>
      </c>
      <c r="J31" s="60">
        <f>VLOOKUP($A31,'Return Data'!$B$7:$R$2292,8,0)</f>
        <v>6.2058999999999997</v>
      </c>
      <c r="K31" s="61">
        <f t="shared" si="3"/>
        <v>10</v>
      </c>
      <c r="L31" s="60">
        <f>VLOOKUP($A31,'Return Data'!$B$7:$R$2292,9,0)</f>
        <v>6.1719999999999997</v>
      </c>
      <c r="M31" s="61">
        <f t="shared" si="4"/>
        <v>24</v>
      </c>
      <c r="N31" s="60">
        <f>VLOOKUP($A31,'Return Data'!$B$7:$R$2292,10,0)</f>
        <v>6.2584</v>
      </c>
      <c r="O31" s="61">
        <f t="shared" si="5"/>
        <v>28</v>
      </c>
      <c r="P31" s="60">
        <f>VLOOKUP($A31,'Return Data'!$B$7:$R$2292,11,0)</f>
        <v>6.077</v>
      </c>
      <c r="Q31" s="61">
        <f t="shared" si="6"/>
        <v>26</v>
      </c>
      <c r="R31" s="60">
        <f>VLOOKUP($A31,'Return Data'!$B$7:$R$2292,12,0)</f>
        <v>5.8029999999999999</v>
      </c>
      <c r="S31" s="61">
        <f t="shared" si="7"/>
        <v>17</v>
      </c>
      <c r="T31" s="60">
        <f>VLOOKUP($A31,'Return Data'!$B$7:$R$2292,13,0)</f>
        <v>5.4520999999999997</v>
      </c>
      <c r="U31" s="61">
        <f t="shared" si="8"/>
        <v>1</v>
      </c>
      <c r="V31" s="60">
        <f>VLOOKUP($A31,'Return Data'!$B$7:$R$2292,17,0)</f>
        <v>4.5213000000000001</v>
      </c>
      <c r="W31" s="61">
        <f t="shared" si="9"/>
        <v>2</v>
      </c>
      <c r="X31" s="60">
        <f>VLOOKUP($A31,'Return Data'!$B$7:$R$2292,14,0)</f>
        <v>4.1177999999999999</v>
      </c>
      <c r="Y31" s="61">
        <f t="shared" si="12"/>
        <v>19</v>
      </c>
      <c r="Z31" s="60">
        <f>VLOOKUP($A31,'Return Data'!$B$7:$R$2292,16,0)</f>
        <v>7.056</v>
      </c>
      <c r="AA31" s="62">
        <f t="shared" si="11"/>
        <v>7</v>
      </c>
    </row>
    <row r="32" spans="1:27" x14ac:dyDescent="0.3">
      <c r="A32" s="58" t="s">
        <v>252</v>
      </c>
      <c r="B32" s="59">
        <f>VLOOKUP($A32,'Return Data'!$B$7:$R$2292,3,0)</f>
        <v>44990</v>
      </c>
      <c r="C32" s="60">
        <f>VLOOKUP($A32,'Return Data'!$B$7:$R$2292,4,0)</f>
        <v>5422.5249999999996</v>
      </c>
      <c r="D32" s="60">
        <f>VLOOKUP($A32,'Return Data'!$B$7:$R$2292,5,0)</f>
        <v>6.9188999999999998</v>
      </c>
      <c r="E32" s="61">
        <f t="shared" si="0"/>
        <v>7</v>
      </c>
      <c r="F32" s="60">
        <f>VLOOKUP($A32,'Return Data'!$B$7:$R$2292,6,0)</f>
        <v>6.8003</v>
      </c>
      <c r="G32" s="61">
        <f t="shared" si="1"/>
        <v>6</v>
      </c>
      <c r="H32" s="60">
        <f>VLOOKUP($A32,'Return Data'!$B$7:$R$2292,7,0)</f>
        <v>6.08</v>
      </c>
      <c r="I32" s="61">
        <f t="shared" si="2"/>
        <v>24</v>
      </c>
      <c r="J32" s="60">
        <f>VLOOKUP($A32,'Return Data'!$B$7:$R$2292,8,0)</f>
        <v>6.0125999999999999</v>
      </c>
      <c r="K32" s="61">
        <f t="shared" si="3"/>
        <v>27</v>
      </c>
      <c r="L32" s="60">
        <f>VLOOKUP($A32,'Return Data'!$B$7:$R$2292,9,0)</f>
        <v>6.1604000000000001</v>
      </c>
      <c r="M32" s="61">
        <f t="shared" si="4"/>
        <v>25</v>
      </c>
      <c r="N32" s="60">
        <f>VLOOKUP($A32,'Return Data'!$B$7:$R$2292,10,0)</f>
        <v>6.3624999999999998</v>
      </c>
      <c r="O32" s="61">
        <f t="shared" si="5"/>
        <v>23</v>
      </c>
      <c r="P32" s="60">
        <f>VLOOKUP($A32,'Return Data'!$B$7:$R$2292,11,0)</f>
        <v>6.1519000000000004</v>
      </c>
      <c r="Q32" s="61">
        <f t="shared" si="6"/>
        <v>18</v>
      </c>
      <c r="R32" s="60">
        <f>VLOOKUP($A32,'Return Data'!$B$7:$R$2292,12,0)</f>
        <v>5.7976999999999999</v>
      </c>
      <c r="S32" s="61">
        <f t="shared" si="7"/>
        <v>18</v>
      </c>
      <c r="T32" s="60">
        <f>VLOOKUP($A32,'Return Data'!$B$7:$R$2292,13,0)</f>
        <v>5.2796000000000003</v>
      </c>
      <c r="U32" s="61">
        <f t="shared" si="8"/>
        <v>21</v>
      </c>
      <c r="V32" s="60">
        <f>VLOOKUP($A32,'Return Data'!$B$7:$R$2292,17,0)</f>
        <v>4.2941000000000003</v>
      </c>
      <c r="W32" s="61">
        <f t="shared" si="9"/>
        <v>22</v>
      </c>
      <c r="X32" s="60">
        <f>VLOOKUP($A32,'Return Data'!$B$7:$R$2292,14,0)</f>
        <v>4.1386000000000003</v>
      </c>
      <c r="Y32" s="61">
        <f t="shared" si="12"/>
        <v>16</v>
      </c>
      <c r="Z32" s="60">
        <f>VLOOKUP($A32,'Return Data'!$B$7:$R$2292,16,0)</f>
        <v>6.8289</v>
      </c>
      <c r="AA32" s="62">
        <f t="shared" si="11"/>
        <v>18</v>
      </c>
    </row>
    <row r="33" spans="1:27" x14ac:dyDescent="0.3">
      <c r="A33" s="58" t="s">
        <v>253</v>
      </c>
      <c r="B33" s="59">
        <f>VLOOKUP($A33,'Return Data'!$B$7:$R$2292,3,0)</f>
        <v>44990</v>
      </c>
      <c r="C33" s="60">
        <f>VLOOKUP($A33,'Return Data'!$B$7:$R$2292,4,0)</f>
        <v>1242.9803999999999</v>
      </c>
      <c r="D33" s="60">
        <f>VLOOKUP($A33,'Return Data'!$B$7:$R$2292,5,0)</f>
        <v>6.3818000000000001</v>
      </c>
      <c r="E33" s="61">
        <f t="shared" si="0"/>
        <v>33</v>
      </c>
      <c r="F33" s="60">
        <f>VLOOKUP($A33,'Return Data'!$B$7:$R$2292,6,0)</f>
        <v>6.4577999999999998</v>
      </c>
      <c r="G33" s="61">
        <f t="shared" si="1"/>
        <v>31</v>
      </c>
      <c r="H33" s="60">
        <f>VLOOKUP($A33,'Return Data'!$B$7:$R$2292,7,0)</f>
        <v>6.1166999999999998</v>
      </c>
      <c r="I33" s="61">
        <f t="shared" si="2"/>
        <v>21</v>
      </c>
      <c r="J33" s="60">
        <f>VLOOKUP($A33,'Return Data'!$B$7:$R$2292,8,0)</f>
        <v>6.0507999999999997</v>
      </c>
      <c r="K33" s="61">
        <f t="shared" si="3"/>
        <v>23</v>
      </c>
      <c r="L33" s="60">
        <f>VLOOKUP($A33,'Return Data'!$B$7:$R$2292,9,0)</f>
        <v>5.9457000000000004</v>
      </c>
      <c r="M33" s="61">
        <f t="shared" si="4"/>
        <v>32</v>
      </c>
      <c r="N33" s="60">
        <f>VLOOKUP($A33,'Return Data'!$B$7:$R$2292,10,0)</f>
        <v>6.02</v>
      </c>
      <c r="O33" s="61">
        <f t="shared" si="5"/>
        <v>33</v>
      </c>
      <c r="P33" s="60">
        <f>VLOOKUP($A33,'Return Data'!$B$7:$R$2292,11,0)</f>
        <v>5.819</v>
      </c>
      <c r="Q33" s="61">
        <f t="shared" si="6"/>
        <v>33</v>
      </c>
      <c r="R33" s="60">
        <f>VLOOKUP($A33,'Return Data'!$B$7:$R$2292,12,0)</f>
        <v>5.5011999999999999</v>
      </c>
      <c r="S33" s="61">
        <f t="shared" si="7"/>
        <v>32</v>
      </c>
      <c r="T33" s="60">
        <f>VLOOKUP($A33,'Return Data'!$B$7:$R$2292,13,0)</f>
        <v>5.0007999999999999</v>
      </c>
      <c r="U33" s="61">
        <f t="shared" si="8"/>
        <v>32</v>
      </c>
      <c r="V33" s="60">
        <f>VLOOKUP($A33,'Return Data'!$B$7:$R$2292,17,0)</f>
        <v>4.0980999999999996</v>
      </c>
      <c r="W33" s="61">
        <f t="shared" si="9"/>
        <v>30</v>
      </c>
      <c r="X33" s="60">
        <f>VLOOKUP($A33,'Return Data'!$B$7:$R$2292,14,0)</f>
        <v>3.82</v>
      </c>
      <c r="Y33" s="61">
        <f t="shared" si="12"/>
        <v>29</v>
      </c>
      <c r="Z33" s="60">
        <f>VLOOKUP($A33,'Return Data'!$B$7:$R$2292,16,0)</f>
        <v>4.6169000000000002</v>
      </c>
      <c r="AA33" s="62">
        <f t="shared" si="11"/>
        <v>31</v>
      </c>
    </row>
    <row r="34" spans="1:27" x14ac:dyDescent="0.3">
      <c r="A34" s="58" t="s">
        <v>1865</v>
      </c>
      <c r="B34" s="59">
        <f>VLOOKUP($A34,'Return Data'!$B$7:$R$2292,3,0)</f>
        <v>44990</v>
      </c>
      <c r="C34" s="60">
        <f>VLOOKUP($A34,'Return Data'!$B$7:$R$2292,4,0)</f>
        <v>289.1771</v>
      </c>
      <c r="D34" s="60">
        <f>VLOOKUP($A34,'Return Data'!$B$7:$R$2292,5,0)</f>
        <v>6.5519999999999996</v>
      </c>
      <c r="E34" s="61">
        <f t="shared" si="0"/>
        <v>30</v>
      </c>
      <c r="F34" s="60">
        <f>VLOOKUP($A34,'Return Data'!$B$7:$R$2292,6,0)</f>
        <v>6.4996</v>
      </c>
      <c r="G34" s="61">
        <f t="shared" si="1"/>
        <v>30</v>
      </c>
      <c r="H34" s="60">
        <f>VLOOKUP($A34,'Return Data'!$B$7:$R$2292,7,0)</f>
        <v>6.2644000000000002</v>
      </c>
      <c r="I34" s="61">
        <f t="shared" si="2"/>
        <v>12</v>
      </c>
      <c r="J34" s="60">
        <f>VLOOKUP($A34,'Return Data'!$B$7:$R$2292,8,0)</f>
        <v>6.2575000000000003</v>
      </c>
      <c r="K34" s="61">
        <f t="shared" si="3"/>
        <v>5</v>
      </c>
      <c r="L34" s="60">
        <f>VLOOKUP($A34,'Return Data'!$B$7:$R$2292,9,0)</f>
        <v>6.3339999999999996</v>
      </c>
      <c r="M34" s="61">
        <f t="shared" si="4"/>
        <v>6</v>
      </c>
      <c r="N34" s="60">
        <f>VLOOKUP($A34,'Return Data'!$B$7:$R$2292,10,0)</f>
        <v>6.5087999999999999</v>
      </c>
      <c r="O34" s="61">
        <f t="shared" si="5"/>
        <v>1</v>
      </c>
      <c r="P34" s="60">
        <f>VLOOKUP($A34,'Return Data'!$B$7:$R$2292,11,0)</f>
        <v>6.2149999999999999</v>
      </c>
      <c r="Q34" s="61">
        <f t="shared" si="6"/>
        <v>11</v>
      </c>
      <c r="R34" s="60">
        <f>VLOOKUP($A34,'Return Data'!$B$7:$R$2292,12,0)</f>
        <v>5.8433999999999999</v>
      </c>
      <c r="S34" s="61">
        <f t="shared" si="7"/>
        <v>11</v>
      </c>
      <c r="T34" s="60">
        <f>VLOOKUP($A34,'Return Data'!$B$7:$R$2292,13,0)</f>
        <v>5.3385999999999996</v>
      </c>
      <c r="U34" s="61">
        <f t="shared" si="8"/>
        <v>16</v>
      </c>
      <c r="V34" s="60">
        <f>VLOOKUP($A34,'Return Data'!$B$7:$R$2292,17,0)</f>
        <v>4.3421000000000003</v>
      </c>
      <c r="W34" s="61">
        <f t="shared" si="9"/>
        <v>14</v>
      </c>
      <c r="X34" s="60">
        <f>VLOOKUP($A34,'Return Data'!$B$7:$R$2292,14,0)</f>
        <v>4.1470000000000002</v>
      </c>
      <c r="Y34" s="61">
        <f t="shared" si="12"/>
        <v>13</v>
      </c>
      <c r="Z34" s="60">
        <f>VLOOKUP($A34,'Return Data'!$B$7:$R$2292,16,0)</f>
        <v>7.0862999999999996</v>
      </c>
      <c r="AA34" s="62">
        <f t="shared" si="11"/>
        <v>5</v>
      </c>
    </row>
    <row r="35" spans="1:27" x14ac:dyDescent="0.3">
      <c r="A35" s="58" t="s">
        <v>256</v>
      </c>
      <c r="B35" s="59">
        <f>VLOOKUP($A35,'Return Data'!$B$7:$R$2292,3,0)</f>
        <v>44990</v>
      </c>
      <c r="C35" s="60">
        <f>VLOOKUP($A35,'Return Data'!$B$7:$R$2292,4,0)</f>
        <v>35.337299999999999</v>
      </c>
      <c r="D35" s="60">
        <f>VLOOKUP($A35,'Return Data'!$B$7:$R$2292,5,0)</f>
        <v>6.7679999999999998</v>
      </c>
      <c r="E35" s="61">
        <f t="shared" si="0"/>
        <v>22</v>
      </c>
      <c r="F35" s="60">
        <f>VLOOKUP($A35,'Return Data'!$B$7:$R$2292,6,0)</f>
        <v>6.6142000000000003</v>
      </c>
      <c r="G35" s="61">
        <f t="shared" si="1"/>
        <v>23</v>
      </c>
      <c r="H35" s="60">
        <f>VLOOKUP($A35,'Return Data'!$B$7:$R$2292,7,0)</f>
        <v>5.5835999999999997</v>
      </c>
      <c r="I35" s="61">
        <f t="shared" si="2"/>
        <v>34</v>
      </c>
      <c r="J35" s="60">
        <f>VLOOKUP($A35,'Return Data'!$B$7:$R$2292,8,0)</f>
        <v>5.6414999999999997</v>
      </c>
      <c r="K35" s="61">
        <f t="shared" si="3"/>
        <v>34</v>
      </c>
      <c r="L35" s="60">
        <f>VLOOKUP($A35,'Return Data'!$B$7:$R$2292,9,0)</f>
        <v>5.8212000000000002</v>
      </c>
      <c r="M35" s="61">
        <f t="shared" si="4"/>
        <v>34</v>
      </c>
      <c r="N35" s="60">
        <f>VLOOKUP($A35,'Return Data'!$B$7:$R$2292,10,0)</f>
        <v>6.0853999999999999</v>
      </c>
      <c r="O35" s="61">
        <f t="shared" si="5"/>
        <v>32</v>
      </c>
      <c r="P35" s="60">
        <f>VLOOKUP($A35,'Return Data'!$B$7:$R$2292,11,0)</f>
        <v>5.9223999999999997</v>
      </c>
      <c r="Q35" s="61">
        <f t="shared" si="6"/>
        <v>31</v>
      </c>
      <c r="R35" s="60">
        <f>VLOOKUP($A35,'Return Data'!$B$7:$R$2292,12,0)</f>
        <v>5.5811000000000002</v>
      </c>
      <c r="S35" s="61">
        <f t="shared" si="7"/>
        <v>31</v>
      </c>
      <c r="T35" s="60">
        <f>VLOOKUP($A35,'Return Data'!$B$7:$R$2292,13,0)</f>
        <v>5.1441999999999997</v>
      </c>
      <c r="U35" s="61">
        <f t="shared" si="8"/>
        <v>28</v>
      </c>
      <c r="V35" s="60">
        <f>VLOOKUP($A35,'Return Data'!$B$7:$R$2292,17,0)</f>
        <v>4.5377999999999998</v>
      </c>
      <c r="W35" s="61">
        <f t="shared" si="9"/>
        <v>1</v>
      </c>
      <c r="X35" s="60">
        <f>VLOOKUP($A35,'Return Data'!$B$7:$R$2292,14,0)</f>
        <v>4.5453999999999999</v>
      </c>
      <c r="Y35" s="61">
        <f t="shared" si="12"/>
        <v>1</v>
      </c>
      <c r="Z35" s="60">
        <f>VLOOKUP($A35,'Return Data'!$B$7:$R$2292,16,0)</f>
        <v>7.5061999999999998</v>
      </c>
      <c r="AA35" s="62">
        <f t="shared" si="11"/>
        <v>1</v>
      </c>
    </row>
    <row r="36" spans="1:27" x14ac:dyDescent="0.3">
      <c r="A36" s="58" t="s">
        <v>257</v>
      </c>
      <c r="B36" s="59">
        <f>VLOOKUP($A36,'Return Data'!$B$7:$R$2292,3,0)</f>
        <v>44990</v>
      </c>
      <c r="C36" s="60">
        <f>VLOOKUP($A36,'Return Data'!$B$7:$R$2292,4,0)</f>
        <v>29.9802</v>
      </c>
      <c r="D36" s="60">
        <f>VLOOKUP($A36,'Return Data'!$B$7:$R$2292,5,0)</f>
        <v>7.1844999999999999</v>
      </c>
      <c r="E36" s="61">
        <f t="shared" si="0"/>
        <v>1</v>
      </c>
      <c r="F36" s="60">
        <f>VLOOKUP($A36,'Return Data'!$B$7:$R$2292,6,0)</f>
        <v>6.5778999999999996</v>
      </c>
      <c r="G36" s="61">
        <f t="shared" si="1"/>
        <v>25</v>
      </c>
      <c r="H36" s="60">
        <f>VLOOKUP($A36,'Return Data'!$B$7:$R$2292,7,0)</f>
        <v>6.0945</v>
      </c>
      <c r="I36" s="61">
        <f t="shared" si="2"/>
        <v>22</v>
      </c>
      <c r="J36" s="60">
        <f>VLOOKUP($A36,'Return Data'!$B$7:$R$2292,8,0)</f>
        <v>6.1452999999999998</v>
      </c>
      <c r="K36" s="61">
        <f t="shared" si="3"/>
        <v>16</v>
      </c>
      <c r="L36" s="60">
        <f>VLOOKUP($A36,'Return Data'!$B$7:$R$2292,9,0)</f>
        <v>6.1291000000000002</v>
      </c>
      <c r="M36" s="61">
        <f t="shared" si="4"/>
        <v>28</v>
      </c>
      <c r="N36" s="60">
        <f>VLOOKUP($A36,'Return Data'!$B$7:$R$2292,10,0)</f>
        <v>6.1787000000000001</v>
      </c>
      <c r="O36" s="61">
        <f t="shared" si="5"/>
        <v>31</v>
      </c>
      <c r="P36" s="60">
        <f>VLOOKUP($A36,'Return Data'!$B$7:$R$2292,11,0)</f>
        <v>5.9469000000000003</v>
      </c>
      <c r="Q36" s="61">
        <f t="shared" si="6"/>
        <v>30</v>
      </c>
      <c r="R36" s="60">
        <f>VLOOKUP($A36,'Return Data'!$B$7:$R$2292,12,0)</f>
        <v>5.5891999999999999</v>
      </c>
      <c r="S36" s="61">
        <f t="shared" si="7"/>
        <v>30</v>
      </c>
      <c r="T36" s="60">
        <f>VLOOKUP($A36,'Return Data'!$B$7:$R$2292,13,0)</f>
        <v>5.0982000000000003</v>
      </c>
      <c r="U36" s="61">
        <f t="shared" si="8"/>
        <v>30</v>
      </c>
      <c r="V36" s="60">
        <f>VLOOKUP($A36,'Return Data'!$B$7:$R$2292,17,0)</f>
        <v>4.1317000000000004</v>
      </c>
      <c r="W36" s="61">
        <f t="shared" si="9"/>
        <v>28</v>
      </c>
      <c r="X36" s="60">
        <f>VLOOKUP($A36,'Return Data'!$B$7:$R$2292,14,0)</f>
        <v>3.8212000000000002</v>
      </c>
      <c r="Y36" s="61">
        <f t="shared" si="12"/>
        <v>28</v>
      </c>
      <c r="Z36" s="60">
        <f>VLOOKUP($A36,'Return Data'!$B$7:$R$2292,16,0)</f>
        <v>6.6694000000000004</v>
      </c>
      <c r="AA36" s="62">
        <f t="shared" si="11"/>
        <v>22</v>
      </c>
    </row>
    <row r="37" spans="1:27" x14ac:dyDescent="0.3">
      <c r="A37" s="58" t="s">
        <v>1872</v>
      </c>
      <c r="B37" s="59">
        <f>VLOOKUP($A37,'Return Data'!$B$7:$R$2292,3,0)</f>
        <v>44990</v>
      </c>
      <c r="C37" s="60">
        <f>VLOOKUP($A37,'Return Data'!$B$7:$R$2292,4,0)</f>
        <v>3476.7406000000001</v>
      </c>
      <c r="D37" s="60">
        <f>VLOOKUP($A37,'Return Data'!$B$7:$R$2292,5,0)</f>
        <v>6.7685000000000004</v>
      </c>
      <c r="E37" s="61">
        <f t="shared" si="0"/>
        <v>21</v>
      </c>
      <c r="F37" s="60">
        <f>VLOOKUP($A37,'Return Data'!$B$7:$R$2292,6,0)</f>
        <v>6.5387000000000004</v>
      </c>
      <c r="G37" s="61">
        <f t="shared" si="1"/>
        <v>28</v>
      </c>
      <c r="H37" s="60">
        <f>VLOOKUP($A37,'Return Data'!$B$7:$R$2292,7,0)</f>
        <v>6.1410999999999998</v>
      </c>
      <c r="I37" s="61">
        <f t="shared" si="2"/>
        <v>17</v>
      </c>
      <c r="J37" s="60">
        <f>VLOOKUP($A37,'Return Data'!$B$7:$R$2292,8,0)</f>
        <v>5.9833999999999996</v>
      </c>
      <c r="K37" s="61">
        <f t="shared" si="3"/>
        <v>28</v>
      </c>
      <c r="L37" s="60">
        <f>VLOOKUP($A37,'Return Data'!$B$7:$R$2292,9,0)</f>
        <v>6.1962999999999999</v>
      </c>
      <c r="M37" s="61">
        <f t="shared" si="4"/>
        <v>22</v>
      </c>
      <c r="N37" s="60">
        <f>VLOOKUP($A37,'Return Data'!$B$7:$R$2292,10,0)</f>
        <v>6.4116999999999997</v>
      </c>
      <c r="O37" s="61">
        <f t="shared" si="5"/>
        <v>16</v>
      </c>
      <c r="P37" s="60">
        <f>VLOOKUP($A37,'Return Data'!$B$7:$R$2292,11,0)</f>
        <v>6.1637000000000004</v>
      </c>
      <c r="Q37" s="61">
        <f t="shared" si="6"/>
        <v>16</v>
      </c>
      <c r="R37" s="60">
        <f>VLOOKUP($A37,'Return Data'!$B$7:$R$2292,12,0)</f>
        <v>5.8053999999999997</v>
      </c>
      <c r="S37" s="61">
        <f t="shared" si="7"/>
        <v>16</v>
      </c>
      <c r="T37" s="60">
        <f>VLOOKUP($A37,'Return Data'!$B$7:$R$2292,13,0)</f>
        <v>5.2919999999999998</v>
      </c>
      <c r="U37" s="61">
        <f t="shared" si="8"/>
        <v>19</v>
      </c>
      <c r="V37" s="60">
        <f>VLOOKUP($A37,'Return Data'!$B$7:$R$2292,17,0)</f>
        <v>4.3152999999999997</v>
      </c>
      <c r="W37" s="61">
        <f t="shared" si="9"/>
        <v>18</v>
      </c>
      <c r="X37" s="60">
        <f>VLOOKUP($A37,'Return Data'!$B$7:$R$2292,14,0)</f>
        <v>4.1342999999999996</v>
      </c>
      <c r="Y37" s="61">
        <f t="shared" si="12"/>
        <v>17</v>
      </c>
      <c r="Z37" s="60">
        <f>VLOOKUP($A37,'Return Data'!$B$7:$R$2292,16,0)</f>
        <v>6.6538000000000004</v>
      </c>
      <c r="AA37" s="62">
        <f t="shared" si="11"/>
        <v>23</v>
      </c>
    </row>
    <row r="38" spans="1:27" x14ac:dyDescent="0.3">
      <c r="A38" s="58" t="s">
        <v>1839</v>
      </c>
      <c r="B38" s="59">
        <f>VLOOKUP($A38,'Return Data'!$B$7:$R$2292,3,0)</f>
        <v>44990</v>
      </c>
      <c r="C38" s="60">
        <f>VLOOKUP($A38,'Return Data'!$B$7:$R$2292,4,0)</f>
        <v>3137.3896</v>
      </c>
      <c r="D38" s="60">
        <f>VLOOKUP($A38,'Return Data'!$B$7:$R$2292,5,0)</f>
        <v>6.6445999999999996</v>
      </c>
      <c r="E38" s="61">
        <f t="shared" si="0"/>
        <v>28</v>
      </c>
      <c r="F38" s="60">
        <f>VLOOKUP($A38,'Return Data'!$B$7:$R$2292,6,0)</f>
        <v>6.6929999999999996</v>
      </c>
      <c r="G38" s="61">
        <f t="shared" si="1"/>
        <v>18</v>
      </c>
      <c r="H38" s="60">
        <f>VLOOKUP($A38,'Return Data'!$B$7:$R$2292,7,0)</f>
        <v>6.2778999999999998</v>
      </c>
      <c r="I38" s="61">
        <f t="shared" si="2"/>
        <v>11</v>
      </c>
      <c r="J38" s="60">
        <f>VLOOKUP($A38,'Return Data'!$B$7:$R$2292,8,0)</f>
        <v>6.2389999999999999</v>
      </c>
      <c r="K38" s="61">
        <f t="shared" si="3"/>
        <v>8</v>
      </c>
      <c r="L38" s="60">
        <f>VLOOKUP($A38,'Return Data'!$B$7:$R$2292,9,0)</f>
        <v>6.3403999999999998</v>
      </c>
      <c r="M38" s="61">
        <f t="shared" si="4"/>
        <v>4</v>
      </c>
      <c r="N38" s="60">
        <f>VLOOKUP($A38,'Return Data'!$B$7:$R$2292,10,0)</f>
        <v>6.4478999999999997</v>
      </c>
      <c r="O38" s="61">
        <f t="shared" si="5"/>
        <v>11</v>
      </c>
      <c r="P38" s="60">
        <f>VLOOKUP($A38,'Return Data'!$B$7:$R$2292,11,0)</f>
        <v>6.2310999999999996</v>
      </c>
      <c r="Q38" s="61">
        <f t="shared" si="6"/>
        <v>7</v>
      </c>
      <c r="R38" s="60">
        <f>VLOOKUP($A38,'Return Data'!$B$7:$R$2292,12,0)</f>
        <v>5.8624999999999998</v>
      </c>
      <c r="S38" s="61">
        <f t="shared" si="7"/>
        <v>10</v>
      </c>
      <c r="T38" s="60">
        <f>VLOOKUP($A38,'Return Data'!$B$7:$R$2292,13,0)</f>
        <v>5.3592000000000004</v>
      </c>
      <c r="U38" s="61">
        <f t="shared" si="8"/>
        <v>9</v>
      </c>
      <c r="V38" s="60">
        <f>VLOOKUP($A38,'Return Data'!$B$7:$R$2292,17,0)</f>
        <v>4.3044000000000002</v>
      </c>
      <c r="W38" s="61">
        <f t="shared" si="9"/>
        <v>19</v>
      </c>
      <c r="X38" s="60">
        <f>VLOOKUP($A38,'Return Data'!$B$7:$R$2292,14,0)</f>
        <v>3.9927999999999999</v>
      </c>
      <c r="Y38" s="61">
        <f t="shared" si="12"/>
        <v>25</v>
      </c>
      <c r="Z38" s="60">
        <f>VLOOKUP($A38,'Return Data'!$B$7:$R$2292,16,0)</f>
        <v>6.3672000000000004</v>
      </c>
      <c r="AA38" s="62">
        <f t="shared" si="11"/>
        <v>25</v>
      </c>
    </row>
    <row r="39" spans="1:27" x14ac:dyDescent="0.3">
      <c r="A39" s="58" t="s">
        <v>262</v>
      </c>
      <c r="B39" s="59">
        <f>VLOOKUP($A39,'Return Data'!$B$7:$R$2292,3,0)</f>
        <v>44990</v>
      </c>
      <c r="C39" s="60">
        <f>VLOOKUP($A39,'Return Data'!$B$7:$R$2292,4,0)</f>
        <v>3499.3276999999998</v>
      </c>
      <c r="D39" s="60">
        <f>VLOOKUP($A39,'Return Data'!$B$7:$R$2292,5,0)</f>
        <v>6.7519</v>
      </c>
      <c r="E39" s="61">
        <f t="shared" si="0"/>
        <v>24</v>
      </c>
      <c r="F39" s="60">
        <f>VLOOKUP($A39,'Return Data'!$B$7:$R$2292,6,0)</f>
        <v>6.6764000000000001</v>
      </c>
      <c r="G39" s="61">
        <f t="shared" si="1"/>
        <v>19</v>
      </c>
      <c r="H39" s="60">
        <f>VLOOKUP($A39,'Return Data'!$B$7:$R$2292,7,0)</f>
        <v>6.3240999999999996</v>
      </c>
      <c r="I39" s="61">
        <f t="shared" si="2"/>
        <v>8</v>
      </c>
      <c r="J39" s="60">
        <f>VLOOKUP($A39,'Return Data'!$B$7:$R$2292,8,0)</f>
        <v>6.0918999999999999</v>
      </c>
      <c r="K39" s="61">
        <f t="shared" si="3"/>
        <v>19</v>
      </c>
      <c r="L39" s="60">
        <f>VLOOKUP($A39,'Return Data'!$B$7:$R$2292,9,0)</f>
        <v>6.2108999999999996</v>
      </c>
      <c r="M39" s="61">
        <f t="shared" si="4"/>
        <v>20</v>
      </c>
      <c r="N39" s="60">
        <f>VLOOKUP($A39,'Return Data'!$B$7:$R$2292,10,0)</f>
        <v>6.3859000000000004</v>
      </c>
      <c r="O39" s="61">
        <f t="shared" si="5"/>
        <v>22</v>
      </c>
      <c r="P39" s="60">
        <f>VLOOKUP($A39,'Return Data'!$B$7:$R$2292,11,0)</f>
        <v>6.1468999999999996</v>
      </c>
      <c r="Q39" s="61">
        <f t="shared" si="6"/>
        <v>20</v>
      </c>
      <c r="R39" s="60">
        <f>VLOOKUP($A39,'Return Data'!$B$7:$R$2292,12,0)</f>
        <v>5.7720000000000002</v>
      </c>
      <c r="S39" s="61">
        <f t="shared" si="7"/>
        <v>23</v>
      </c>
      <c r="T39" s="60">
        <f>VLOOKUP($A39,'Return Data'!$B$7:$R$2292,13,0)</f>
        <v>5.2748999999999997</v>
      </c>
      <c r="U39" s="61">
        <f t="shared" si="8"/>
        <v>22</v>
      </c>
      <c r="V39" s="60">
        <f>VLOOKUP($A39,'Return Data'!$B$7:$R$2292,17,0)</f>
        <v>4.2975000000000003</v>
      </c>
      <c r="W39" s="61">
        <f t="shared" si="9"/>
        <v>20</v>
      </c>
      <c r="X39" s="60">
        <f>VLOOKUP($A39,'Return Data'!$B$7:$R$2292,14,0)</f>
        <v>4.1565000000000003</v>
      </c>
      <c r="Y39" s="61">
        <f t="shared" si="12"/>
        <v>11</v>
      </c>
      <c r="Z39" s="60">
        <f>VLOOKUP($A39,'Return Data'!$B$7:$R$2292,16,0)</f>
        <v>6.9981999999999998</v>
      </c>
      <c r="AA39" s="62">
        <f t="shared" si="11"/>
        <v>8</v>
      </c>
    </row>
    <row r="40" spans="1:27" x14ac:dyDescent="0.3">
      <c r="A40" s="58" t="s">
        <v>263</v>
      </c>
      <c r="B40" s="59">
        <f>VLOOKUP($A40,'Return Data'!$B$7:$R$2292,3,0)</f>
        <v>44990</v>
      </c>
      <c r="C40" s="60">
        <f>VLOOKUP($A40,'Return Data'!$B$7:$R$2292,4,0)</f>
        <v>2136.1082999999999</v>
      </c>
      <c r="D40" s="60">
        <f>VLOOKUP($A40,'Return Data'!$B$7:$R$2292,5,0)</f>
        <v>6.9028</v>
      </c>
      <c r="E40" s="61">
        <f t="shared" si="0"/>
        <v>10</v>
      </c>
      <c r="F40" s="60">
        <f>VLOOKUP($A40,'Return Data'!$B$7:$R$2292,6,0)</f>
        <v>6.8666</v>
      </c>
      <c r="G40" s="61">
        <f t="shared" si="1"/>
        <v>4</v>
      </c>
      <c r="H40" s="60">
        <f>VLOOKUP($A40,'Return Data'!$B$7:$R$2292,7,0)</f>
        <v>6.1840999999999999</v>
      </c>
      <c r="I40" s="61">
        <f t="shared" si="2"/>
        <v>14</v>
      </c>
      <c r="J40" s="60">
        <f>VLOOKUP($A40,'Return Data'!$B$7:$R$2292,8,0)</f>
        <v>6.1807999999999996</v>
      </c>
      <c r="K40" s="61">
        <f t="shared" si="3"/>
        <v>13</v>
      </c>
      <c r="L40" s="60">
        <f>VLOOKUP($A40,'Return Data'!$B$7:$R$2292,9,0)</f>
        <v>6.3105000000000002</v>
      </c>
      <c r="M40" s="61">
        <f t="shared" si="4"/>
        <v>7</v>
      </c>
      <c r="N40" s="60">
        <f>VLOOKUP($A40,'Return Data'!$B$7:$R$2292,10,0)</f>
        <v>6.4978999999999996</v>
      </c>
      <c r="O40" s="61">
        <f t="shared" si="5"/>
        <v>3</v>
      </c>
      <c r="P40" s="60">
        <f>VLOOKUP($A40,'Return Data'!$B$7:$R$2292,11,0)</f>
        <v>6.258</v>
      </c>
      <c r="Q40" s="61">
        <f t="shared" si="6"/>
        <v>4</v>
      </c>
      <c r="R40" s="60">
        <f>VLOOKUP($A40,'Return Data'!$B$7:$R$2292,12,0)</f>
        <v>5.8769</v>
      </c>
      <c r="S40" s="61">
        <f t="shared" si="7"/>
        <v>7</v>
      </c>
      <c r="T40" s="60">
        <f>VLOOKUP($A40,'Return Data'!$B$7:$R$2292,13,0)</f>
        <v>5.3754999999999997</v>
      </c>
      <c r="U40" s="61">
        <f t="shared" si="8"/>
        <v>8</v>
      </c>
      <c r="V40" s="60">
        <f>VLOOKUP($A40,'Return Data'!$B$7:$R$2292,17,0)</f>
        <v>4.3623000000000003</v>
      </c>
      <c r="W40" s="61">
        <f t="shared" si="9"/>
        <v>9</v>
      </c>
      <c r="X40" s="60">
        <f>VLOOKUP($A40,'Return Data'!$B$7:$R$2292,14,0)</f>
        <v>4.2114000000000003</v>
      </c>
      <c r="Y40" s="61">
        <f t="shared" si="12"/>
        <v>4</v>
      </c>
      <c r="Z40" s="60">
        <f>VLOOKUP($A40,'Return Data'!$B$7:$R$2292,16,0)</f>
        <v>6.6835000000000004</v>
      </c>
      <c r="AA40" s="62">
        <f t="shared" si="11"/>
        <v>21</v>
      </c>
    </row>
    <row r="41" spans="1:27" x14ac:dyDescent="0.3">
      <c r="A41" s="58" t="s">
        <v>264</v>
      </c>
      <c r="B41" s="59">
        <f>VLOOKUP($A41,'Return Data'!$B$7:$R$2292,3,0)</f>
        <v>44990</v>
      </c>
      <c r="C41" s="60">
        <f>VLOOKUP($A41,'Return Data'!$B$7:$R$2292,4,0)</f>
        <v>3642.6702</v>
      </c>
      <c r="D41" s="60">
        <f>VLOOKUP($A41,'Return Data'!$B$7:$R$2292,5,0)</f>
        <v>6.8209999999999997</v>
      </c>
      <c r="E41" s="61">
        <f t="shared" si="0"/>
        <v>16</v>
      </c>
      <c r="F41" s="60">
        <f>VLOOKUP($A41,'Return Data'!$B$7:$R$2292,6,0)</f>
        <v>6.7489999999999997</v>
      </c>
      <c r="G41" s="61">
        <f t="shared" si="1"/>
        <v>8</v>
      </c>
      <c r="H41" s="60">
        <f>VLOOKUP($A41,'Return Data'!$B$7:$R$2292,7,0)</f>
        <v>6.3449999999999998</v>
      </c>
      <c r="I41" s="61">
        <f t="shared" si="2"/>
        <v>7</v>
      </c>
      <c r="J41" s="60">
        <f>VLOOKUP($A41,'Return Data'!$B$7:$R$2292,8,0)</f>
        <v>6.2541000000000002</v>
      </c>
      <c r="K41" s="61">
        <f t="shared" si="3"/>
        <v>6</v>
      </c>
      <c r="L41" s="60">
        <f>VLOOKUP($A41,'Return Data'!$B$7:$R$2292,9,0)</f>
        <v>6.3379000000000003</v>
      </c>
      <c r="M41" s="61">
        <f t="shared" si="4"/>
        <v>5</v>
      </c>
      <c r="N41" s="60">
        <f>VLOOKUP($A41,'Return Data'!$B$7:$R$2292,10,0)</f>
        <v>6.4622999999999999</v>
      </c>
      <c r="O41" s="61">
        <f t="shared" si="5"/>
        <v>8</v>
      </c>
      <c r="P41" s="60">
        <f>VLOOKUP($A41,'Return Data'!$B$7:$R$2292,11,0)</f>
        <v>6.2276999999999996</v>
      </c>
      <c r="Q41" s="61">
        <f t="shared" si="6"/>
        <v>9</v>
      </c>
      <c r="R41" s="60">
        <f>VLOOKUP($A41,'Return Data'!$B$7:$R$2292,12,0)</f>
        <v>5.8630000000000004</v>
      </c>
      <c r="S41" s="61">
        <f t="shared" si="7"/>
        <v>9</v>
      </c>
      <c r="T41" s="60">
        <f>VLOOKUP($A41,'Return Data'!$B$7:$R$2292,13,0)</f>
        <v>5.3560999999999996</v>
      </c>
      <c r="U41" s="61">
        <f t="shared" si="8"/>
        <v>12</v>
      </c>
      <c r="V41" s="60">
        <f>VLOOKUP($A41,'Return Data'!$B$7:$R$2292,17,0)</f>
        <v>4.3552999999999997</v>
      </c>
      <c r="W41" s="61">
        <f t="shared" si="9"/>
        <v>11</v>
      </c>
      <c r="X41" s="60">
        <f>VLOOKUP($A41,'Return Data'!$B$7:$R$2292,14,0)</f>
        <v>4.1657999999999999</v>
      </c>
      <c r="Y41" s="61">
        <f t="shared" si="12"/>
        <v>10</v>
      </c>
      <c r="Z41" s="60">
        <f>VLOOKUP($A41,'Return Data'!$B$7:$R$2292,16,0)</f>
        <v>6.8243</v>
      </c>
      <c r="AA41" s="62">
        <f t="shared" si="11"/>
        <v>19</v>
      </c>
    </row>
    <row r="42" spans="1:27" x14ac:dyDescent="0.3">
      <c r="A42" s="58" t="s">
        <v>1858</v>
      </c>
      <c r="B42" s="59">
        <f>VLOOKUP($A42,'Return Data'!$B$7:$R$2292,3,0)</f>
        <v>44990</v>
      </c>
      <c r="C42" s="60">
        <f>VLOOKUP($A42,'Return Data'!$B$7:$R$2292,4,0)</f>
        <v>1197.6601000000001</v>
      </c>
      <c r="D42" s="60">
        <f>VLOOKUP($A42,'Return Data'!$B$7:$R$2292,5,0)</f>
        <v>6.8124000000000002</v>
      </c>
      <c r="E42" s="61">
        <f t="shared" si="0"/>
        <v>18</v>
      </c>
      <c r="F42" s="60">
        <f>VLOOKUP($A42,'Return Data'!$B$7:$R$2292,6,0)</f>
        <v>6.5232999999999999</v>
      </c>
      <c r="G42" s="61">
        <f t="shared" si="1"/>
        <v>29</v>
      </c>
      <c r="H42" s="60">
        <f>VLOOKUP($A42,'Return Data'!$B$7:$R$2292,7,0)</f>
        <v>6.0286</v>
      </c>
      <c r="I42" s="61">
        <f t="shared" si="2"/>
        <v>28</v>
      </c>
      <c r="J42" s="60">
        <f>VLOOKUP($A42,'Return Data'!$B$7:$R$2292,8,0)</f>
        <v>5.9596999999999998</v>
      </c>
      <c r="K42" s="61">
        <f t="shared" si="3"/>
        <v>29</v>
      </c>
      <c r="L42" s="60">
        <f>VLOOKUP($A42,'Return Data'!$B$7:$R$2292,9,0)</f>
        <v>6.0321999999999996</v>
      </c>
      <c r="M42" s="61">
        <f t="shared" si="4"/>
        <v>31</v>
      </c>
      <c r="N42" s="60">
        <f>VLOOKUP($A42,'Return Data'!$B$7:$R$2292,10,0)</f>
        <v>6.2289000000000003</v>
      </c>
      <c r="O42" s="61">
        <f t="shared" si="5"/>
        <v>30</v>
      </c>
      <c r="P42" s="60">
        <f>VLOOKUP($A42,'Return Data'!$B$7:$R$2292,11,0)</f>
        <v>5.9947999999999997</v>
      </c>
      <c r="Q42" s="61">
        <f t="shared" si="6"/>
        <v>28</v>
      </c>
      <c r="R42" s="60">
        <f>VLOOKUP($A42,'Return Data'!$B$7:$R$2292,12,0)</f>
        <v>5.5963000000000003</v>
      </c>
      <c r="S42" s="61">
        <f t="shared" si="7"/>
        <v>29</v>
      </c>
      <c r="T42" s="60">
        <f>VLOOKUP($A42,'Return Data'!$B$7:$R$2292,13,0)</f>
        <v>5.0172999999999996</v>
      </c>
      <c r="U42" s="61">
        <f t="shared" si="8"/>
        <v>31</v>
      </c>
      <c r="V42" s="60">
        <f>VLOOKUP($A42,'Return Data'!$B$7:$R$2292,17,0)</f>
        <v>3.9807999999999999</v>
      </c>
      <c r="W42" s="61">
        <f t="shared" si="9"/>
        <v>32</v>
      </c>
      <c r="X42" s="60">
        <f>VLOOKUP($A42,'Return Data'!$B$7:$R$2292,14,0)</f>
        <v>3.7088000000000001</v>
      </c>
      <c r="Y42" s="61">
        <f t="shared" si="12"/>
        <v>31</v>
      </c>
      <c r="Z42" s="60">
        <f>VLOOKUP($A42,'Return Data'!$B$7:$R$2292,16,0)</f>
        <v>4.4532999999999996</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6.589797142857142</v>
      </c>
      <c r="E44" s="60"/>
      <c r="F44" s="70">
        <f>AVERAGE(F8:F42)</f>
        <v>6.4903514285714294</v>
      </c>
      <c r="G44" s="60"/>
      <c r="H44" s="70">
        <f>AVERAGE(H8:H42)</f>
        <v>5.9997285714285704</v>
      </c>
      <c r="I44" s="60"/>
      <c r="J44" s="70">
        <f>AVERAGE(J8:J42)</f>
        <v>5.9369085714285719</v>
      </c>
      <c r="K44" s="60"/>
      <c r="L44" s="70">
        <f>AVERAGE(L8:L42)</f>
        <v>6.0287828571428559</v>
      </c>
      <c r="M44" s="60"/>
      <c r="N44" s="70">
        <f>AVERAGE(N8:N42)</f>
        <v>6.1824885714285704</v>
      </c>
      <c r="O44" s="60"/>
      <c r="P44" s="70">
        <f>AVERAGE(P8:P42)</f>
        <v>5.9515285714285717</v>
      </c>
      <c r="Q44" s="60"/>
      <c r="R44" s="70">
        <f>AVERAGE(R8:R42)</f>
        <v>5.6000457142857147</v>
      </c>
      <c r="S44" s="60"/>
      <c r="T44" s="70">
        <f>AVERAGE(T8:T42)</f>
        <v>5.1149657142857139</v>
      </c>
      <c r="U44" s="60"/>
      <c r="V44" s="70">
        <f>AVERAGE(V8:V42)</f>
        <v>4.1521942857142857</v>
      </c>
      <c r="W44" s="60"/>
      <c r="X44" s="70">
        <f>AVERAGE(X8:X42)</f>
        <v>3.9443382352941181</v>
      </c>
      <c r="Y44" s="60"/>
      <c r="Z44" s="70">
        <f>AVERAGE(Z8:Z42)</f>
        <v>6.2661571428571428</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7.1844999999999999</v>
      </c>
      <c r="E46" s="90"/>
      <c r="F46" s="74">
        <f>MAX(F8:F42)</f>
        <v>7.1928999999999998</v>
      </c>
      <c r="G46" s="90"/>
      <c r="H46" s="74">
        <f>MAX(H8:H42)</f>
        <v>6.7862</v>
      </c>
      <c r="I46" s="90"/>
      <c r="J46" s="74">
        <f>MAX(J8:J42)</f>
        <v>6.3884999999999996</v>
      </c>
      <c r="K46" s="90"/>
      <c r="L46" s="74">
        <f>MAX(L8:L42)</f>
        <v>6.4234999999999998</v>
      </c>
      <c r="M46" s="90"/>
      <c r="N46" s="74">
        <f>MAX(N8:N42)</f>
        <v>6.5087999999999999</v>
      </c>
      <c r="O46" s="90"/>
      <c r="P46" s="74">
        <f>MAX(P8:P42)</f>
        <v>6.2826000000000004</v>
      </c>
      <c r="Q46" s="90"/>
      <c r="R46" s="74">
        <f>MAX(R8:R42)</f>
        <v>5.9165000000000001</v>
      </c>
      <c r="S46" s="90"/>
      <c r="T46" s="74">
        <f>MAX(T8:T42)</f>
        <v>5.4520999999999997</v>
      </c>
      <c r="U46" s="90"/>
      <c r="V46" s="74">
        <f>MAX(V8:V42)</f>
        <v>4.5377999999999998</v>
      </c>
      <c r="W46" s="90"/>
      <c r="X46" s="74">
        <f>MAX(X8:X42)</f>
        <v>4.5453999999999999</v>
      </c>
      <c r="Y46" s="90"/>
      <c r="Z46" s="74">
        <f>MAX(Z8:Z42)</f>
        <v>7.5061999999999998</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1782</v>
      </c>
      <c r="T5" s="98" t="s">
        <v>1783</v>
      </c>
      <c r="U5" s="98" t="s">
        <v>1784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470</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471</v>
      </c>
      <c r="B7" s="173" t="s">
        <v>472</v>
      </c>
      <c r="C7" s="173">
        <v>103155</v>
      </c>
      <c r="D7" s="176">
        <v>44988</v>
      </c>
      <c r="E7" s="177">
        <v>1030.76</v>
      </c>
      <c r="F7" s="177">
        <v>0.85909999999999997</v>
      </c>
      <c r="G7" s="177">
        <v>1.0381</v>
      </c>
      <c r="H7" s="177">
        <v>0.4375</v>
      </c>
      <c r="I7" s="177">
        <v>-0.7157</v>
      </c>
      <c r="J7" s="177">
        <v>1.9400000000000001E-2</v>
      </c>
      <c r="K7" s="177">
        <v>-4.5309999999999997</v>
      </c>
      <c r="L7" s="177">
        <v>-2.5045999999999999</v>
      </c>
      <c r="M7" s="177">
        <v>2.4571999999999998</v>
      </c>
      <c r="N7" s="177">
        <v>-2.1027999999999998</v>
      </c>
      <c r="O7" s="177">
        <v>12.6145</v>
      </c>
      <c r="P7" s="177">
        <v>6.7060000000000004</v>
      </c>
      <c r="Q7" s="177">
        <v>17.9511</v>
      </c>
      <c r="R7" s="177">
        <v>5.1925999999999997</v>
      </c>
      <c r="T7" s="106"/>
      <c r="U7" s="107"/>
      <c r="V7" s="107"/>
      <c r="W7" s="107"/>
      <c r="X7" s="107"/>
      <c r="Y7" s="107"/>
      <c r="Z7" s="107"/>
      <c r="AA7" s="107"/>
      <c r="AB7" s="107"/>
      <c r="AC7" s="107"/>
      <c r="AD7" s="107"/>
      <c r="AE7" s="107"/>
      <c r="AF7" s="107"/>
      <c r="AG7" s="107"/>
      <c r="AH7" s="107"/>
    </row>
    <row r="8" spans="1:34" x14ac:dyDescent="0.3">
      <c r="A8" s="173" t="s">
        <v>471</v>
      </c>
      <c r="B8" s="173" t="s">
        <v>473</v>
      </c>
      <c r="C8" s="173">
        <v>120517</v>
      </c>
      <c r="D8" s="176">
        <v>44988</v>
      </c>
      <c r="E8" s="177">
        <v>1133.43</v>
      </c>
      <c r="F8" s="177">
        <v>0.86140000000000005</v>
      </c>
      <c r="G8" s="177">
        <v>1.0448</v>
      </c>
      <c r="H8" s="177">
        <v>0.45379999999999998</v>
      </c>
      <c r="I8" s="177">
        <v>-0.68430000000000002</v>
      </c>
      <c r="J8" s="177">
        <v>8.3900000000000002E-2</v>
      </c>
      <c r="K8" s="177">
        <v>-4.3324999999999996</v>
      </c>
      <c r="L8" s="177">
        <v>-2.1251000000000002</v>
      </c>
      <c r="M8" s="177">
        <v>3.0615999999999999</v>
      </c>
      <c r="N8" s="177">
        <v>-1.3199000000000001</v>
      </c>
      <c r="O8" s="177">
        <v>13.503299999999999</v>
      </c>
      <c r="P8" s="177">
        <v>7.6012000000000004</v>
      </c>
      <c r="Q8" s="177">
        <v>12.279</v>
      </c>
      <c r="R8" s="177">
        <v>6.0209999999999999</v>
      </c>
      <c r="T8" s="106"/>
      <c r="U8" s="107"/>
      <c r="V8" s="107"/>
      <c r="W8" s="107"/>
      <c r="X8" s="107"/>
      <c r="Y8" s="107"/>
      <c r="Z8" s="107"/>
      <c r="AA8" s="107"/>
      <c r="AB8" s="107"/>
      <c r="AC8" s="107"/>
      <c r="AD8" s="107"/>
      <c r="AE8" s="107"/>
      <c r="AF8" s="107"/>
      <c r="AG8" s="107"/>
      <c r="AH8" s="107"/>
    </row>
    <row r="9" spans="1:34" x14ac:dyDescent="0.3">
      <c r="A9" s="173" t="s">
        <v>471</v>
      </c>
      <c r="B9" s="173" t="s">
        <v>474</v>
      </c>
      <c r="C9" s="173">
        <v>144394</v>
      </c>
      <c r="D9" s="176">
        <v>44988</v>
      </c>
      <c r="E9" s="177">
        <v>15.6</v>
      </c>
      <c r="F9" s="177">
        <v>0.6452</v>
      </c>
      <c r="G9" s="177">
        <v>0.6452</v>
      </c>
      <c r="H9" s="177">
        <v>0</v>
      </c>
      <c r="I9" s="177">
        <v>-1.8868</v>
      </c>
      <c r="J9" s="177">
        <v>-0.70020000000000004</v>
      </c>
      <c r="K9" s="177">
        <v>-5.2823000000000002</v>
      </c>
      <c r="L9" s="177">
        <v>-3.9409000000000001</v>
      </c>
      <c r="M9" s="177">
        <v>2.4967000000000001</v>
      </c>
      <c r="N9" s="177">
        <v>-6.4100000000000004E-2</v>
      </c>
      <c r="O9" s="177">
        <v>11.4796</v>
      </c>
      <c r="P9" s="177"/>
      <c r="Q9" s="177">
        <v>10.2265</v>
      </c>
      <c r="R9" s="177">
        <v>5.673</v>
      </c>
      <c r="T9" s="106"/>
      <c r="U9" s="107"/>
      <c r="V9" s="107"/>
      <c r="W9" s="107"/>
      <c r="X9" s="107"/>
      <c r="Y9" s="107"/>
      <c r="Z9" s="107"/>
      <c r="AA9" s="107"/>
      <c r="AB9" s="107"/>
      <c r="AC9" s="107"/>
      <c r="AD9" s="107"/>
      <c r="AE9" s="107"/>
      <c r="AF9" s="107"/>
      <c r="AG9" s="107"/>
      <c r="AH9" s="107"/>
    </row>
    <row r="10" spans="1:34" x14ac:dyDescent="0.3">
      <c r="A10" s="173" t="s">
        <v>471</v>
      </c>
      <c r="B10" s="173" t="s">
        <v>475</v>
      </c>
      <c r="C10" s="173">
        <v>144393</v>
      </c>
      <c r="D10" s="176">
        <v>44988</v>
      </c>
      <c r="E10" s="177">
        <v>14.61</v>
      </c>
      <c r="F10" s="177">
        <v>0.61980000000000002</v>
      </c>
      <c r="G10" s="177">
        <v>0.55059999999999998</v>
      </c>
      <c r="H10" s="177">
        <v>-6.8400000000000002E-2</v>
      </c>
      <c r="I10" s="177">
        <v>-2.0121000000000002</v>
      </c>
      <c r="J10" s="177">
        <v>-0.81469999999999998</v>
      </c>
      <c r="K10" s="177">
        <v>-5.6201999999999996</v>
      </c>
      <c r="L10" s="177">
        <v>-4.5098000000000003</v>
      </c>
      <c r="M10" s="177">
        <v>1.5287999999999999</v>
      </c>
      <c r="N10" s="177">
        <v>-1.3504</v>
      </c>
      <c r="O10" s="177">
        <v>9.9556000000000004</v>
      </c>
      <c r="P10" s="177"/>
      <c r="Q10" s="177">
        <v>8.6554000000000002</v>
      </c>
      <c r="R10" s="177">
        <v>4.2618999999999998</v>
      </c>
      <c r="T10" s="106"/>
      <c r="U10" s="107"/>
      <c r="V10" s="107"/>
      <c r="W10" s="107"/>
      <c r="X10" s="107"/>
      <c r="Y10" s="107"/>
      <c r="Z10" s="107"/>
      <c r="AA10" s="107"/>
      <c r="AB10" s="107"/>
      <c r="AC10" s="107"/>
      <c r="AD10" s="107"/>
      <c r="AE10" s="107"/>
      <c r="AF10" s="107"/>
      <c r="AG10" s="107"/>
      <c r="AH10" s="107"/>
    </row>
    <row r="11" spans="1:34" x14ac:dyDescent="0.3">
      <c r="A11" s="173" t="s">
        <v>471</v>
      </c>
      <c r="B11" s="173" t="s">
        <v>1934</v>
      </c>
      <c r="C11" s="173">
        <v>139527</v>
      </c>
      <c r="D11" s="176">
        <v>44988</v>
      </c>
      <c r="E11" s="177">
        <v>24.13</v>
      </c>
      <c r="F11" s="177">
        <v>0.49980000000000002</v>
      </c>
      <c r="G11" s="177">
        <v>1.5145</v>
      </c>
      <c r="H11" s="177">
        <v>1.2588999999999999</v>
      </c>
      <c r="I11" s="177">
        <v>-0.37159999999999999</v>
      </c>
      <c r="J11" s="177">
        <v>-4.1399999999999999E-2</v>
      </c>
      <c r="K11" s="177">
        <v>-2.8974000000000002</v>
      </c>
      <c r="L11" s="177">
        <v>0.96230000000000004</v>
      </c>
      <c r="M11" s="177">
        <v>9.1361000000000008</v>
      </c>
      <c r="N11" s="177">
        <v>4.8219000000000003</v>
      </c>
      <c r="O11" s="177">
        <v>22.149000000000001</v>
      </c>
      <c r="P11" s="177">
        <v>10.643599999999999</v>
      </c>
      <c r="Q11" s="177">
        <v>14.2277</v>
      </c>
      <c r="R11" s="177">
        <v>16.332999999999998</v>
      </c>
      <c r="T11" s="106"/>
      <c r="U11" s="107"/>
      <c r="V11" s="107"/>
      <c r="W11" s="107"/>
      <c r="X11" s="107"/>
      <c r="Y11" s="107"/>
      <c r="Z11" s="107"/>
      <c r="AA11" s="107"/>
      <c r="AB11" s="107"/>
      <c r="AC11" s="107"/>
      <c r="AD11" s="107"/>
      <c r="AE11" s="107"/>
      <c r="AF11" s="107"/>
      <c r="AG11" s="107"/>
      <c r="AH11" s="107"/>
    </row>
    <row r="12" spans="1:34" x14ac:dyDescent="0.3">
      <c r="A12" s="173" t="s">
        <v>471</v>
      </c>
      <c r="B12" s="173" t="s">
        <v>1935</v>
      </c>
      <c r="C12" s="173">
        <v>139529</v>
      </c>
      <c r="D12" s="176">
        <v>44988</v>
      </c>
      <c r="E12" s="177">
        <v>22.75</v>
      </c>
      <c r="F12" s="177">
        <v>0.53029999999999999</v>
      </c>
      <c r="G12" s="177">
        <v>1.5625</v>
      </c>
      <c r="H12" s="177">
        <v>1.2911999999999999</v>
      </c>
      <c r="I12" s="177">
        <v>-0.35039999999999999</v>
      </c>
      <c r="J12" s="177">
        <v>-8.7800000000000003E-2</v>
      </c>
      <c r="K12" s="177">
        <v>-3.1503000000000001</v>
      </c>
      <c r="L12" s="177">
        <v>0.4415</v>
      </c>
      <c r="M12" s="177">
        <v>8.2818000000000005</v>
      </c>
      <c r="N12" s="177">
        <v>3.7391999999999999</v>
      </c>
      <c r="O12" s="177">
        <v>21.036999999999999</v>
      </c>
      <c r="P12" s="177">
        <v>9.6530000000000005</v>
      </c>
      <c r="Q12" s="177">
        <v>13.2163</v>
      </c>
      <c r="R12" s="177">
        <v>15.2423</v>
      </c>
      <c r="T12" s="106"/>
      <c r="U12" s="107"/>
      <c r="V12" s="107"/>
      <c r="W12" s="107"/>
      <c r="X12" s="107"/>
      <c r="Y12" s="107"/>
      <c r="Z12" s="107"/>
      <c r="AA12" s="107"/>
      <c r="AB12" s="107"/>
      <c r="AC12" s="107"/>
      <c r="AD12" s="107"/>
      <c r="AE12" s="107"/>
      <c r="AF12" s="107"/>
      <c r="AG12" s="107"/>
      <c r="AH12" s="107"/>
    </row>
    <row r="13" spans="1:34" x14ac:dyDescent="0.3">
      <c r="A13" s="173" t="s">
        <v>471</v>
      </c>
      <c r="B13" s="173" t="s">
        <v>1878</v>
      </c>
      <c r="C13" s="173">
        <v>150260</v>
      </c>
      <c r="D13" s="176">
        <v>44988</v>
      </c>
      <c r="E13" s="177">
        <v>20.499600000000001</v>
      </c>
      <c r="F13" s="177">
        <v>0.94450000000000001</v>
      </c>
      <c r="G13" s="177">
        <v>1.0006999999999999</v>
      </c>
      <c r="H13" s="177">
        <v>0.38100000000000001</v>
      </c>
      <c r="I13" s="177">
        <v>-1.5096000000000001</v>
      </c>
      <c r="J13" s="177">
        <v>-0.80330000000000001</v>
      </c>
      <c r="K13" s="177">
        <v>-4.22</v>
      </c>
      <c r="L13" s="177">
        <v>1.1008</v>
      </c>
      <c r="M13" s="177">
        <v>7.4115000000000002</v>
      </c>
      <c r="N13" s="177">
        <v>7.8552</v>
      </c>
      <c r="O13" s="177">
        <v>14.7867</v>
      </c>
      <c r="P13" s="177">
        <v>13.258699999999999</v>
      </c>
      <c r="Q13" s="177">
        <v>12.9216</v>
      </c>
      <c r="R13" s="177">
        <v>8.3886000000000003</v>
      </c>
      <c r="T13" s="106"/>
      <c r="U13" s="107"/>
      <c r="V13" s="107"/>
      <c r="W13" s="107"/>
      <c r="X13" s="107"/>
      <c r="Y13" s="107"/>
      <c r="Z13" s="107"/>
      <c r="AA13" s="107"/>
      <c r="AB13" s="107"/>
      <c r="AC13" s="107"/>
      <c r="AD13" s="107"/>
      <c r="AE13" s="107"/>
      <c r="AF13" s="107"/>
      <c r="AG13" s="107"/>
      <c r="AH13" s="107"/>
    </row>
    <row r="14" spans="1:34" x14ac:dyDescent="0.3">
      <c r="A14" s="173" t="s">
        <v>471</v>
      </c>
      <c r="B14" s="173" t="s">
        <v>1879</v>
      </c>
      <c r="C14" s="173">
        <v>150258</v>
      </c>
      <c r="D14" s="176">
        <v>44988</v>
      </c>
      <c r="E14" s="177">
        <v>18.639099999999999</v>
      </c>
      <c r="F14" s="177">
        <v>0.94010000000000005</v>
      </c>
      <c r="G14" s="177">
        <v>0.98719999999999997</v>
      </c>
      <c r="H14" s="177">
        <v>0.34939999999999999</v>
      </c>
      <c r="I14" s="177">
        <v>-1.5716000000000001</v>
      </c>
      <c r="J14" s="177">
        <v>-0.92649999999999999</v>
      </c>
      <c r="K14" s="177">
        <v>-4.6105</v>
      </c>
      <c r="L14" s="177">
        <v>0.28079999999999999</v>
      </c>
      <c r="M14" s="177">
        <v>6.0776000000000003</v>
      </c>
      <c r="N14" s="177">
        <v>6.0720999999999998</v>
      </c>
      <c r="O14" s="177">
        <v>12.882199999999999</v>
      </c>
      <c r="P14" s="177">
        <v>11.450699999999999</v>
      </c>
      <c r="Q14" s="177">
        <v>11.1173</v>
      </c>
      <c r="R14" s="177">
        <v>6.5603999999999996</v>
      </c>
      <c r="T14" s="106"/>
      <c r="U14" s="107"/>
      <c r="V14" s="107"/>
      <c r="W14" s="107"/>
      <c r="X14" s="107"/>
      <c r="Y14" s="107"/>
      <c r="Z14" s="107"/>
      <c r="AA14" s="107"/>
      <c r="AB14" s="107"/>
      <c r="AC14" s="107"/>
      <c r="AD14" s="107"/>
      <c r="AE14" s="107"/>
      <c r="AF14" s="107"/>
      <c r="AG14" s="107"/>
      <c r="AH14" s="107"/>
    </row>
    <row r="15" spans="1:34" x14ac:dyDescent="0.3">
      <c r="A15" s="173" t="s">
        <v>471</v>
      </c>
      <c r="B15" s="173" t="s">
        <v>476</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471</v>
      </c>
      <c r="B16" s="173" t="s">
        <v>477</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471</v>
      </c>
      <c r="B17" s="173" t="s">
        <v>478</v>
      </c>
      <c r="C17" s="173">
        <v>118272</v>
      </c>
      <c r="D17" s="176">
        <v>44988</v>
      </c>
      <c r="E17" s="177">
        <v>271.39</v>
      </c>
      <c r="F17" s="177">
        <v>0.91100000000000003</v>
      </c>
      <c r="G17" s="177">
        <v>1.0612999999999999</v>
      </c>
      <c r="H17" s="177">
        <v>0.38100000000000001</v>
      </c>
      <c r="I17" s="177">
        <v>-1.0501</v>
      </c>
      <c r="J17" s="177">
        <v>-0.60070000000000001</v>
      </c>
      <c r="K17" s="177">
        <v>-3.677</v>
      </c>
      <c r="L17" s="177">
        <v>0.38469999999999999</v>
      </c>
      <c r="M17" s="177">
        <v>7.6816000000000004</v>
      </c>
      <c r="N17" s="177">
        <v>6.1360999999999999</v>
      </c>
      <c r="O17" s="177">
        <v>14.407500000000001</v>
      </c>
      <c r="P17" s="177">
        <v>12.2828</v>
      </c>
      <c r="Q17" s="177">
        <v>13.9842</v>
      </c>
      <c r="R17" s="177">
        <v>8.2710000000000008</v>
      </c>
      <c r="T17" s="106"/>
      <c r="U17" s="107"/>
      <c r="V17" s="107"/>
      <c r="W17" s="107"/>
      <c r="X17" s="107"/>
      <c r="Y17" s="107"/>
      <c r="Z17" s="107"/>
      <c r="AA17" s="107"/>
      <c r="AB17" s="107"/>
      <c r="AC17" s="107"/>
      <c r="AD17" s="107"/>
      <c r="AE17" s="107"/>
      <c r="AF17" s="107"/>
      <c r="AG17" s="107"/>
      <c r="AH17" s="107"/>
    </row>
    <row r="18" spans="1:34" x14ac:dyDescent="0.3">
      <c r="A18" s="173" t="s">
        <v>471</v>
      </c>
      <c r="B18" s="173" t="s">
        <v>479</v>
      </c>
      <c r="C18" s="173">
        <v>106166</v>
      </c>
      <c r="D18" s="176">
        <v>44988</v>
      </c>
      <c r="E18" s="177">
        <v>246.44</v>
      </c>
      <c r="F18" s="177">
        <v>0.90900000000000003</v>
      </c>
      <c r="G18" s="177">
        <v>1.0538000000000001</v>
      </c>
      <c r="H18" s="177">
        <v>0.3584</v>
      </c>
      <c r="I18" s="177">
        <v>-1.0916999999999999</v>
      </c>
      <c r="J18" s="177">
        <v>-0.68510000000000004</v>
      </c>
      <c r="K18" s="177">
        <v>-3.9557000000000002</v>
      </c>
      <c r="L18" s="177">
        <v>-0.20649999999999999</v>
      </c>
      <c r="M18" s="177">
        <v>6.7209000000000003</v>
      </c>
      <c r="N18" s="177">
        <v>4.8547000000000002</v>
      </c>
      <c r="O18" s="177">
        <v>13.0497</v>
      </c>
      <c r="P18" s="177">
        <v>10.937099999999999</v>
      </c>
      <c r="Q18" s="177">
        <v>11.2331</v>
      </c>
      <c r="R18" s="177">
        <v>6.9504000000000001</v>
      </c>
      <c r="T18" s="106"/>
      <c r="U18" s="107"/>
      <c r="V18" s="107"/>
      <c r="W18" s="107"/>
      <c r="X18" s="107"/>
      <c r="Y18" s="107"/>
      <c r="Z18" s="107"/>
      <c r="AA18" s="107"/>
      <c r="AB18" s="107"/>
      <c r="AC18" s="107"/>
      <c r="AD18" s="107"/>
      <c r="AE18" s="107"/>
      <c r="AF18" s="107"/>
      <c r="AG18" s="107"/>
      <c r="AH18" s="107"/>
    </row>
    <row r="19" spans="1:34" x14ac:dyDescent="0.3">
      <c r="A19" s="173" t="s">
        <v>471</v>
      </c>
      <c r="B19" s="173" t="s">
        <v>480</v>
      </c>
      <c r="C19" s="173">
        <v>119019</v>
      </c>
      <c r="D19" s="176">
        <v>44988</v>
      </c>
      <c r="E19" s="177">
        <v>252.76599999999999</v>
      </c>
      <c r="F19" s="177">
        <v>0.44829999999999998</v>
      </c>
      <c r="G19" s="177">
        <v>0.65390000000000004</v>
      </c>
      <c r="H19" s="177">
        <v>0.1046</v>
      </c>
      <c r="I19" s="177">
        <v>-0.99719999999999998</v>
      </c>
      <c r="J19" s="177">
        <v>0.1938</v>
      </c>
      <c r="K19" s="177">
        <v>-2.6183000000000001</v>
      </c>
      <c r="L19" s="177">
        <v>0.1593</v>
      </c>
      <c r="M19" s="177">
        <v>8.2754999999999992</v>
      </c>
      <c r="N19" s="177">
        <v>5.9219999999999997</v>
      </c>
      <c r="O19" s="177">
        <v>12.492100000000001</v>
      </c>
      <c r="P19" s="177">
        <v>10.813700000000001</v>
      </c>
      <c r="Q19" s="177">
        <v>13.094900000000001</v>
      </c>
      <c r="R19" s="177">
        <v>6.7796000000000003</v>
      </c>
      <c r="T19" s="106"/>
      <c r="U19" s="107"/>
      <c r="V19" s="107"/>
      <c r="W19" s="107"/>
      <c r="X19" s="107"/>
      <c r="Y19" s="107"/>
      <c r="Z19" s="107"/>
      <c r="AA19" s="107"/>
      <c r="AB19" s="107"/>
      <c r="AC19" s="107"/>
      <c r="AD19" s="107"/>
      <c r="AE19" s="107"/>
      <c r="AF19" s="107"/>
      <c r="AG19" s="107"/>
      <c r="AH19" s="107"/>
    </row>
    <row r="20" spans="1:34" x14ac:dyDescent="0.3">
      <c r="A20" s="173" t="s">
        <v>471</v>
      </c>
      <c r="B20" s="173" t="s">
        <v>481</v>
      </c>
      <c r="C20" s="173">
        <v>100081</v>
      </c>
      <c r="D20" s="176">
        <v>44988</v>
      </c>
      <c r="E20" s="177">
        <v>230.43</v>
      </c>
      <c r="F20" s="177">
        <v>0.44550000000000001</v>
      </c>
      <c r="G20" s="177">
        <v>0.64510000000000001</v>
      </c>
      <c r="H20" s="177">
        <v>8.43E-2</v>
      </c>
      <c r="I20" s="177">
        <v>-1.0376000000000001</v>
      </c>
      <c r="J20" s="177">
        <v>0.1125</v>
      </c>
      <c r="K20" s="177">
        <v>-2.8660000000000001</v>
      </c>
      <c r="L20" s="177">
        <v>-0.35849999999999999</v>
      </c>
      <c r="M20" s="177">
        <v>7.4310999999999998</v>
      </c>
      <c r="N20" s="177">
        <v>4.82</v>
      </c>
      <c r="O20" s="177">
        <v>11.351900000000001</v>
      </c>
      <c r="P20" s="177">
        <v>9.6959</v>
      </c>
      <c r="Q20" s="177">
        <v>14.100899999999999</v>
      </c>
      <c r="R20" s="177">
        <v>5.6848000000000001</v>
      </c>
      <c r="T20" s="106"/>
      <c r="U20" s="107"/>
      <c r="V20" s="107"/>
      <c r="W20" s="107"/>
      <c r="X20" s="107"/>
      <c r="Y20" s="107"/>
      <c r="Z20" s="107"/>
      <c r="AA20" s="107"/>
      <c r="AB20" s="107"/>
      <c r="AC20" s="107"/>
      <c r="AD20" s="107"/>
      <c r="AE20" s="107"/>
      <c r="AF20" s="107"/>
      <c r="AG20" s="107"/>
      <c r="AH20" s="107"/>
    </row>
    <row r="21" spans="1:34" x14ac:dyDescent="0.3">
      <c r="A21" s="173" t="s">
        <v>471</v>
      </c>
      <c r="B21" s="173" t="s">
        <v>482</v>
      </c>
      <c r="C21" s="173">
        <v>118624</v>
      </c>
      <c r="D21" s="176">
        <v>44988</v>
      </c>
      <c r="E21" s="177">
        <v>44.85</v>
      </c>
      <c r="F21" s="177">
        <v>0.96799999999999997</v>
      </c>
      <c r="G21" s="177">
        <v>1.3559000000000001</v>
      </c>
      <c r="H21" s="177">
        <v>0.74119999999999997</v>
      </c>
      <c r="I21" s="177">
        <v>-0.81820000000000004</v>
      </c>
      <c r="J21" s="177">
        <v>-0.28899999999999998</v>
      </c>
      <c r="K21" s="177">
        <v>-2.0528</v>
      </c>
      <c r="L21" s="177">
        <v>4.1086</v>
      </c>
      <c r="M21" s="177">
        <v>10.7681</v>
      </c>
      <c r="N21" s="177">
        <v>11.6227</v>
      </c>
      <c r="O21" s="177">
        <v>17.595099999999999</v>
      </c>
      <c r="P21" s="177">
        <v>12.685600000000001</v>
      </c>
      <c r="Q21" s="177">
        <v>13.079700000000001</v>
      </c>
      <c r="R21" s="177">
        <v>13.0549</v>
      </c>
      <c r="T21" s="106"/>
      <c r="U21" s="107"/>
      <c r="V21" s="107"/>
      <c r="W21" s="107"/>
      <c r="X21" s="107"/>
      <c r="Y21" s="107"/>
      <c r="Z21" s="107"/>
      <c r="AA21" s="107"/>
      <c r="AB21" s="107"/>
      <c r="AC21" s="107"/>
      <c r="AD21" s="107"/>
      <c r="AE21" s="107"/>
      <c r="AF21" s="107"/>
      <c r="AG21" s="107"/>
      <c r="AH21" s="107"/>
    </row>
    <row r="22" spans="1:34" x14ac:dyDescent="0.3">
      <c r="A22" s="173" t="s">
        <v>471</v>
      </c>
      <c r="B22" s="173" t="s">
        <v>483</v>
      </c>
      <c r="C22" s="173">
        <v>112108</v>
      </c>
      <c r="D22" s="176">
        <v>44988</v>
      </c>
      <c r="E22" s="177">
        <v>40.53</v>
      </c>
      <c r="F22" s="177">
        <v>0.97160000000000002</v>
      </c>
      <c r="G22" s="177">
        <v>1.3503000000000001</v>
      </c>
      <c r="H22" s="177">
        <v>0.69569999999999999</v>
      </c>
      <c r="I22" s="177">
        <v>-0.88039999999999996</v>
      </c>
      <c r="J22" s="177">
        <v>-0.44219999999999998</v>
      </c>
      <c r="K22" s="177">
        <v>-2.5253000000000001</v>
      </c>
      <c r="L22" s="177">
        <v>3.0773000000000001</v>
      </c>
      <c r="M22" s="177">
        <v>9.157</v>
      </c>
      <c r="N22" s="177">
        <v>9.4222000000000001</v>
      </c>
      <c r="O22" s="177">
        <v>15.4481</v>
      </c>
      <c r="P22" s="177">
        <v>10.891500000000001</v>
      </c>
      <c r="Q22" s="177">
        <v>10.8658</v>
      </c>
      <c r="R22" s="177">
        <v>10.907400000000001</v>
      </c>
      <c r="T22" s="106"/>
      <c r="U22" s="107"/>
      <c r="V22" s="107"/>
      <c r="W22" s="107"/>
      <c r="X22" s="107"/>
      <c r="Y22" s="107"/>
      <c r="Z22" s="107"/>
      <c r="AA22" s="107"/>
      <c r="AB22" s="107"/>
      <c r="AC22" s="107"/>
      <c r="AD22" s="107"/>
      <c r="AE22" s="107"/>
      <c r="AF22" s="107"/>
      <c r="AG22" s="107"/>
      <c r="AH22" s="107"/>
    </row>
    <row r="23" spans="1:34" x14ac:dyDescent="0.3">
      <c r="A23" s="173" t="s">
        <v>471</v>
      </c>
      <c r="B23" s="173" t="s">
        <v>484</v>
      </c>
      <c r="C23" s="173">
        <v>100550</v>
      </c>
      <c r="D23" s="176">
        <v>44988</v>
      </c>
      <c r="E23" s="177">
        <v>179.54259999999999</v>
      </c>
      <c r="F23" s="177">
        <v>0.90380000000000005</v>
      </c>
      <c r="G23" s="177">
        <v>1.0676000000000001</v>
      </c>
      <c r="H23" s="177">
        <v>0.58220000000000005</v>
      </c>
      <c r="I23" s="177">
        <v>-0.5917</v>
      </c>
      <c r="J23" s="177">
        <v>-0.43790000000000001</v>
      </c>
      <c r="K23" s="177">
        <v>-4.7058999999999997</v>
      </c>
      <c r="L23" s="177">
        <v>0.98799999999999999</v>
      </c>
      <c r="M23" s="177">
        <v>7.3834999999999997</v>
      </c>
      <c r="N23" s="177">
        <v>7.7331000000000003</v>
      </c>
      <c r="O23" s="177">
        <v>14.1655</v>
      </c>
      <c r="P23" s="177">
        <v>9.5195000000000007</v>
      </c>
      <c r="Q23" s="177">
        <v>13.2288</v>
      </c>
      <c r="R23" s="177">
        <v>6.9313000000000002</v>
      </c>
      <c r="T23" s="106"/>
      <c r="U23" s="107"/>
      <c r="V23" s="107"/>
      <c r="W23" s="107"/>
      <c r="X23" s="107"/>
      <c r="Y23" s="107"/>
      <c r="Z23" s="107"/>
      <c r="AA23" s="107"/>
      <c r="AB23" s="107"/>
      <c r="AC23" s="107"/>
      <c r="AD23" s="107"/>
      <c r="AE23" s="107"/>
      <c r="AF23" s="107"/>
      <c r="AG23" s="107"/>
      <c r="AH23" s="107"/>
    </row>
    <row r="24" spans="1:34" x14ac:dyDescent="0.3">
      <c r="A24" s="173" t="s">
        <v>471</v>
      </c>
      <c r="B24" s="173" t="s">
        <v>485</v>
      </c>
      <c r="C24" s="173">
        <v>118546</v>
      </c>
      <c r="D24" s="176">
        <v>44988</v>
      </c>
      <c r="E24" s="177">
        <v>200.0043</v>
      </c>
      <c r="F24" s="177">
        <v>0.90659999999999996</v>
      </c>
      <c r="G24" s="177">
        <v>1.0759000000000001</v>
      </c>
      <c r="H24" s="177">
        <v>0.6018</v>
      </c>
      <c r="I24" s="177">
        <v>-0.55289999999999995</v>
      </c>
      <c r="J24" s="177">
        <v>-0.36</v>
      </c>
      <c r="K24" s="177">
        <v>-4.4634999999999998</v>
      </c>
      <c r="L24" s="177">
        <v>1.4944999999999999</v>
      </c>
      <c r="M24" s="177">
        <v>8.1892999999999994</v>
      </c>
      <c r="N24" s="177">
        <v>8.8102</v>
      </c>
      <c r="O24" s="177">
        <v>15.3108</v>
      </c>
      <c r="P24" s="177">
        <v>10.6738</v>
      </c>
      <c r="Q24" s="177">
        <v>13.500400000000001</v>
      </c>
      <c r="R24" s="177">
        <v>8.0048999999999992</v>
      </c>
      <c r="T24" s="106"/>
      <c r="U24" s="107"/>
      <c r="V24" s="107"/>
      <c r="W24" s="107"/>
      <c r="X24" s="107"/>
      <c r="Y24" s="107"/>
      <c r="Z24" s="107"/>
      <c r="AA24" s="107"/>
      <c r="AB24" s="107"/>
      <c r="AC24" s="107"/>
      <c r="AD24" s="107"/>
      <c r="AE24" s="107"/>
      <c r="AF24" s="107"/>
      <c r="AG24" s="107"/>
      <c r="AH24" s="107"/>
    </row>
    <row r="25" spans="1:34" x14ac:dyDescent="0.3">
      <c r="A25" s="173" t="s">
        <v>471</v>
      </c>
      <c r="B25" s="173" t="s">
        <v>486</v>
      </c>
      <c r="C25" s="173">
        <v>102948</v>
      </c>
      <c r="D25" s="176">
        <v>44988</v>
      </c>
      <c r="E25" s="177">
        <v>84.99</v>
      </c>
      <c r="F25" s="177">
        <v>1.0810999999999999</v>
      </c>
      <c r="G25" s="177">
        <v>1.2195</v>
      </c>
      <c r="H25" s="177">
        <v>0.52280000000000004</v>
      </c>
      <c r="I25" s="177">
        <v>-0.98440000000000005</v>
      </c>
      <c r="J25" s="177">
        <v>-0.43930000000000002</v>
      </c>
      <c r="K25" s="177">
        <v>-2.2823000000000002</v>
      </c>
      <c r="L25" s="177">
        <v>2.9832000000000001</v>
      </c>
      <c r="M25" s="177">
        <v>10.3752</v>
      </c>
      <c r="N25" s="177">
        <v>10.6036</v>
      </c>
      <c r="O25" s="177">
        <v>17.0716</v>
      </c>
      <c r="P25" s="177">
        <v>9.1483000000000008</v>
      </c>
      <c r="Q25" s="177">
        <v>12.685600000000001</v>
      </c>
      <c r="R25" s="177">
        <v>10.3506</v>
      </c>
      <c r="T25" s="106"/>
      <c r="U25" s="107"/>
      <c r="V25" s="107"/>
      <c r="W25" s="107"/>
      <c r="X25" s="107"/>
      <c r="Y25" s="107"/>
      <c r="Z25" s="107"/>
      <c r="AA25" s="107"/>
      <c r="AB25" s="107"/>
      <c r="AC25" s="107"/>
      <c r="AD25" s="107"/>
      <c r="AE25" s="107"/>
      <c r="AF25" s="107"/>
      <c r="AG25" s="107"/>
      <c r="AH25" s="107"/>
    </row>
    <row r="26" spans="1:34" x14ac:dyDescent="0.3">
      <c r="A26" s="173" t="s">
        <v>471</v>
      </c>
      <c r="B26" s="173" t="s">
        <v>1635</v>
      </c>
      <c r="C26" s="173"/>
      <c r="D26" s="176">
        <v>44988</v>
      </c>
      <c r="E26" s="177">
        <v>84.99</v>
      </c>
      <c r="F26" s="177">
        <v>1.0810999999999999</v>
      </c>
      <c r="G26" s="177">
        <v>1.2195</v>
      </c>
      <c r="H26" s="177">
        <v>0.52280000000000004</v>
      </c>
      <c r="I26" s="177">
        <v>-0.98440000000000005</v>
      </c>
      <c r="J26" s="177">
        <v>-0.43930000000000002</v>
      </c>
      <c r="K26" s="177">
        <v>-2.2823000000000002</v>
      </c>
      <c r="L26" s="177">
        <v>2.9832000000000001</v>
      </c>
      <c r="M26" s="177">
        <v>10.3752</v>
      </c>
      <c r="N26" s="177">
        <v>10.6036</v>
      </c>
      <c r="O26" s="177">
        <v>17.0716</v>
      </c>
      <c r="P26" s="177">
        <v>10.4335</v>
      </c>
      <c r="Q26" s="177">
        <v>15.262600000000001</v>
      </c>
      <c r="R26" s="177">
        <v>10.3506</v>
      </c>
      <c r="T26" s="106"/>
      <c r="U26" s="107"/>
      <c r="V26" s="107"/>
      <c r="W26" s="107"/>
      <c r="X26" s="107"/>
      <c r="Y26" s="107"/>
      <c r="Z26" s="107"/>
      <c r="AA26" s="107"/>
      <c r="AB26" s="107"/>
      <c r="AC26" s="107"/>
      <c r="AD26" s="107"/>
      <c r="AE26" s="107"/>
      <c r="AF26" s="107"/>
      <c r="AG26" s="107"/>
      <c r="AH26" s="107"/>
    </row>
    <row r="27" spans="1:34" x14ac:dyDescent="0.3">
      <c r="A27" s="173" t="s">
        <v>471</v>
      </c>
      <c r="B27" s="173" t="s">
        <v>1636</v>
      </c>
      <c r="C27" s="173">
        <v>119062</v>
      </c>
      <c r="D27" s="176">
        <v>44988</v>
      </c>
      <c r="E27" s="177">
        <v>90.739000000000004</v>
      </c>
      <c r="F27" s="177">
        <v>1.0828</v>
      </c>
      <c r="G27" s="177">
        <v>1.2249000000000001</v>
      </c>
      <c r="H27" s="177">
        <v>0.5363</v>
      </c>
      <c r="I27" s="177">
        <v>-0.95830000000000004</v>
      </c>
      <c r="J27" s="177">
        <v>-0.38640000000000002</v>
      </c>
      <c r="K27" s="177">
        <v>-2.1227999999999998</v>
      </c>
      <c r="L27" s="177">
        <v>3.3227000000000002</v>
      </c>
      <c r="M27" s="177">
        <v>10.921099999999999</v>
      </c>
      <c r="N27" s="177">
        <v>11.326599999999999</v>
      </c>
      <c r="O27" s="177">
        <v>17.8172</v>
      </c>
      <c r="P27" s="177">
        <v>9.9169999999999998</v>
      </c>
      <c r="Q27" s="177">
        <v>12.007999999999999</v>
      </c>
      <c r="R27" s="177">
        <v>11.0632</v>
      </c>
      <c r="T27" s="106"/>
      <c r="U27" s="107"/>
      <c r="V27" s="107"/>
      <c r="W27" s="107"/>
      <c r="X27" s="107"/>
      <c r="Y27" s="107"/>
      <c r="Z27" s="107"/>
      <c r="AA27" s="107"/>
      <c r="AB27" s="107"/>
      <c r="AC27" s="107"/>
      <c r="AD27" s="107"/>
      <c r="AE27" s="107"/>
      <c r="AF27" s="107"/>
      <c r="AG27" s="107"/>
      <c r="AH27" s="107"/>
    </row>
    <row r="28" spans="1:34" x14ac:dyDescent="0.3">
      <c r="A28" s="173" t="s">
        <v>471</v>
      </c>
      <c r="B28" s="173" t="s">
        <v>487</v>
      </c>
      <c r="C28" s="173"/>
      <c r="D28" s="176">
        <v>44988</v>
      </c>
      <c r="E28" s="177">
        <v>90.739000000000004</v>
      </c>
      <c r="F28" s="177">
        <v>1.0828</v>
      </c>
      <c r="G28" s="177">
        <v>1.2249000000000001</v>
      </c>
      <c r="H28" s="177">
        <v>0.5363</v>
      </c>
      <c r="I28" s="177">
        <v>-0.95830000000000004</v>
      </c>
      <c r="J28" s="177">
        <v>-0.38640000000000002</v>
      </c>
      <c r="K28" s="177">
        <v>-2.1227999999999998</v>
      </c>
      <c r="L28" s="177">
        <v>3.3227000000000002</v>
      </c>
      <c r="M28" s="177">
        <v>10.921099999999999</v>
      </c>
      <c r="N28" s="177">
        <v>11.326599999999999</v>
      </c>
      <c r="O28" s="177">
        <v>17.8172</v>
      </c>
      <c r="P28" s="177">
        <v>11.250299999999999</v>
      </c>
      <c r="Q28" s="177">
        <v>14.9177</v>
      </c>
      <c r="R28" s="177">
        <v>11.0632</v>
      </c>
      <c r="T28" s="106"/>
      <c r="U28" s="107"/>
      <c r="V28" s="107"/>
      <c r="W28" s="107"/>
      <c r="X28" s="107"/>
      <c r="Y28" s="107"/>
      <c r="Z28" s="107"/>
      <c r="AA28" s="107"/>
      <c r="AB28" s="107"/>
      <c r="AC28" s="107"/>
      <c r="AD28" s="107"/>
      <c r="AE28" s="107"/>
      <c r="AF28" s="107"/>
      <c r="AG28" s="107"/>
      <c r="AH28" s="107"/>
    </row>
    <row r="29" spans="1:34" x14ac:dyDescent="0.3">
      <c r="A29" s="173" t="s">
        <v>471</v>
      </c>
      <c r="B29" s="173" t="s">
        <v>1985</v>
      </c>
      <c r="C29" s="173">
        <v>151122</v>
      </c>
      <c r="D29" s="176">
        <v>44988</v>
      </c>
      <c r="E29" s="177">
        <v>40.020600000000002</v>
      </c>
      <c r="F29" s="177">
        <v>0.61750000000000005</v>
      </c>
      <c r="G29" s="177">
        <v>0.83299999999999996</v>
      </c>
      <c r="H29" s="177">
        <v>0.3906</v>
      </c>
      <c r="I29" s="177">
        <v>-1.2108000000000001</v>
      </c>
      <c r="J29" s="177">
        <v>-0.41799999999999998</v>
      </c>
      <c r="K29" s="177">
        <v>-3.2728000000000002</v>
      </c>
      <c r="L29" s="177">
        <v>-0.38929999999999998</v>
      </c>
      <c r="M29" s="177">
        <v>5.9810999999999996</v>
      </c>
      <c r="N29" s="177">
        <v>2.8834</v>
      </c>
      <c r="O29" s="177">
        <v>12.009</v>
      </c>
      <c r="P29" s="177">
        <v>7.8784999999999998</v>
      </c>
      <c r="Q29" s="177">
        <v>13.0063</v>
      </c>
      <c r="R29" s="177">
        <v>5.5919999999999996</v>
      </c>
      <c r="T29" s="106"/>
      <c r="U29" s="107"/>
      <c r="V29" s="107"/>
      <c r="W29" s="107"/>
      <c r="X29" s="107"/>
      <c r="Y29" s="107"/>
      <c r="Z29" s="107"/>
      <c r="AA29" s="107"/>
      <c r="AB29" s="107"/>
      <c r="AC29" s="107"/>
      <c r="AD29" s="107"/>
      <c r="AE29" s="107"/>
      <c r="AF29" s="107"/>
      <c r="AG29" s="107"/>
      <c r="AH29" s="107"/>
    </row>
    <row r="30" spans="1:34" x14ac:dyDescent="0.3">
      <c r="A30" s="173" t="s">
        <v>471</v>
      </c>
      <c r="B30" s="173" t="s">
        <v>1986</v>
      </c>
      <c r="C30" s="173">
        <v>151120</v>
      </c>
      <c r="D30" s="176">
        <v>44988</v>
      </c>
      <c r="E30" s="177">
        <v>36.103099999999998</v>
      </c>
      <c r="F30" s="177">
        <v>0.61480000000000001</v>
      </c>
      <c r="G30" s="177">
        <v>0.82440000000000002</v>
      </c>
      <c r="H30" s="177">
        <v>0.37030000000000002</v>
      </c>
      <c r="I30" s="177">
        <v>-1.2504999999999999</v>
      </c>
      <c r="J30" s="177">
        <v>-0.49830000000000002</v>
      </c>
      <c r="K30" s="177">
        <v>-3.5238999999999998</v>
      </c>
      <c r="L30" s="177">
        <v>-0.90010000000000001</v>
      </c>
      <c r="M30" s="177">
        <v>5.1710000000000003</v>
      </c>
      <c r="N30" s="177">
        <v>1.8366</v>
      </c>
      <c r="O30" s="177">
        <v>10.862</v>
      </c>
      <c r="P30" s="177">
        <v>6.7752999999999997</v>
      </c>
      <c r="Q30" s="177">
        <v>11.2186</v>
      </c>
      <c r="R30" s="177">
        <v>4.5263999999999998</v>
      </c>
      <c r="T30" s="106"/>
      <c r="U30" s="107"/>
      <c r="V30" s="107"/>
      <c r="W30" s="107"/>
      <c r="X30" s="107"/>
      <c r="Y30" s="107"/>
      <c r="Z30" s="107"/>
      <c r="AA30" s="107"/>
      <c r="AB30" s="107"/>
      <c r="AC30" s="107"/>
      <c r="AD30" s="107"/>
      <c r="AE30" s="107"/>
      <c r="AF30" s="107"/>
      <c r="AG30" s="107"/>
      <c r="AH30" s="107"/>
    </row>
    <row r="31" spans="1:34" x14ac:dyDescent="0.3">
      <c r="A31" s="173" t="s">
        <v>471</v>
      </c>
      <c r="B31" s="173" t="s">
        <v>488</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471</v>
      </c>
      <c r="B32" s="173" t="s">
        <v>489</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471</v>
      </c>
      <c r="B33" s="173" t="s">
        <v>490</v>
      </c>
      <c r="C33" s="173">
        <v>100356</v>
      </c>
      <c r="D33" s="176">
        <v>44988</v>
      </c>
      <c r="E33" s="177">
        <v>241.24</v>
      </c>
      <c r="F33" s="177">
        <v>1.0218</v>
      </c>
      <c r="G33" s="177">
        <v>1.204</v>
      </c>
      <c r="H33" s="177">
        <v>0.42880000000000001</v>
      </c>
      <c r="I33" s="177">
        <v>-0.48680000000000001</v>
      </c>
      <c r="J33" s="177">
        <v>-6.6299999999999998E-2</v>
      </c>
      <c r="K33" s="177">
        <v>-2.0901999999999998</v>
      </c>
      <c r="L33" s="177">
        <v>4.0141</v>
      </c>
      <c r="M33" s="177">
        <v>9.2375000000000007</v>
      </c>
      <c r="N33" s="177">
        <v>10.180400000000001</v>
      </c>
      <c r="O33" s="177">
        <v>22.243600000000001</v>
      </c>
      <c r="P33" s="177">
        <v>13.5343</v>
      </c>
      <c r="Q33" s="177">
        <v>14.608700000000001</v>
      </c>
      <c r="R33" s="177">
        <v>16.7317</v>
      </c>
      <c r="T33" s="106"/>
      <c r="U33" s="107"/>
      <c r="V33" s="107"/>
      <c r="W33" s="107"/>
      <c r="X33" s="107"/>
      <c r="Y33" s="107"/>
      <c r="Z33" s="107"/>
      <c r="AA33" s="107"/>
      <c r="AB33" s="107"/>
      <c r="AC33" s="107"/>
      <c r="AD33" s="107"/>
      <c r="AE33" s="107"/>
      <c r="AF33" s="107"/>
      <c r="AG33" s="107"/>
      <c r="AH33" s="107"/>
    </row>
    <row r="34" spans="1:34" x14ac:dyDescent="0.3">
      <c r="A34" s="173" t="s">
        <v>471</v>
      </c>
      <c r="B34" s="173" t="s">
        <v>491</v>
      </c>
      <c r="C34" s="173">
        <v>120251</v>
      </c>
      <c r="D34" s="176">
        <v>44988</v>
      </c>
      <c r="E34" s="177">
        <v>263.95</v>
      </c>
      <c r="F34" s="177">
        <v>1.0219</v>
      </c>
      <c r="G34" s="177">
        <v>1.2078</v>
      </c>
      <c r="H34" s="177">
        <v>0.43759999999999999</v>
      </c>
      <c r="I34" s="177">
        <v>-0.46379999999999999</v>
      </c>
      <c r="J34" s="177">
        <v>-2.2700000000000001E-2</v>
      </c>
      <c r="K34" s="177">
        <v>-1.9501999999999999</v>
      </c>
      <c r="L34" s="177">
        <v>4.3074000000000003</v>
      </c>
      <c r="M34" s="177">
        <v>9.7003000000000004</v>
      </c>
      <c r="N34" s="177">
        <v>10.8009</v>
      </c>
      <c r="O34" s="177">
        <v>22.885300000000001</v>
      </c>
      <c r="P34" s="177">
        <v>14.2796</v>
      </c>
      <c r="Q34" s="177">
        <v>16.429099999999998</v>
      </c>
      <c r="R34" s="177">
        <v>17.353200000000001</v>
      </c>
      <c r="T34" s="106"/>
      <c r="U34" s="107"/>
      <c r="V34" s="107"/>
      <c r="W34" s="107"/>
      <c r="X34" s="107"/>
      <c r="Y34" s="107"/>
      <c r="Z34" s="107"/>
      <c r="AA34" s="107"/>
      <c r="AB34" s="107"/>
      <c r="AC34" s="107"/>
      <c r="AD34" s="107"/>
      <c r="AE34" s="107"/>
      <c r="AF34" s="107"/>
      <c r="AG34" s="107"/>
      <c r="AH34" s="107"/>
    </row>
    <row r="35" spans="1:34" x14ac:dyDescent="0.3">
      <c r="A35" s="173" t="s">
        <v>471</v>
      </c>
      <c r="B35" s="173" t="s">
        <v>492</v>
      </c>
      <c r="C35" s="173">
        <v>139969</v>
      </c>
      <c r="D35" s="176">
        <v>44988</v>
      </c>
      <c r="E35" s="177">
        <v>15.635300000000001</v>
      </c>
      <c r="F35" s="177">
        <v>0.8931</v>
      </c>
      <c r="G35" s="177">
        <v>0.87880000000000003</v>
      </c>
      <c r="H35" s="177">
        <v>0.33050000000000002</v>
      </c>
      <c r="I35" s="177">
        <v>-1.4255</v>
      </c>
      <c r="J35" s="177">
        <v>-0.73580000000000001</v>
      </c>
      <c r="K35" s="177">
        <v>-4.7464000000000004</v>
      </c>
      <c r="L35" s="177">
        <v>-0.79630000000000001</v>
      </c>
      <c r="M35" s="177">
        <v>4.8905000000000003</v>
      </c>
      <c r="N35" s="177">
        <v>1.7724</v>
      </c>
      <c r="O35" s="177">
        <v>11.176600000000001</v>
      </c>
      <c r="P35" s="177">
        <v>5.6849999999999996</v>
      </c>
      <c r="Q35" s="177">
        <v>7.2816000000000001</v>
      </c>
      <c r="R35" s="177">
        <v>5.3395000000000001</v>
      </c>
      <c r="T35" s="106"/>
      <c r="U35" s="107"/>
      <c r="V35" s="107"/>
      <c r="W35" s="107"/>
      <c r="X35" s="107"/>
      <c r="Y35" s="107"/>
      <c r="Z35" s="107"/>
      <c r="AA35" s="107"/>
      <c r="AB35" s="107"/>
      <c r="AC35" s="107"/>
      <c r="AD35" s="107"/>
      <c r="AE35" s="107"/>
      <c r="AF35" s="107"/>
      <c r="AG35" s="107"/>
      <c r="AH35" s="107"/>
    </row>
    <row r="36" spans="1:34" x14ac:dyDescent="0.3">
      <c r="A36" s="173" t="s">
        <v>471</v>
      </c>
      <c r="B36" s="173" t="s">
        <v>493</v>
      </c>
      <c r="C36" s="173">
        <v>139971</v>
      </c>
      <c r="D36" s="176">
        <v>44988</v>
      </c>
      <c r="E36" s="177">
        <v>16.9802</v>
      </c>
      <c r="F36" s="177">
        <v>0.89610000000000001</v>
      </c>
      <c r="G36" s="177">
        <v>0.88649999999999995</v>
      </c>
      <c r="H36" s="177">
        <v>0.34749999999999998</v>
      </c>
      <c r="I36" s="177">
        <v>-1.3914</v>
      </c>
      <c r="J36" s="177">
        <v>-0.66810000000000003</v>
      </c>
      <c r="K36" s="177">
        <v>-4.5354000000000001</v>
      </c>
      <c r="L36" s="177">
        <v>-0.35680000000000001</v>
      </c>
      <c r="M36" s="177">
        <v>5.5917000000000003</v>
      </c>
      <c r="N36" s="177">
        <v>2.6415999999999999</v>
      </c>
      <c r="O36" s="177">
        <v>12.112299999999999</v>
      </c>
      <c r="P36" s="177">
        <v>6.8872</v>
      </c>
      <c r="Q36" s="177">
        <v>8.6828000000000003</v>
      </c>
      <c r="R36" s="177">
        <v>6.2408000000000001</v>
      </c>
      <c r="T36" s="106"/>
      <c r="U36" s="107"/>
      <c r="V36" s="107"/>
      <c r="W36" s="107"/>
      <c r="X36" s="107"/>
      <c r="Y36" s="107"/>
      <c r="Z36" s="107"/>
      <c r="AA36" s="107"/>
      <c r="AB36" s="107"/>
      <c r="AC36" s="107"/>
      <c r="AD36" s="107"/>
      <c r="AE36" s="107"/>
      <c r="AF36" s="107"/>
      <c r="AG36" s="107"/>
      <c r="AH36" s="107"/>
    </row>
    <row r="37" spans="1:34" x14ac:dyDescent="0.3">
      <c r="A37" s="173" t="s">
        <v>471</v>
      </c>
      <c r="B37" s="173" t="s">
        <v>494</v>
      </c>
      <c r="C37" s="173">
        <v>140382</v>
      </c>
      <c r="D37" s="176">
        <v>44988</v>
      </c>
      <c r="E37" s="177">
        <v>18.562999999999999</v>
      </c>
      <c r="F37" s="177">
        <v>0.86939999999999995</v>
      </c>
      <c r="G37" s="177">
        <v>0.86939999999999995</v>
      </c>
      <c r="H37" s="177">
        <v>0.23760000000000001</v>
      </c>
      <c r="I37" s="177">
        <v>-1.3026</v>
      </c>
      <c r="J37" s="177">
        <v>-0.82809999999999995</v>
      </c>
      <c r="K37" s="177">
        <v>-3.8087</v>
      </c>
      <c r="L37" s="177">
        <v>-0.29010000000000002</v>
      </c>
      <c r="M37" s="177">
        <v>6.6226000000000003</v>
      </c>
      <c r="N37" s="177">
        <v>6.5003000000000002</v>
      </c>
      <c r="O37" s="177">
        <v>15.5564</v>
      </c>
      <c r="P37" s="177">
        <v>9.66</v>
      </c>
      <c r="Q37" s="177">
        <v>10.5359</v>
      </c>
      <c r="R37" s="177">
        <v>9.2242999999999995</v>
      </c>
      <c r="T37" s="106"/>
      <c r="U37" s="107"/>
      <c r="V37" s="107"/>
      <c r="W37" s="107"/>
      <c r="X37" s="107"/>
      <c r="Y37" s="107"/>
      <c r="Z37" s="107"/>
      <c r="AA37" s="107"/>
      <c r="AB37" s="107"/>
      <c r="AC37" s="107"/>
      <c r="AD37" s="107"/>
      <c r="AE37" s="107"/>
      <c r="AF37" s="107"/>
      <c r="AG37" s="107"/>
      <c r="AH37" s="107"/>
    </row>
    <row r="38" spans="1:34" x14ac:dyDescent="0.3">
      <c r="A38" s="173" t="s">
        <v>471</v>
      </c>
      <c r="B38" s="173" t="s">
        <v>495</v>
      </c>
      <c r="C38" s="173">
        <v>140381</v>
      </c>
      <c r="D38" s="176">
        <v>44988</v>
      </c>
      <c r="E38" s="177">
        <v>16.946999999999999</v>
      </c>
      <c r="F38" s="177">
        <v>0.86299999999999999</v>
      </c>
      <c r="G38" s="177">
        <v>0.85699999999999998</v>
      </c>
      <c r="H38" s="177">
        <v>0.20699999999999999</v>
      </c>
      <c r="I38" s="177">
        <v>-1.3562000000000001</v>
      </c>
      <c r="J38" s="177">
        <v>-0.92949999999999999</v>
      </c>
      <c r="K38" s="177">
        <v>-4.1242000000000001</v>
      </c>
      <c r="L38" s="177">
        <v>-0.92949999999999999</v>
      </c>
      <c r="M38" s="177">
        <v>5.5888</v>
      </c>
      <c r="N38" s="177">
        <v>5.1955</v>
      </c>
      <c r="O38" s="177">
        <v>14.095599999999999</v>
      </c>
      <c r="P38" s="177">
        <v>8.1950000000000003</v>
      </c>
      <c r="Q38" s="177">
        <v>8.9176000000000002</v>
      </c>
      <c r="R38" s="177">
        <v>7.8491</v>
      </c>
      <c r="T38" s="106"/>
      <c r="U38" s="107"/>
      <c r="V38" s="107"/>
      <c r="W38" s="107"/>
      <c r="X38" s="107"/>
      <c r="Y38" s="107"/>
      <c r="Z38" s="107"/>
      <c r="AA38" s="107"/>
      <c r="AB38" s="107"/>
      <c r="AC38" s="107"/>
      <c r="AD38" s="107"/>
      <c r="AE38" s="107"/>
      <c r="AF38" s="107"/>
      <c r="AG38" s="107"/>
      <c r="AH38" s="107"/>
    </row>
    <row r="39" spans="1:34" x14ac:dyDescent="0.3">
      <c r="A39" s="173" t="s">
        <v>471</v>
      </c>
      <c r="B39" s="173" t="s">
        <v>496</v>
      </c>
      <c r="C39" s="173">
        <v>145599</v>
      </c>
      <c r="D39" s="176">
        <v>44988</v>
      </c>
      <c r="E39" s="177">
        <v>16.139199999999999</v>
      </c>
      <c r="F39" s="177">
        <v>1.0557000000000001</v>
      </c>
      <c r="G39" s="177">
        <v>1.1228</v>
      </c>
      <c r="H39" s="177">
        <v>0.5877</v>
      </c>
      <c r="I39" s="177">
        <v>-1.032</v>
      </c>
      <c r="J39" s="177">
        <v>-0.90749999999999997</v>
      </c>
      <c r="K39" s="177">
        <v>-4.0321999999999996</v>
      </c>
      <c r="L39" s="177">
        <v>2.141</v>
      </c>
      <c r="M39" s="177">
        <v>7.9249000000000001</v>
      </c>
      <c r="N39" s="177">
        <v>8.6989999999999998</v>
      </c>
      <c r="O39" s="177">
        <v>13.825100000000001</v>
      </c>
      <c r="P39" s="177"/>
      <c r="Q39" s="177">
        <v>12.0053</v>
      </c>
      <c r="R39" s="177">
        <v>8.0548999999999999</v>
      </c>
      <c r="T39" s="106"/>
      <c r="U39" s="107"/>
      <c r="V39" s="107"/>
      <c r="W39" s="107"/>
      <c r="X39" s="107"/>
      <c r="Y39" s="107"/>
      <c r="Z39" s="107"/>
      <c r="AA39" s="107"/>
      <c r="AB39" s="107"/>
      <c r="AC39" s="107"/>
      <c r="AD39" s="107"/>
      <c r="AE39" s="107"/>
      <c r="AF39" s="107"/>
      <c r="AG39" s="107"/>
      <c r="AH39" s="107"/>
    </row>
    <row r="40" spans="1:34" x14ac:dyDescent="0.3">
      <c r="A40" s="173" t="s">
        <v>471</v>
      </c>
      <c r="B40" s="173" t="s">
        <v>497</v>
      </c>
      <c r="C40" s="173">
        <v>145605</v>
      </c>
      <c r="D40" s="176">
        <v>44988</v>
      </c>
      <c r="E40" s="177">
        <v>14.9137</v>
      </c>
      <c r="F40" s="177">
        <v>1.0523</v>
      </c>
      <c r="G40" s="177">
        <v>1.1146</v>
      </c>
      <c r="H40" s="177">
        <v>0.57050000000000001</v>
      </c>
      <c r="I40" s="177">
        <v>-1.0667</v>
      </c>
      <c r="J40" s="177">
        <v>-0.97609999999999997</v>
      </c>
      <c r="K40" s="177">
        <v>-4.2267999999999999</v>
      </c>
      <c r="L40" s="177">
        <v>1.6626000000000001</v>
      </c>
      <c r="M40" s="177">
        <v>6.9573</v>
      </c>
      <c r="N40" s="177">
        <v>7.1818</v>
      </c>
      <c r="O40" s="177">
        <v>11.7995</v>
      </c>
      <c r="P40" s="177"/>
      <c r="Q40" s="177">
        <v>9.9298000000000002</v>
      </c>
      <c r="R40" s="177">
        <v>6.2493999999999996</v>
      </c>
      <c r="T40" s="106"/>
      <c r="U40" s="107"/>
      <c r="V40" s="107"/>
      <c r="W40" s="107"/>
      <c r="X40" s="107"/>
      <c r="Y40" s="107"/>
      <c r="Z40" s="107"/>
      <c r="AA40" s="107"/>
      <c r="AB40" s="107"/>
      <c r="AC40" s="107"/>
      <c r="AD40" s="107"/>
      <c r="AE40" s="107"/>
      <c r="AF40" s="107"/>
      <c r="AG40" s="107"/>
      <c r="AH40" s="107"/>
    </row>
    <row r="41" spans="1:34" x14ac:dyDescent="0.3">
      <c r="A41" s="173" t="s">
        <v>471</v>
      </c>
      <c r="B41" s="173" t="s">
        <v>498</v>
      </c>
      <c r="C41" s="173">
        <v>143537</v>
      </c>
      <c r="D41" s="176">
        <v>44988</v>
      </c>
      <c r="E41" s="177">
        <v>15.335900000000001</v>
      </c>
      <c r="F41" s="177">
        <v>0.79590000000000005</v>
      </c>
      <c r="G41" s="177">
        <v>0.93389999999999995</v>
      </c>
      <c r="H41" s="177">
        <v>0.71189999999999998</v>
      </c>
      <c r="I41" s="177">
        <v>-0.47310000000000002</v>
      </c>
      <c r="J41" s="177">
        <v>-0.69030000000000002</v>
      </c>
      <c r="K41" s="177">
        <v>-4.2092999999999998</v>
      </c>
      <c r="L41" s="177">
        <v>-2.6700000000000002E-2</v>
      </c>
      <c r="M41" s="177">
        <v>6.9912000000000001</v>
      </c>
      <c r="N41" s="177">
        <v>6.7394999999999996</v>
      </c>
      <c r="O41" s="177">
        <v>10.9429</v>
      </c>
      <c r="P41" s="177"/>
      <c r="Q41" s="177">
        <v>9.5745000000000005</v>
      </c>
      <c r="R41" s="177">
        <v>6.6683000000000003</v>
      </c>
      <c r="T41" s="106"/>
      <c r="U41" s="107"/>
      <c r="V41" s="107"/>
      <c r="W41" s="107"/>
      <c r="X41" s="107"/>
      <c r="Y41" s="107"/>
      <c r="Z41" s="107"/>
      <c r="AA41" s="107"/>
      <c r="AB41" s="107"/>
      <c r="AC41" s="107"/>
      <c r="AD41" s="107"/>
      <c r="AE41" s="107"/>
      <c r="AF41" s="107"/>
      <c r="AG41" s="107"/>
      <c r="AH41" s="107"/>
    </row>
    <row r="42" spans="1:34" x14ac:dyDescent="0.3">
      <c r="A42" s="173" t="s">
        <v>471</v>
      </c>
      <c r="B42" s="173" t="s">
        <v>499</v>
      </c>
      <c r="C42" s="173">
        <v>143536</v>
      </c>
      <c r="D42" s="176">
        <v>44988</v>
      </c>
      <c r="E42" s="177">
        <v>14.257400000000001</v>
      </c>
      <c r="F42" s="177">
        <v>0.79110000000000003</v>
      </c>
      <c r="G42" s="177">
        <v>0.92020000000000002</v>
      </c>
      <c r="H42" s="177">
        <v>0.67930000000000001</v>
      </c>
      <c r="I42" s="177">
        <v>-0.53790000000000004</v>
      </c>
      <c r="J42" s="177">
        <v>-0.81879999999999997</v>
      </c>
      <c r="K42" s="177">
        <v>-4.6097999999999999</v>
      </c>
      <c r="L42" s="177">
        <v>-0.86080000000000001</v>
      </c>
      <c r="M42" s="177">
        <v>5.6768999999999998</v>
      </c>
      <c r="N42" s="177">
        <v>5.0068000000000001</v>
      </c>
      <c r="O42" s="177">
        <v>9.1692999999999998</v>
      </c>
      <c r="P42" s="177"/>
      <c r="Q42" s="177">
        <v>7.8792</v>
      </c>
      <c r="R42" s="177">
        <v>4.9382999999999999</v>
      </c>
      <c r="T42" s="106"/>
      <c r="U42" s="107"/>
      <c r="V42" s="107"/>
      <c r="W42" s="107"/>
      <c r="X42" s="107"/>
      <c r="Y42" s="107"/>
      <c r="Z42" s="107"/>
      <c r="AA42" s="107"/>
      <c r="AB42" s="107"/>
      <c r="AC42" s="107"/>
      <c r="AD42" s="107"/>
      <c r="AE42" s="107"/>
      <c r="AF42" s="107"/>
      <c r="AG42" s="107"/>
      <c r="AH42" s="107"/>
    </row>
    <row r="43" spans="1:34" x14ac:dyDescent="0.3">
      <c r="A43" s="173" t="s">
        <v>471</v>
      </c>
      <c r="B43" s="173" t="s">
        <v>500</v>
      </c>
      <c r="C43" s="173">
        <v>100221</v>
      </c>
      <c r="D43" s="176">
        <v>44988</v>
      </c>
      <c r="E43" s="177">
        <v>216.603228303159</v>
      </c>
      <c r="F43" s="177">
        <v>0.76480000000000004</v>
      </c>
      <c r="G43" s="177">
        <v>1.5161</v>
      </c>
      <c r="H43" s="177">
        <v>1.1222000000000001</v>
      </c>
      <c r="I43" s="177">
        <v>-0.21809999999999999</v>
      </c>
      <c r="J43" s="177">
        <v>0.90300000000000002</v>
      </c>
      <c r="K43" s="177">
        <v>-1.8252999999999999</v>
      </c>
      <c r="L43" s="177">
        <v>5.1977000000000002</v>
      </c>
      <c r="M43" s="177">
        <v>13.747199999999999</v>
      </c>
      <c r="N43" s="177">
        <v>13.8261</v>
      </c>
      <c r="O43" s="177">
        <v>21.4</v>
      </c>
      <c r="P43" s="177">
        <v>10.171200000000001</v>
      </c>
      <c r="Q43" s="177">
        <v>11.636200000000001</v>
      </c>
      <c r="R43" s="177">
        <v>10.1761</v>
      </c>
      <c r="T43" s="106"/>
      <c r="U43" s="107"/>
      <c r="V43" s="107"/>
      <c r="W43" s="107"/>
      <c r="X43" s="107"/>
      <c r="Y43" s="107"/>
      <c r="Z43" s="107"/>
      <c r="AA43" s="107"/>
      <c r="AB43" s="107"/>
      <c r="AC43" s="107"/>
      <c r="AD43" s="107"/>
      <c r="AE43" s="107"/>
      <c r="AF43" s="107"/>
      <c r="AG43" s="107"/>
      <c r="AH43" s="107"/>
    </row>
    <row r="44" spans="1:34" x14ac:dyDescent="0.3">
      <c r="A44" s="173" t="s">
        <v>471</v>
      </c>
      <c r="B44" s="173" t="s">
        <v>501</v>
      </c>
      <c r="C44" s="173">
        <v>120484</v>
      </c>
      <c r="D44" s="176">
        <v>44988</v>
      </c>
      <c r="E44" s="177">
        <v>80.129000000000005</v>
      </c>
      <c r="F44" s="177">
        <v>0.76739999999999997</v>
      </c>
      <c r="G44" s="177">
        <v>1.5241</v>
      </c>
      <c r="H44" s="177">
        <v>1.1412</v>
      </c>
      <c r="I44" s="177">
        <v>-0.1799</v>
      </c>
      <c r="J44" s="177">
        <v>0.98770000000000002</v>
      </c>
      <c r="K44" s="177">
        <v>-1.5259</v>
      </c>
      <c r="L44" s="177">
        <v>5.8380999999999998</v>
      </c>
      <c r="M44" s="177">
        <v>14.7212</v>
      </c>
      <c r="N44" s="177">
        <v>15.019500000000001</v>
      </c>
      <c r="O44" s="177">
        <v>22.465699999999998</v>
      </c>
      <c r="P44" s="177">
        <v>11.2441</v>
      </c>
      <c r="Q44" s="177">
        <v>12.1302</v>
      </c>
      <c r="R44" s="177">
        <v>11.196300000000001</v>
      </c>
      <c r="T44" s="106"/>
      <c r="U44" s="107"/>
      <c r="V44" s="107"/>
      <c r="W44" s="107"/>
      <c r="X44" s="107"/>
      <c r="Y44" s="107"/>
      <c r="Z44" s="107"/>
      <c r="AA44" s="107"/>
      <c r="AB44" s="107"/>
      <c r="AC44" s="107"/>
      <c r="AD44" s="107"/>
      <c r="AE44" s="107"/>
      <c r="AF44" s="107"/>
      <c r="AG44" s="107"/>
      <c r="AH44" s="107"/>
    </row>
    <row r="45" spans="1:34" x14ac:dyDescent="0.3">
      <c r="A45" s="173" t="s">
        <v>471</v>
      </c>
      <c r="B45" s="173" t="s">
        <v>1637</v>
      </c>
      <c r="C45" s="173">
        <v>133036</v>
      </c>
      <c r="D45" s="176">
        <v>44988</v>
      </c>
      <c r="E45" s="177">
        <v>41.33</v>
      </c>
      <c r="F45" s="177">
        <v>0.6331</v>
      </c>
      <c r="G45" s="177">
        <v>0.8861</v>
      </c>
      <c r="H45" s="177">
        <v>0.53510000000000002</v>
      </c>
      <c r="I45" s="177">
        <v>-0.81830000000000003</v>
      </c>
      <c r="J45" s="177">
        <v>-0.1739</v>
      </c>
      <c r="K45" s="177">
        <v>-2.9903</v>
      </c>
      <c r="L45" s="177">
        <v>0.49109999999999998</v>
      </c>
      <c r="M45" s="177">
        <v>7.3868999999999998</v>
      </c>
      <c r="N45" s="177">
        <v>8.3895</v>
      </c>
      <c r="O45" s="177">
        <v>16.7925</v>
      </c>
      <c r="P45" s="177">
        <v>11.2699</v>
      </c>
      <c r="Q45" s="177">
        <v>10.725099999999999</v>
      </c>
      <c r="R45" s="177">
        <v>9.6937999999999995</v>
      </c>
      <c r="T45" s="106"/>
      <c r="U45" s="107"/>
      <c r="V45" s="107"/>
      <c r="W45" s="107"/>
      <c r="X45" s="107"/>
      <c r="Y45" s="107"/>
      <c r="Z45" s="107"/>
      <c r="AA45" s="107"/>
      <c r="AB45" s="107"/>
      <c r="AC45" s="107"/>
      <c r="AD45" s="107"/>
      <c r="AE45" s="107"/>
      <c r="AF45" s="107"/>
      <c r="AG45" s="107"/>
      <c r="AH45" s="107"/>
    </row>
    <row r="46" spans="1:34" x14ac:dyDescent="0.3">
      <c r="A46" s="173" t="s">
        <v>471</v>
      </c>
      <c r="B46" s="173" t="s">
        <v>1638</v>
      </c>
      <c r="C46" s="173">
        <v>133035</v>
      </c>
      <c r="D46" s="176">
        <v>44988</v>
      </c>
      <c r="E46" s="177">
        <v>47.021000000000001</v>
      </c>
      <c r="F46" s="177">
        <v>0.63560000000000005</v>
      </c>
      <c r="G46" s="177">
        <v>0.89690000000000003</v>
      </c>
      <c r="H46" s="177">
        <v>0.56030000000000002</v>
      </c>
      <c r="I46" s="177">
        <v>-0.7661</v>
      </c>
      <c r="J46" s="177">
        <v>-6.59E-2</v>
      </c>
      <c r="K46" s="177">
        <v>-2.6459999999999999</v>
      </c>
      <c r="L46" s="177">
        <v>1.2053</v>
      </c>
      <c r="M46" s="177">
        <v>8.5309000000000008</v>
      </c>
      <c r="N46" s="177">
        <v>9.9366000000000003</v>
      </c>
      <c r="O46" s="177">
        <v>18.408899999999999</v>
      </c>
      <c r="P46" s="177">
        <v>12.741199999999999</v>
      </c>
      <c r="Q46" s="177">
        <v>12.2608</v>
      </c>
      <c r="R46" s="177">
        <v>11.2456</v>
      </c>
      <c r="T46" s="106"/>
      <c r="U46" s="107"/>
      <c r="V46" s="107"/>
      <c r="W46" s="107"/>
      <c r="X46" s="107"/>
      <c r="Y46" s="107"/>
      <c r="Z46" s="107"/>
      <c r="AA46" s="107"/>
      <c r="AB46" s="107"/>
      <c r="AC46" s="107"/>
      <c r="AD46" s="107"/>
      <c r="AE46" s="107"/>
      <c r="AF46" s="107"/>
      <c r="AG46" s="107"/>
      <c r="AH46" s="107"/>
    </row>
    <row r="47" spans="1:34" x14ac:dyDescent="0.3">
      <c r="A47" s="173" t="s">
        <v>471</v>
      </c>
      <c r="B47" s="173" t="s">
        <v>1758</v>
      </c>
      <c r="C47" s="173">
        <v>100286</v>
      </c>
      <c r="D47" s="176">
        <v>44988</v>
      </c>
      <c r="E47" s="177">
        <v>162.27003221125401</v>
      </c>
      <c r="F47" s="177">
        <v>0.63390000000000002</v>
      </c>
      <c r="G47" s="177">
        <v>0.88470000000000004</v>
      </c>
      <c r="H47" s="177">
        <v>0.53390000000000004</v>
      </c>
      <c r="I47" s="177">
        <v>-0.82069999999999999</v>
      </c>
      <c r="J47" s="177">
        <v>-0.1726</v>
      </c>
      <c r="K47" s="177">
        <v>-2.9914999999999998</v>
      </c>
      <c r="L47" s="177">
        <v>0.49230000000000002</v>
      </c>
      <c r="M47" s="177">
        <v>7.3879000000000001</v>
      </c>
      <c r="N47" s="177">
        <v>8.3895</v>
      </c>
      <c r="O47" s="177">
        <v>16.792200000000001</v>
      </c>
      <c r="P47" s="177">
        <v>10.9445</v>
      </c>
      <c r="Q47" s="177">
        <v>12.7133</v>
      </c>
      <c r="R47" s="177">
        <v>9.6931999999999992</v>
      </c>
      <c r="T47" s="106"/>
      <c r="U47" s="107"/>
      <c r="V47" s="107"/>
      <c r="W47" s="107"/>
      <c r="X47" s="107"/>
      <c r="Y47" s="107"/>
      <c r="Z47" s="107"/>
      <c r="AA47" s="107"/>
      <c r="AB47" s="107"/>
      <c r="AC47" s="107"/>
      <c r="AD47" s="107"/>
      <c r="AE47" s="107"/>
      <c r="AF47" s="107"/>
      <c r="AG47" s="107"/>
      <c r="AH47" s="107"/>
    </row>
    <row r="48" spans="1:34" x14ac:dyDescent="0.3">
      <c r="A48" s="173" t="s">
        <v>471</v>
      </c>
      <c r="B48" s="173" t="s">
        <v>1759</v>
      </c>
      <c r="C48" s="173">
        <v>119767</v>
      </c>
      <c r="D48" s="176">
        <v>44988</v>
      </c>
      <c r="E48" s="177">
        <v>82.255770600719799</v>
      </c>
      <c r="F48" s="177">
        <v>0.63890000000000002</v>
      </c>
      <c r="G48" s="177">
        <v>0.89610000000000001</v>
      </c>
      <c r="H48" s="177">
        <v>0.56169999999999998</v>
      </c>
      <c r="I48" s="177">
        <v>-0.76429999999999998</v>
      </c>
      <c r="J48" s="177">
        <v>-6.2399999999999997E-2</v>
      </c>
      <c r="K48" s="177">
        <v>-2.6446000000000001</v>
      </c>
      <c r="L48" s="177">
        <v>1.2114</v>
      </c>
      <c r="M48" s="177">
        <v>8.5359999999999996</v>
      </c>
      <c r="N48" s="177">
        <v>9.9393999999999991</v>
      </c>
      <c r="O48" s="177">
        <v>18.408799999999999</v>
      </c>
      <c r="P48" s="177">
        <v>12.455500000000001</v>
      </c>
      <c r="Q48" s="177">
        <v>13.1532</v>
      </c>
      <c r="R48" s="177">
        <v>11.2476</v>
      </c>
      <c r="T48" s="106"/>
      <c r="U48" s="107"/>
      <c r="V48" s="107"/>
      <c r="W48" s="107"/>
      <c r="X48" s="107"/>
      <c r="Y48" s="107"/>
      <c r="Z48" s="107"/>
      <c r="AA48" s="107"/>
      <c r="AB48" s="107"/>
      <c r="AC48" s="107"/>
      <c r="AD48" s="107"/>
      <c r="AE48" s="107"/>
      <c r="AF48" s="107"/>
      <c r="AG48" s="107"/>
      <c r="AH48" s="107"/>
    </row>
    <row r="49" spans="1:34" x14ac:dyDescent="0.3">
      <c r="A49" s="173" t="s">
        <v>471</v>
      </c>
      <c r="B49" s="173" t="s">
        <v>502</v>
      </c>
      <c r="C49" s="173">
        <v>100323</v>
      </c>
      <c r="D49" s="176">
        <v>44988</v>
      </c>
      <c r="E49" s="177">
        <v>134.7148</v>
      </c>
      <c r="F49" s="177">
        <v>0.92459999999999998</v>
      </c>
      <c r="G49" s="177">
        <v>0.89459999999999995</v>
      </c>
      <c r="H49" s="177">
        <v>7.0999999999999994E-2</v>
      </c>
      <c r="I49" s="177">
        <v>-1.4393</v>
      </c>
      <c r="J49" s="177">
        <v>-0.94189999999999996</v>
      </c>
      <c r="K49" s="177">
        <v>-4.0046999999999997</v>
      </c>
      <c r="L49" s="177">
        <v>-1.0059</v>
      </c>
      <c r="M49" s="177">
        <v>3.9630000000000001</v>
      </c>
      <c r="N49" s="177">
        <v>2.8708999999999998</v>
      </c>
      <c r="O49" s="177">
        <v>7.6597</v>
      </c>
      <c r="P49" s="177">
        <v>6.8280000000000003</v>
      </c>
      <c r="Q49" s="177">
        <v>8.4144000000000005</v>
      </c>
      <c r="R49" s="177">
        <v>4.0019</v>
      </c>
      <c r="T49" s="106"/>
      <c r="U49" s="107"/>
      <c r="V49" s="107"/>
      <c r="W49" s="107"/>
      <c r="X49" s="107"/>
      <c r="Y49" s="107"/>
      <c r="Z49" s="107"/>
      <c r="AA49" s="107"/>
      <c r="AB49" s="107"/>
      <c r="AC49" s="107"/>
      <c r="AD49" s="107"/>
      <c r="AE49" s="107"/>
      <c r="AF49" s="107"/>
      <c r="AG49" s="107"/>
      <c r="AH49" s="107"/>
    </row>
    <row r="50" spans="1:34" x14ac:dyDescent="0.3">
      <c r="A50" s="173" t="s">
        <v>471</v>
      </c>
      <c r="B50" s="173" t="s">
        <v>503</v>
      </c>
      <c r="C50" s="173">
        <v>120261</v>
      </c>
      <c r="D50" s="176">
        <v>44988</v>
      </c>
      <c r="E50" s="177">
        <v>149.1002</v>
      </c>
      <c r="F50" s="177">
        <v>0.9274</v>
      </c>
      <c r="G50" s="177">
        <v>0.90339999999999998</v>
      </c>
      <c r="H50" s="177">
        <v>9.1399999999999995E-2</v>
      </c>
      <c r="I50" s="177">
        <v>-1.3992</v>
      </c>
      <c r="J50" s="177">
        <v>-0.86129999999999995</v>
      </c>
      <c r="K50" s="177">
        <v>-3.7504</v>
      </c>
      <c r="L50" s="177">
        <v>-0.47970000000000002</v>
      </c>
      <c r="M50" s="177">
        <v>4.7965999999999998</v>
      </c>
      <c r="N50" s="177">
        <v>4.0095999999999998</v>
      </c>
      <c r="O50" s="177">
        <v>8.9189000000000007</v>
      </c>
      <c r="P50" s="177">
        <v>8.0814000000000004</v>
      </c>
      <c r="Q50" s="177">
        <v>9.3818000000000001</v>
      </c>
      <c r="R50" s="177">
        <v>5.2149000000000001</v>
      </c>
      <c r="T50" s="106"/>
      <c r="U50" s="107"/>
      <c r="V50" s="107"/>
      <c r="W50" s="107"/>
      <c r="X50" s="107"/>
      <c r="Y50" s="107"/>
      <c r="Z50" s="107"/>
      <c r="AA50" s="107"/>
      <c r="AB50" s="107"/>
      <c r="AC50" s="107"/>
      <c r="AD50" s="107"/>
      <c r="AE50" s="107"/>
      <c r="AF50" s="107"/>
      <c r="AG50" s="107"/>
      <c r="AH50" s="107"/>
    </row>
    <row r="51" spans="1:34" x14ac:dyDescent="0.3">
      <c r="A51" s="173" t="s">
        <v>471</v>
      </c>
      <c r="B51" s="173" t="s">
        <v>2048</v>
      </c>
      <c r="C51" s="173">
        <v>147446</v>
      </c>
      <c r="D51" s="176">
        <v>44988</v>
      </c>
      <c r="E51" s="177">
        <v>18.412700000000001</v>
      </c>
      <c r="F51" s="177">
        <v>0.97619999999999996</v>
      </c>
      <c r="G51" s="177">
        <v>1.2749999999999999</v>
      </c>
      <c r="H51" s="177">
        <v>0.73309999999999997</v>
      </c>
      <c r="I51" s="177">
        <v>-0.78239999999999998</v>
      </c>
      <c r="J51" s="177">
        <v>-0.48370000000000002</v>
      </c>
      <c r="K51" s="177">
        <v>-3.9434</v>
      </c>
      <c r="L51" s="177">
        <v>1.1036999999999999</v>
      </c>
      <c r="M51" s="177">
        <v>8.9611999999999998</v>
      </c>
      <c r="N51" s="177">
        <v>8.0779999999999994</v>
      </c>
      <c r="O51" s="177">
        <v>18.1906</v>
      </c>
      <c r="P51" s="177"/>
      <c r="Q51" s="177">
        <v>18.3431</v>
      </c>
      <c r="R51" s="177">
        <v>12.076000000000001</v>
      </c>
      <c r="T51" s="106"/>
      <c r="U51" s="107"/>
      <c r="V51" s="107"/>
      <c r="W51" s="107"/>
      <c r="X51" s="107"/>
      <c r="Y51" s="107"/>
      <c r="Z51" s="107"/>
      <c r="AA51" s="107"/>
      <c r="AB51" s="107"/>
      <c r="AC51" s="107"/>
      <c r="AD51" s="107"/>
      <c r="AE51" s="107"/>
      <c r="AF51" s="107"/>
      <c r="AG51" s="107"/>
      <c r="AH51" s="107"/>
    </row>
    <row r="52" spans="1:34" x14ac:dyDescent="0.3">
      <c r="A52" s="173" t="s">
        <v>471</v>
      </c>
      <c r="B52" s="173" t="s">
        <v>2049</v>
      </c>
      <c r="C52" s="173">
        <v>147447</v>
      </c>
      <c r="D52" s="176">
        <v>44988</v>
      </c>
      <c r="E52" s="177">
        <v>17.180599999999998</v>
      </c>
      <c r="F52" s="177">
        <v>0.97150000000000003</v>
      </c>
      <c r="G52" s="177">
        <v>1.2606999999999999</v>
      </c>
      <c r="H52" s="177">
        <v>0.69750000000000001</v>
      </c>
      <c r="I52" s="177">
        <v>-0.85350000000000004</v>
      </c>
      <c r="J52" s="177">
        <v>-0.62929999999999997</v>
      </c>
      <c r="K52" s="177">
        <v>-4.4119999999999999</v>
      </c>
      <c r="L52" s="177">
        <v>0.106</v>
      </c>
      <c r="M52" s="177">
        <v>7.3506</v>
      </c>
      <c r="N52" s="177">
        <v>5.9295</v>
      </c>
      <c r="O52" s="177">
        <v>15.941700000000001</v>
      </c>
      <c r="P52" s="177"/>
      <c r="Q52" s="177">
        <v>16.103200000000001</v>
      </c>
      <c r="R52" s="177">
        <v>9.8861000000000008</v>
      </c>
      <c r="T52" s="106"/>
      <c r="U52" s="107"/>
      <c r="V52" s="107"/>
      <c r="W52" s="107"/>
      <c r="X52" s="107"/>
      <c r="Y52" s="107"/>
      <c r="Z52" s="107"/>
      <c r="AA52" s="107"/>
      <c r="AB52" s="107"/>
      <c r="AC52" s="107"/>
      <c r="AD52" s="107"/>
      <c r="AE52" s="107"/>
      <c r="AF52" s="107"/>
      <c r="AG52" s="107"/>
      <c r="AH52" s="107"/>
    </row>
    <row r="53" spans="1:34" x14ac:dyDescent="0.3">
      <c r="A53" s="173" t="s">
        <v>471</v>
      </c>
      <c r="B53" s="173" t="s">
        <v>1639</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471</v>
      </c>
      <c r="B54" s="173" t="s">
        <v>504</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471</v>
      </c>
      <c r="B55" s="173" t="s">
        <v>1640</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471</v>
      </c>
      <c r="B56" s="173" t="s">
        <v>1641</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471</v>
      </c>
      <c r="B57" s="173" t="s">
        <v>505</v>
      </c>
      <c r="C57" s="173">
        <v>134813</v>
      </c>
      <c r="D57" s="176">
        <v>44988</v>
      </c>
      <c r="E57" s="177">
        <v>24.954000000000001</v>
      </c>
      <c r="F57" s="177">
        <v>0.98750000000000004</v>
      </c>
      <c r="G57" s="177">
        <v>1.1880999999999999</v>
      </c>
      <c r="H57" s="177">
        <v>0.53580000000000005</v>
      </c>
      <c r="I57" s="177">
        <v>-1.0037</v>
      </c>
      <c r="J57" s="177">
        <v>-0.90539999999999998</v>
      </c>
      <c r="K57" s="177">
        <v>-4.0008999999999997</v>
      </c>
      <c r="L57" s="177">
        <v>0.70220000000000005</v>
      </c>
      <c r="M57" s="177">
        <v>6.8373999999999997</v>
      </c>
      <c r="N57" s="177">
        <v>6.7367999999999997</v>
      </c>
      <c r="O57" s="177">
        <v>15.330500000000001</v>
      </c>
      <c r="P57" s="177">
        <v>11.972200000000001</v>
      </c>
      <c r="Q57" s="177">
        <v>12.786</v>
      </c>
      <c r="R57" s="177">
        <v>8.2380999999999993</v>
      </c>
      <c r="T57" s="106"/>
      <c r="U57" s="107"/>
      <c r="V57" s="107"/>
      <c r="W57" s="107"/>
      <c r="X57" s="107"/>
      <c r="Y57" s="107"/>
      <c r="Z57" s="107"/>
      <c r="AA57" s="107"/>
      <c r="AB57" s="107"/>
      <c r="AC57" s="107"/>
      <c r="AD57" s="107"/>
      <c r="AE57" s="107"/>
      <c r="AF57" s="107"/>
      <c r="AG57" s="107"/>
      <c r="AH57" s="107"/>
    </row>
    <row r="58" spans="1:34" x14ac:dyDescent="0.3">
      <c r="A58" s="173" t="s">
        <v>471</v>
      </c>
      <c r="B58" s="173" t="s">
        <v>506</v>
      </c>
      <c r="C58" s="173">
        <v>134815</v>
      </c>
      <c r="D58" s="176">
        <v>44988</v>
      </c>
      <c r="E58" s="177">
        <v>22.079000000000001</v>
      </c>
      <c r="F58" s="177">
        <v>0.98340000000000005</v>
      </c>
      <c r="G58" s="177">
        <v>1.1731</v>
      </c>
      <c r="H58" s="177">
        <v>0.50529999999999997</v>
      </c>
      <c r="I58" s="177">
        <v>-1.0576000000000001</v>
      </c>
      <c r="J58" s="177">
        <v>-1.0132000000000001</v>
      </c>
      <c r="K58" s="177">
        <v>-4.3371000000000004</v>
      </c>
      <c r="L58" s="177">
        <v>0</v>
      </c>
      <c r="M58" s="177">
        <v>5.7271000000000001</v>
      </c>
      <c r="N58" s="177">
        <v>5.2683999999999997</v>
      </c>
      <c r="O58" s="177">
        <v>13.694900000000001</v>
      </c>
      <c r="P58" s="177">
        <v>10.3163</v>
      </c>
      <c r="Q58" s="177">
        <v>10.984</v>
      </c>
      <c r="R58" s="177">
        <v>6.7282000000000002</v>
      </c>
      <c r="T58" s="106"/>
      <c r="U58" s="107"/>
      <c r="V58" s="107"/>
      <c r="W58" s="107"/>
      <c r="X58" s="107"/>
      <c r="Y58" s="107"/>
      <c r="Z58" s="107"/>
      <c r="AA58" s="107"/>
      <c r="AB58" s="107"/>
      <c r="AC58" s="107"/>
      <c r="AD58" s="107"/>
      <c r="AE58" s="107"/>
      <c r="AF58" s="107"/>
      <c r="AG58" s="107"/>
      <c r="AH58" s="107"/>
    </row>
    <row r="59" spans="1:34" x14ac:dyDescent="0.3">
      <c r="A59" s="173" t="s">
        <v>471</v>
      </c>
      <c r="B59" s="173" t="s">
        <v>507</v>
      </c>
      <c r="C59" s="173">
        <v>144681</v>
      </c>
      <c r="D59" s="176">
        <v>44988</v>
      </c>
      <c r="E59" s="177">
        <v>16.332899999999999</v>
      </c>
      <c r="F59" s="177">
        <v>0.67369999999999997</v>
      </c>
      <c r="G59" s="177">
        <v>0.69610000000000005</v>
      </c>
      <c r="H59" s="177">
        <v>0.58320000000000005</v>
      </c>
      <c r="I59" s="177">
        <v>-1.1248</v>
      </c>
      <c r="J59" s="177">
        <v>0.11890000000000001</v>
      </c>
      <c r="K59" s="177">
        <v>-4.6443000000000003</v>
      </c>
      <c r="L59" s="177">
        <v>-1.1498999999999999</v>
      </c>
      <c r="M59" s="177">
        <v>6.9278000000000004</v>
      </c>
      <c r="N59" s="177">
        <v>9.4456000000000007</v>
      </c>
      <c r="O59" s="177">
        <v>11.987</v>
      </c>
      <c r="P59" s="177"/>
      <c r="Q59" s="177">
        <v>11.6044</v>
      </c>
      <c r="R59" s="177">
        <v>5.7346000000000004</v>
      </c>
      <c r="T59" s="106"/>
      <c r="U59" s="107"/>
      <c r="V59" s="107"/>
      <c r="W59" s="107"/>
      <c r="X59" s="107"/>
      <c r="Y59" s="107"/>
      <c r="Z59" s="107"/>
      <c r="AA59" s="107"/>
      <c r="AB59" s="107"/>
      <c r="AC59" s="107"/>
      <c r="AD59" s="107"/>
      <c r="AE59" s="107"/>
      <c r="AF59" s="107"/>
      <c r="AG59" s="107"/>
      <c r="AH59" s="107"/>
    </row>
    <row r="60" spans="1:34" x14ac:dyDescent="0.3">
      <c r="A60" s="173" t="s">
        <v>471</v>
      </c>
      <c r="B60" s="173" t="s">
        <v>508</v>
      </c>
      <c r="C60" s="173">
        <v>144730</v>
      </c>
      <c r="D60" s="176">
        <v>44988</v>
      </c>
      <c r="E60" s="177">
        <v>15.213100000000001</v>
      </c>
      <c r="F60" s="177">
        <v>0.67030000000000001</v>
      </c>
      <c r="G60" s="177">
        <v>0.68430000000000002</v>
      </c>
      <c r="H60" s="177">
        <v>0.55520000000000003</v>
      </c>
      <c r="I60" s="177">
        <v>-1.1809000000000001</v>
      </c>
      <c r="J60" s="177">
        <v>5.3E-3</v>
      </c>
      <c r="K60" s="177">
        <v>-4.9953000000000003</v>
      </c>
      <c r="L60" s="177">
        <v>-1.8833</v>
      </c>
      <c r="M60" s="177">
        <v>5.7367999999999997</v>
      </c>
      <c r="N60" s="177">
        <v>7.7644000000000002</v>
      </c>
      <c r="O60" s="177">
        <v>10.191000000000001</v>
      </c>
      <c r="P60" s="177"/>
      <c r="Q60" s="177">
        <v>9.8445</v>
      </c>
      <c r="R60" s="177">
        <v>4.0949999999999998</v>
      </c>
      <c r="T60" s="106"/>
      <c r="U60" s="107"/>
      <c r="V60" s="107"/>
      <c r="W60" s="107"/>
      <c r="X60" s="107"/>
      <c r="Y60" s="107"/>
      <c r="Z60" s="107"/>
      <c r="AA60" s="107"/>
      <c r="AB60" s="107"/>
      <c r="AC60" s="107"/>
      <c r="AD60" s="107"/>
      <c r="AE60" s="107"/>
      <c r="AF60" s="107"/>
      <c r="AG60" s="107"/>
      <c r="AH60" s="107"/>
    </row>
    <row r="61" spans="1:34" x14ac:dyDescent="0.3">
      <c r="A61" s="173" t="s">
        <v>471</v>
      </c>
      <c r="B61" s="173" t="s">
        <v>1787</v>
      </c>
      <c r="C61" s="173">
        <v>143163</v>
      </c>
      <c r="D61" s="176">
        <v>44988</v>
      </c>
      <c r="E61" s="177">
        <v>15.765499999999999</v>
      </c>
      <c r="F61" s="177">
        <v>0.68459999999999999</v>
      </c>
      <c r="G61" s="177">
        <v>1.024</v>
      </c>
      <c r="H61" s="177">
        <v>0.52729999999999999</v>
      </c>
      <c r="I61" s="177">
        <v>-0.76980000000000004</v>
      </c>
      <c r="J61" s="177">
        <v>-0.10390000000000001</v>
      </c>
      <c r="K61" s="177">
        <v>-3.2446999999999999</v>
      </c>
      <c r="L61" s="177">
        <v>2.3681000000000001</v>
      </c>
      <c r="M61" s="177">
        <v>7.6914999999999996</v>
      </c>
      <c r="N61" s="177">
        <v>8.3859999999999992</v>
      </c>
      <c r="O61" s="177">
        <v>12.303000000000001</v>
      </c>
      <c r="P61" s="177"/>
      <c r="Q61" s="177">
        <v>9.8541000000000007</v>
      </c>
      <c r="R61" s="177">
        <v>9.6196999999999999</v>
      </c>
      <c r="T61" s="106"/>
      <c r="U61" s="107"/>
      <c r="V61" s="107"/>
      <c r="W61" s="107"/>
      <c r="X61" s="107"/>
      <c r="Y61" s="107"/>
      <c r="Z61" s="107"/>
      <c r="AA61" s="107"/>
      <c r="AB61" s="107"/>
      <c r="AC61" s="107"/>
      <c r="AD61" s="107"/>
      <c r="AE61" s="107"/>
      <c r="AF61" s="107"/>
      <c r="AG61" s="107"/>
      <c r="AH61" s="107"/>
    </row>
    <row r="62" spans="1:34" x14ac:dyDescent="0.3">
      <c r="A62" s="173" t="s">
        <v>471</v>
      </c>
      <c r="B62" s="173" t="s">
        <v>1788</v>
      </c>
      <c r="C62" s="173">
        <v>143162</v>
      </c>
      <c r="D62" s="176">
        <v>44988</v>
      </c>
      <c r="E62" s="177">
        <v>14.457599999999999</v>
      </c>
      <c r="F62" s="177">
        <v>0.67969999999999997</v>
      </c>
      <c r="G62" s="177">
        <v>1.0082</v>
      </c>
      <c r="H62" s="177">
        <v>0.49</v>
      </c>
      <c r="I62" s="177">
        <v>-0.84219999999999995</v>
      </c>
      <c r="J62" s="177">
        <v>-0.24979999999999999</v>
      </c>
      <c r="K62" s="177">
        <v>-3.7033</v>
      </c>
      <c r="L62" s="177">
        <v>1.3998999999999999</v>
      </c>
      <c r="M62" s="177">
        <v>6.1715999999999998</v>
      </c>
      <c r="N62" s="177">
        <v>6.3536000000000001</v>
      </c>
      <c r="O62" s="177">
        <v>10.2401</v>
      </c>
      <c r="P62" s="177"/>
      <c r="Q62" s="177">
        <v>7.9074999999999998</v>
      </c>
      <c r="R62" s="177">
        <v>7.5754000000000001</v>
      </c>
      <c r="T62" s="106"/>
      <c r="U62" s="107"/>
      <c r="V62" s="107"/>
      <c r="W62" s="107"/>
      <c r="X62" s="107"/>
      <c r="Y62" s="107"/>
      <c r="Z62" s="107"/>
      <c r="AA62" s="107"/>
      <c r="AB62" s="107"/>
      <c r="AC62" s="107"/>
      <c r="AD62" s="107"/>
      <c r="AE62" s="107"/>
      <c r="AF62" s="107"/>
      <c r="AG62" s="107"/>
      <c r="AH62" s="107"/>
    </row>
    <row r="63" spans="1:34" x14ac:dyDescent="0.3">
      <c r="A63" s="173" t="s">
        <v>471</v>
      </c>
      <c r="B63" s="173" t="s">
        <v>509</v>
      </c>
      <c r="C63" s="173">
        <v>112936</v>
      </c>
      <c r="D63" s="176">
        <v>44988</v>
      </c>
      <c r="E63" s="177">
        <v>69.22</v>
      </c>
      <c r="F63" s="177">
        <v>1.2108000000000001</v>
      </c>
      <c r="G63" s="177">
        <v>1.3244</v>
      </c>
      <c r="H63" s="177">
        <v>0.74990000000000001</v>
      </c>
      <c r="I63" s="177">
        <v>-0.8407</v>
      </c>
      <c r="J63" s="177">
        <v>-0.85919999999999996</v>
      </c>
      <c r="K63" s="177">
        <v>-3.9087999999999998</v>
      </c>
      <c r="L63" s="177">
        <v>2.1524000000000001</v>
      </c>
      <c r="M63" s="177">
        <v>8.3782999999999994</v>
      </c>
      <c r="N63" s="177">
        <v>9.3336000000000006</v>
      </c>
      <c r="O63" s="177">
        <v>10.832100000000001</v>
      </c>
      <c r="P63" s="177">
        <v>4.8243</v>
      </c>
      <c r="Q63" s="177">
        <v>11.523</v>
      </c>
      <c r="R63" s="177">
        <v>9.4289000000000005</v>
      </c>
      <c r="T63" s="106"/>
      <c r="U63" s="107"/>
      <c r="V63" s="107"/>
      <c r="W63" s="107"/>
      <c r="X63" s="107"/>
      <c r="Y63" s="107"/>
      <c r="Z63" s="107"/>
      <c r="AA63" s="107"/>
      <c r="AB63" s="107"/>
      <c r="AC63" s="107"/>
      <c r="AD63" s="107"/>
      <c r="AE63" s="107"/>
      <c r="AF63" s="107"/>
      <c r="AG63" s="107"/>
      <c r="AH63" s="107"/>
    </row>
    <row r="64" spans="1:34" x14ac:dyDescent="0.3">
      <c r="A64" s="173" t="s">
        <v>471</v>
      </c>
      <c r="B64" s="173" t="s">
        <v>510</v>
      </c>
      <c r="C64" s="173">
        <v>118794</v>
      </c>
      <c r="D64" s="176">
        <v>44988</v>
      </c>
      <c r="E64" s="177">
        <v>76.534000000000006</v>
      </c>
      <c r="F64" s="177">
        <v>1.2125999999999999</v>
      </c>
      <c r="G64" s="177">
        <v>1.3305</v>
      </c>
      <c r="H64" s="177">
        <v>0.76439999999999997</v>
      </c>
      <c r="I64" s="177">
        <v>-0.81040000000000001</v>
      </c>
      <c r="J64" s="177">
        <v>-0.79910000000000003</v>
      </c>
      <c r="K64" s="177">
        <v>-3.7216999999999998</v>
      </c>
      <c r="L64" s="177">
        <v>2.5503</v>
      </c>
      <c r="M64" s="177">
        <v>9.0031999999999996</v>
      </c>
      <c r="N64" s="177">
        <v>10.1798</v>
      </c>
      <c r="O64" s="177">
        <v>11.6942</v>
      </c>
      <c r="P64" s="177">
        <v>5.7275999999999998</v>
      </c>
      <c r="Q64" s="177">
        <v>11.287000000000001</v>
      </c>
      <c r="R64" s="177">
        <v>10.2751</v>
      </c>
      <c r="T64" s="106"/>
      <c r="U64" s="107"/>
      <c r="V64" s="107"/>
      <c r="W64" s="107"/>
      <c r="X64" s="107"/>
      <c r="Y64" s="107"/>
      <c r="Z64" s="107"/>
      <c r="AA64" s="107"/>
      <c r="AB64" s="107"/>
      <c r="AC64" s="107"/>
      <c r="AD64" s="107"/>
      <c r="AE64" s="107"/>
      <c r="AF64" s="107"/>
      <c r="AG64" s="107"/>
      <c r="AH64" s="107"/>
    </row>
    <row r="65" spans="1:34" x14ac:dyDescent="0.3">
      <c r="A65" s="173" t="s">
        <v>471</v>
      </c>
      <c r="B65" s="173" t="s">
        <v>511</v>
      </c>
      <c r="C65" s="173">
        <v>147685</v>
      </c>
      <c r="D65" s="176">
        <v>44988</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471</v>
      </c>
      <c r="B66" s="173" t="s">
        <v>512</v>
      </c>
      <c r="C66" s="173">
        <v>147689</v>
      </c>
      <c r="D66" s="176">
        <v>44988</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471</v>
      </c>
      <c r="B67" s="173" t="s">
        <v>513</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471</v>
      </c>
      <c r="B68" s="173" t="s">
        <v>514</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471</v>
      </c>
      <c r="B69" s="173" t="s">
        <v>515</v>
      </c>
      <c r="C69" s="173">
        <v>138382</v>
      </c>
      <c r="D69" s="176">
        <v>44988</v>
      </c>
      <c r="E69" s="177">
        <v>93.64</v>
      </c>
      <c r="F69" s="177">
        <v>0.9052</v>
      </c>
      <c r="G69" s="177">
        <v>0.89429999999999998</v>
      </c>
      <c r="H69" s="177">
        <v>0.50449999999999995</v>
      </c>
      <c r="I69" s="177">
        <v>-0.91010000000000002</v>
      </c>
      <c r="J69" s="177">
        <v>-0.1812</v>
      </c>
      <c r="K69" s="177">
        <v>-2.5091000000000001</v>
      </c>
      <c r="L69" s="177">
        <v>2.9123999999999999</v>
      </c>
      <c r="M69" s="177">
        <v>7.6074000000000002</v>
      </c>
      <c r="N69" s="177">
        <v>6.5544000000000002</v>
      </c>
      <c r="O69" s="177">
        <v>10.972300000000001</v>
      </c>
      <c r="P69" s="177">
        <v>7.0118</v>
      </c>
      <c r="Q69" s="177">
        <v>12.4351</v>
      </c>
      <c r="R69" s="177">
        <v>5.0274000000000001</v>
      </c>
      <c r="T69" s="106"/>
      <c r="U69" s="107"/>
      <c r="V69" s="107"/>
      <c r="W69" s="107"/>
      <c r="X69" s="107"/>
      <c r="Y69" s="107"/>
      <c r="Z69" s="107"/>
      <c r="AA69" s="107"/>
      <c r="AB69" s="107"/>
      <c r="AC69" s="107"/>
      <c r="AD69" s="107"/>
      <c r="AE69" s="107"/>
      <c r="AF69" s="107"/>
      <c r="AG69" s="107"/>
      <c r="AH69" s="107"/>
    </row>
    <row r="70" spans="1:34" x14ac:dyDescent="0.3">
      <c r="A70" s="173" t="s">
        <v>471</v>
      </c>
      <c r="B70" s="173" t="s">
        <v>516</v>
      </c>
      <c r="C70" s="173">
        <v>138386</v>
      </c>
      <c r="D70" s="176">
        <v>44988</v>
      </c>
      <c r="E70" s="177">
        <v>107.65</v>
      </c>
      <c r="F70" s="177">
        <v>0.9093</v>
      </c>
      <c r="G70" s="177">
        <v>0.9093</v>
      </c>
      <c r="H70" s="177">
        <v>0.54169999999999996</v>
      </c>
      <c r="I70" s="177">
        <v>-0.83819999999999995</v>
      </c>
      <c r="J70" s="177">
        <v>-5.57E-2</v>
      </c>
      <c r="K70" s="177">
        <v>-2.0918999999999999</v>
      </c>
      <c r="L70" s="177">
        <v>3.7890000000000001</v>
      </c>
      <c r="M70" s="177">
        <v>8.9574999999999996</v>
      </c>
      <c r="N70" s="177">
        <v>8.3216000000000001</v>
      </c>
      <c r="O70" s="177">
        <v>12.8072</v>
      </c>
      <c r="P70" s="177">
        <v>8.7083999999999993</v>
      </c>
      <c r="Q70" s="177">
        <v>11.107799999999999</v>
      </c>
      <c r="R70" s="177">
        <v>6.782</v>
      </c>
      <c r="T70" s="106"/>
      <c r="U70" s="107"/>
      <c r="V70" s="107"/>
      <c r="W70" s="107"/>
      <c r="X70" s="107"/>
      <c r="Y70" s="107"/>
      <c r="Z70" s="107"/>
      <c r="AA70" s="107"/>
      <c r="AB70" s="107"/>
      <c r="AC70" s="107"/>
      <c r="AD70" s="107"/>
      <c r="AE70" s="107"/>
      <c r="AF70" s="107"/>
      <c r="AG70" s="107"/>
      <c r="AH70" s="107"/>
    </row>
    <row r="71" spans="1:34" x14ac:dyDescent="0.3">
      <c r="A71" s="173" t="s">
        <v>471</v>
      </c>
      <c r="B71" s="173" t="s">
        <v>517</v>
      </c>
      <c r="C71" s="173">
        <v>101070</v>
      </c>
      <c r="D71" s="176">
        <v>44988</v>
      </c>
      <c r="E71" s="177">
        <v>292.97770000000003</v>
      </c>
      <c r="F71" s="177">
        <v>1.4966999999999999</v>
      </c>
      <c r="G71" s="177">
        <v>2.4075000000000002</v>
      </c>
      <c r="H71" s="177">
        <v>1.8275999999999999</v>
      </c>
      <c r="I71" s="177">
        <v>-0.29520000000000002</v>
      </c>
      <c r="J71" s="177">
        <v>6.7900000000000002E-2</v>
      </c>
      <c r="K71" s="177">
        <v>-8.1666000000000007</v>
      </c>
      <c r="L71" s="177">
        <v>-3.0653000000000001</v>
      </c>
      <c r="M71" s="177">
        <v>6.7956000000000003</v>
      </c>
      <c r="N71" s="177">
        <v>11.704800000000001</v>
      </c>
      <c r="O71" s="177">
        <v>29.034300000000002</v>
      </c>
      <c r="P71" s="177">
        <v>17.695900000000002</v>
      </c>
      <c r="Q71" s="177">
        <v>16.6203</v>
      </c>
      <c r="R71" s="177">
        <v>19.7148</v>
      </c>
      <c r="T71" s="106"/>
      <c r="U71" s="107"/>
      <c r="V71" s="107"/>
      <c r="W71" s="107"/>
      <c r="X71" s="107"/>
      <c r="Y71" s="107"/>
      <c r="Z71" s="107"/>
      <c r="AA71" s="107"/>
      <c r="AB71" s="107"/>
      <c r="AC71" s="107"/>
      <c r="AD71" s="107"/>
      <c r="AE71" s="107"/>
      <c r="AF71" s="107"/>
      <c r="AG71" s="107"/>
      <c r="AH71" s="107"/>
    </row>
    <row r="72" spans="1:34" x14ac:dyDescent="0.3">
      <c r="A72" s="173" t="s">
        <v>471</v>
      </c>
      <c r="B72" s="173" t="s">
        <v>518</v>
      </c>
      <c r="C72" s="173">
        <v>120819</v>
      </c>
      <c r="D72" s="176">
        <v>44988</v>
      </c>
      <c r="E72" s="177">
        <v>309.12580000000003</v>
      </c>
      <c r="F72" s="177">
        <v>1.5016</v>
      </c>
      <c r="G72" s="177">
        <v>2.4211999999999998</v>
      </c>
      <c r="H72" s="177">
        <v>1.8586</v>
      </c>
      <c r="I72" s="177">
        <v>-0.23549999999999999</v>
      </c>
      <c r="J72" s="177">
        <v>0.18809999999999999</v>
      </c>
      <c r="K72" s="177">
        <v>-7.8071000000000002</v>
      </c>
      <c r="L72" s="177">
        <v>-2.2808000000000002</v>
      </c>
      <c r="M72" s="177">
        <v>8.1396999999999995</v>
      </c>
      <c r="N72" s="177">
        <v>13.595000000000001</v>
      </c>
      <c r="O72" s="177">
        <v>30.233799999999999</v>
      </c>
      <c r="P72" s="177">
        <v>18.825900000000001</v>
      </c>
      <c r="Q72" s="177">
        <v>16.863499999999998</v>
      </c>
      <c r="R72" s="177">
        <v>20.921600000000002</v>
      </c>
      <c r="T72" s="106"/>
      <c r="U72" s="107"/>
      <c r="V72" s="107"/>
      <c r="W72" s="107"/>
      <c r="X72" s="107"/>
      <c r="Y72" s="107"/>
      <c r="Z72" s="107"/>
      <c r="AA72" s="107"/>
      <c r="AB72" s="107"/>
      <c r="AC72" s="107"/>
      <c r="AD72" s="107"/>
      <c r="AE72" s="107"/>
      <c r="AF72" s="107"/>
      <c r="AG72" s="107"/>
      <c r="AH72" s="107"/>
    </row>
    <row r="73" spans="1:34" x14ac:dyDescent="0.3">
      <c r="A73" s="173" t="s">
        <v>471</v>
      </c>
      <c r="B73" s="173" t="s">
        <v>1642</v>
      </c>
      <c r="C73" s="173">
        <v>119609</v>
      </c>
      <c r="D73" s="176">
        <v>44988</v>
      </c>
      <c r="E73" s="177">
        <v>216.9408</v>
      </c>
      <c r="F73" s="177">
        <v>0.72319999999999995</v>
      </c>
      <c r="G73" s="177">
        <v>0.95030000000000003</v>
      </c>
      <c r="H73" s="177">
        <v>0.34279999999999999</v>
      </c>
      <c r="I73" s="177">
        <v>-1.4328000000000001</v>
      </c>
      <c r="J73" s="177">
        <v>-1.6576</v>
      </c>
      <c r="K73" s="177">
        <v>-5.6361999999999997</v>
      </c>
      <c r="L73" s="177">
        <v>-2.0724999999999998</v>
      </c>
      <c r="M73" s="177">
        <v>2.8828</v>
      </c>
      <c r="N73" s="177">
        <v>2.1655000000000002</v>
      </c>
      <c r="O73" s="177">
        <v>12.0616</v>
      </c>
      <c r="P73" s="177">
        <v>10.6408</v>
      </c>
      <c r="Q73" s="177">
        <v>14.096399999999999</v>
      </c>
      <c r="R73" s="177">
        <v>6.9286000000000003</v>
      </c>
      <c r="T73" s="106"/>
      <c r="U73" s="107"/>
      <c r="V73" s="107"/>
      <c r="W73" s="107"/>
      <c r="X73" s="107"/>
      <c r="Y73" s="107"/>
      <c r="Z73" s="107"/>
      <c r="AA73" s="107"/>
      <c r="AB73" s="107"/>
      <c r="AC73" s="107"/>
      <c r="AD73" s="107"/>
      <c r="AE73" s="107"/>
      <c r="AF73" s="107"/>
      <c r="AG73" s="107"/>
      <c r="AH73" s="107"/>
    </row>
    <row r="74" spans="1:34" x14ac:dyDescent="0.3">
      <c r="A74" s="173" t="s">
        <v>471</v>
      </c>
      <c r="B74" s="173" t="s">
        <v>1760</v>
      </c>
      <c r="C74" s="173">
        <v>119604</v>
      </c>
      <c r="D74" s="176">
        <v>44988</v>
      </c>
      <c r="E74" s="177">
        <v>96.500133295667794</v>
      </c>
      <c r="F74" s="177">
        <v>0.72319999999999995</v>
      </c>
      <c r="G74" s="177">
        <v>0.95050000000000001</v>
      </c>
      <c r="H74" s="177">
        <v>0.34279999999999999</v>
      </c>
      <c r="I74" s="177">
        <v>-1.4327000000000001</v>
      </c>
      <c r="J74" s="177">
        <v>-1.6576</v>
      </c>
      <c r="K74" s="177">
        <v>-5.6360999999999999</v>
      </c>
      <c r="L74" s="177">
        <v>-2.0724</v>
      </c>
      <c r="M74" s="177">
        <v>2.8834</v>
      </c>
      <c r="N74" s="177">
        <v>2.1661000000000001</v>
      </c>
      <c r="O74" s="177">
        <v>12.061500000000001</v>
      </c>
      <c r="P74" s="177">
        <v>10.48</v>
      </c>
      <c r="Q74" s="177">
        <v>14.0124</v>
      </c>
      <c r="R74" s="177">
        <v>6.9291</v>
      </c>
      <c r="T74" s="106"/>
      <c r="U74" s="107"/>
      <c r="V74" s="107"/>
      <c r="W74" s="107"/>
      <c r="X74" s="107"/>
      <c r="Y74" s="107"/>
      <c r="Z74" s="107"/>
      <c r="AA74" s="107"/>
      <c r="AB74" s="107"/>
      <c r="AC74" s="107"/>
      <c r="AD74" s="107"/>
      <c r="AE74" s="107"/>
      <c r="AF74" s="107"/>
      <c r="AG74" s="107"/>
      <c r="AH74" s="107"/>
    </row>
    <row r="75" spans="1:34" x14ac:dyDescent="0.3">
      <c r="A75" s="173" t="s">
        <v>471</v>
      </c>
      <c r="B75" s="173" t="s">
        <v>1643</v>
      </c>
      <c r="C75" s="173">
        <v>102885</v>
      </c>
      <c r="D75" s="176">
        <v>44988</v>
      </c>
      <c r="E75" s="177">
        <v>474.06741184810699</v>
      </c>
      <c r="F75" s="177">
        <v>0.72119999999999995</v>
      </c>
      <c r="G75" s="177">
        <v>0.94440000000000002</v>
      </c>
      <c r="H75" s="177">
        <v>0.3296</v>
      </c>
      <c r="I75" s="177">
        <v>-1.4584999999999999</v>
      </c>
      <c r="J75" s="177">
        <v>-1.7084999999999999</v>
      </c>
      <c r="K75" s="177">
        <v>-5.7931999999999997</v>
      </c>
      <c r="L75" s="177">
        <v>-2.4049</v>
      </c>
      <c r="M75" s="177">
        <v>2.3637999999999999</v>
      </c>
      <c r="N75" s="177">
        <v>1.4686999999999999</v>
      </c>
      <c r="O75" s="177">
        <v>11.290699999999999</v>
      </c>
      <c r="P75" s="177">
        <v>9.8432999999999993</v>
      </c>
      <c r="Q75" s="177">
        <v>15.2319</v>
      </c>
      <c r="R75" s="177">
        <v>6.1820000000000004</v>
      </c>
      <c r="T75" s="106"/>
      <c r="U75" s="107"/>
      <c r="V75" s="107"/>
      <c r="W75" s="107"/>
      <c r="X75" s="107"/>
      <c r="Y75" s="107"/>
      <c r="Z75" s="107"/>
      <c r="AA75" s="107"/>
      <c r="AB75" s="107"/>
      <c r="AC75" s="107"/>
      <c r="AD75" s="107"/>
      <c r="AE75" s="107"/>
      <c r="AF75" s="107"/>
      <c r="AG75" s="107"/>
      <c r="AH75" s="107"/>
    </row>
    <row r="76" spans="1:34" x14ac:dyDescent="0.3">
      <c r="A76" s="173" t="s">
        <v>471</v>
      </c>
      <c r="B76" s="173" t="s">
        <v>1761</v>
      </c>
      <c r="C76" s="173">
        <v>101551</v>
      </c>
      <c r="D76" s="176">
        <v>44988</v>
      </c>
      <c r="E76" s="177">
        <v>428.42709610395298</v>
      </c>
      <c r="F76" s="177">
        <v>0.72119999999999995</v>
      </c>
      <c r="G76" s="177">
        <v>0.9446</v>
      </c>
      <c r="H76" s="177">
        <v>0.32979999999999998</v>
      </c>
      <c r="I76" s="177">
        <v>-1.4584999999999999</v>
      </c>
      <c r="J76" s="177">
        <v>-1.7083999999999999</v>
      </c>
      <c r="K76" s="177">
        <v>-5.7931999999999997</v>
      </c>
      <c r="L76" s="177">
        <v>-2.4047999999999998</v>
      </c>
      <c r="M76" s="177">
        <v>2.3641999999999999</v>
      </c>
      <c r="N76" s="177">
        <v>1.4689000000000001</v>
      </c>
      <c r="O76" s="177">
        <v>11.292</v>
      </c>
      <c r="P76" s="177">
        <v>9.6841000000000008</v>
      </c>
      <c r="Q76" s="177">
        <v>14.820600000000001</v>
      </c>
      <c r="R76" s="177">
        <v>6.1829999999999998</v>
      </c>
      <c r="T76" s="106"/>
      <c r="U76" s="107"/>
      <c r="V76" s="107"/>
      <c r="W76" s="107"/>
      <c r="X76" s="107"/>
      <c r="Y76" s="107"/>
      <c r="Z76" s="107"/>
      <c r="AA76" s="107"/>
      <c r="AB76" s="107"/>
      <c r="AC76" s="107"/>
      <c r="AD76" s="107"/>
      <c r="AE76" s="107"/>
      <c r="AF76" s="107"/>
      <c r="AG76" s="107"/>
      <c r="AH76" s="107"/>
    </row>
    <row r="77" spans="1:34" x14ac:dyDescent="0.3">
      <c r="A77" s="173" t="s">
        <v>471</v>
      </c>
      <c r="B77" s="173" t="s">
        <v>519</v>
      </c>
      <c r="C77" s="173">
        <v>125711</v>
      </c>
      <c r="D77" s="176">
        <v>44988</v>
      </c>
      <c r="E77" s="177">
        <v>25.073499999999999</v>
      </c>
      <c r="F77" s="177">
        <v>0.79430000000000001</v>
      </c>
      <c r="G77" s="177">
        <v>0.81220000000000003</v>
      </c>
      <c r="H77" s="177">
        <v>0.3105</v>
      </c>
      <c r="I77" s="177">
        <v>-0.96379999999999999</v>
      </c>
      <c r="J77" s="177">
        <v>-0.93830000000000002</v>
      </c>
      <c r="K77" s="177">
        <v>-4.6222000000000003</v>
      </c>
      <c r="L77" s="177">
        <v>-1.0981000000000001</v>
      </c>
      <c r="M77" s="177">
        <v>5.0321999999999996</v>
      </c>
      <c r="N77" s="177">
        <v>6.5904999999999996</v>
      </c>
      <c r="O77" s="177">
        <v>11.688800000000001</v>
      </c>
      <c r="P77" s="177">
        <v>9.0018999999999991</v>
      </c>
      <c r="Q77" s="177">
        <v>10.462300000000001</v>
      </c>
      <c r="R77" s="177">
        <v>6.4212999999999996</v>
      </c>
      <c r="T77" s="106"/>
      <c r="U77" s="107"/>
      <c r="V77" s="107"/>
      <c r="W77" s="107"/>
      <c r="X77" s="107"/>
      <c r="Y77" s="107"/>
      <c r="Z77" s="107"/>
      <c r="AA77" s="107"/>
      <c r="AB77" s="107"/>
      <c r="AC77" s="107"/>
      <c r="AD77" s="107"/>
      <c r="AE77" s="107"/>
      <c r="AF77" s="107"/>
      <c r="AG77" s="107"/>
      <c r="AH77" s="107"/>
    </row>
    <row r="78" spans="1:34" x14ac:dyDescent="0.3">
      <c r="A78" s="173" t="s">
        <v>471</v>
      </c>
      <c r="B78" s="173" t="s">
        <v>520</v>
      </c>
      <c r="C78" s="173">
        <v>125713</v>
      </c>
      <c r="D78" s="176">
        <v>44988</v>
      </c>
      <c r="E78" s="177">
        <v>22.7804</v>
      </c>
      <c r="F78" s="177">
        <v>0.78979999999999995</v>
      </c>
      <c r="G78" s="177">
        <v>0.79910000000000003</v>
      </c>
      <c r="H78" s="177">
        <v>0.28089999999999998</v>
      </c>
      <c r="I78" s="177">
        <v>-1.0215000000000001</v>
      </c>
      <c r="J78" s="177">
        <v>-1.0532999999999999</v>
      </c>
      <c r="K78" s="177">
        <v>-4.9831000000000003</v>
      </c>
      <c r="L78" s="177">
        <v>-1.8480000000000001</v>
      </c>
      <c r="M78" s="177">
        <v>3.8451</v>
      </c>
      <c r="N78" s="177">
        <v>4.9865000000000004</v>
      </c>
      <c r="O78" s="177">
        <v>10.008699999999999</v>
      </c>
      <c r="P78" s="177">
        <v>7.4756999999999998</v>
      </c>
      <c r="Q78" s="177">
        <v>9.3233999999999995</v>
      </c>
      <c r="R78" s="177">
        <v>4.8231000000000002</v>
      </c>
      <c r="T78" s="106"/>
      <c r="U78" s="107"/>
      <c r="V78" s="107"/>
      <c r="W78" s="107"/>
      <c r="X78" s="107"/>
      <c r="Y78" s="107"/>
      <c r="Z78" s="107"/>
      <c r="AA78" s="107"/>
      <c r="AB78" s="107"/>
      <c r="AC78" s="107"/>
      <c r="AD78" s="107"/>
      <c r="AE78" s="107"/>
      <c r="AF78" s="107"/>
      <c r="AG78" s="107"/>
      <c r="AH78" s="107"/>
    </row>
    <row r="79" spans="1:34" x14ac:dyDescent="0.3">
      <c r="A79" s="173" t="s">
        <v>471</v>
      </c>
      <c r="B79" s="173" t="s">
        <v>1821</v>
      </c>
      <c r="C79" s="173">
        <v>149599</v>
      </c>
      <c r="D79" s="176">
        <v>44988</v>
      </c>
      <c r="E79" s="177">
        <v>111.75230000000001</v>
      </c>
      <c r="F79" s="177">
        <v>0.92379999999999995</v>
      </c>
      <c r="G79" s="177">
        <v>1.1133999999999999</v>
      </c>
      <c r="H79" s="177">
        <v>0.56899999999999995</v>
      </c>
      <c r="I79" s="177">
        <v>-1.214</v>
      </c>
      <c r="J79" s="177">
        <v>-0.92869999999999997</v>
      </c>
      <c r="K79" s="177">
        <v>-5.4779999999999998</v>
      </c>
      <c r="L79" s="177">
        <v>-1.4232</v>
      </c>
      <c r="M79" s="177">
        <v>5.6055999999999999</v>
      </c>
      <c r="N79" s="177">
        <v>5.1864999999999997</v>
      </c>
      <c r="O79" s="177">
        <v>13.9193</v>
      </c>
      <c r="P79" s="177">
        <v>8.3172999999999995</v>
      </c>
      <c r="Q79" s="177">
        <v>10.9903</v>
      </c>
      <c r="R79" s="177">
        <v>7.5461</v>
      </c>
      <c r="T79" s="106"/>
      <c r="U79" s="107"/>
      <c r="V79" s="107"/>
      <c r="W79" s="107"/>
      <c r="X79" s="107"/>
      <c r="Y79" s="107"/>
      <c r="Z79" s="107"/>
      <c r="AA79" s="107"/>
      <c r="AB79" s="107"/>
      <c r="AC79" s="107"/>
      <c r="AD79" s="107"/>
      <c r="AE79" s="107"/>
      <c r="AF79" s="107"/>
      <c r="AG79" s="107"/>
      <c r="AH79" s="107"/>
    </row>
    <row r="80" spans="1:34" x14ac:dyDescent="0.3">
      <c r="A80" s="173" t="s">
        <v>471</v>
      </c>
      <c r="B80" s="173" t="s">
        <v>1822</v>
      </c>
      <c r="C80" s="173">
        <v>149601</v>
      </c>
      <c r="D80" s="176">
        <v>44988</v>
      </c>
      <c r="E80" s="177">
        <v>124.6769</v>
      </c>
      <c r="F80" s="177">
        <v>0.9274</v>
      </c>
      <c r="G80" s="177">
        <v>1.1243000000000001</v>
      </c>
      <c r="H80" s="177">
        <v>0.59499999999999997</v>
      </c>
      <c r="I80" s="177">
        <v>-1.1621999999999999</v>
      </c>
      <c r="J80" s="177">
        <v>-0.82410000000000005</v>
      </c>
      <c r="K80" s="177">
        <v>-5.1543000000000001</v>
      </c>
      <c r="L80" s="177">
        <v>-0.78480000000000005</v>
      </c>
      <c r="M80" s="177">
        <v>6.6066000000000003</v>
      </c>
      <c r="N80" s="177">
        <v>6.5106999999999999</v>
      </c>
      <c r="O80" s="177">
        <v>15.332599999999999</v>
      </c>
      <c r="P80" s="177">
        <v>9.6161999999999992</v>
      </c>
      <c r="Q80" s="177">
        <v>13.484500000000001</v>
      </c>
      <c r="R80" s="177">
        <v>8.8901000000000003</v>
      </c>
      <c r="T80" s="106"/>
      <c r="U80" s="107"/>
      <c r="V80" s="107"/>
      <c r="W80" s="107"/>
      <c r="X80" s="107"/>
      <c r="Y80" s="107"/>
      <c r="Z80" s="107"/>
      <c r="AA80" s="107"/>
      <c r="AB80" s="107"/>
      <c r="AC80" s="107"/>
      <c r="AD80" s="107"/>
      <c r="AE80" s="107"/>
      <c r="AF80" s="107"/>
      <c r="AG80" s="107"/>
      <c r="AH80" s="107"/>
    </row>
    <row r="81" spans="1:34" x14ac:dyDescent="0.3">
      <c r="A81" s="173" t="s">
        <v>471</v>
      </c>
      <c r="B81" s="173" t="s">
        <v>521</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471</v>
      </c>
      <c r="B82" s="173" t="s">
        <v>522</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471</v>
      </c>
      <c r="B83" s="173" t="s">
        <v>523</v>
      </c>
      <c r="C83" s="173">
        <v>119053</v>
      </c>
      <c r="D83" s="176">
        <v>44988</v>
      </c>
      <c r="E83" s="177">
        <v>348.80590000000001</v>
      </c>
      <c r="F83" s="177">
        <v>1.2915000000000001</v>
      </c>
      <c r="G83" s="177">
        <v>1.4807999999999999</v>
      </c>
      <c r="H83" s="177">
        <v>0.94020000000000004</v>
      </c>
      <c r="I83" s="177">
        <v>-1.0389999999999999</v>
      </c>
      <c r="J83" s="177">
        <v>-0.69350000000000001</v>
      </c>
      <c r="K83" s="177">
        <v>-3.7728999999999999</v>
      </c>
      <c r="L83" s="177">
        <v>2.0758999999999999</v>
      </c>
      <c r="M83" s="177">
        <v>9.6852999999999998</v>
      </c>
      <c r="N83" s="177">
        <v>11.7507</v>
      </c>
      <c r="O83" s="177">
        <v>15.9909</v>
      </c>
      <c r="P83" s="177">
        <v>10.352499999999999</v>
      </c>
      <c r="Q83" s="177">
        <v>13.1562</v>
      </c>
      <c r="R83" s="177">
        <v>10.013999999999999</v>
      </c>
      <c r="T83" s="106"/>
      <c r="U83" s="107"/>
      <c r="V83" s="107"/>
      <c r="W83" s="107"/>
      <c r="X83" s="107"/>
      <c r="Y83" s="107"/>
      <c r="Z83" s="107"/>
      <c r="AA83" s="107"/>
      <c r="AB83" s="107"/>
      <c r="AC83" s="107"/>
      <c r="AD83" s="107"/>
      <c r="AE83" s="107"/>
      <c r="AF83" s="107"/>
      <c r="AG83" s="107"/>
      <c r="AH83" s="107"/>
    </row>
    <row r="84" spans="1:34" x14ac:dyDescent="0.3">
      <c r="A84" s="173" t="s">
        <v>471</v>
      </c>
      <c r="B84" s="173" t="s">
        <v>524</v>
      </c>
      <c r="C84" s="173">
        <v>100414</v>
      </c>
      <c r="D84" s="176">
        <v>44988</v>
      </c>
      <c r="E84" s="177">
        <v>432.95938809100602</v>
      </c>
      <c r="F84" s="177">
        <v>1.2887999999999999</v>
      </c>
      <c r="G84" s="177">
        <v>1.4729000000000001</v>
      </c>
      <c r="H84" s="177">
        <v>0.92149999999999999</v>
      </c>
      <c r="I84" s="177">
        <v>-1.0762</v>
      </c>
      <c r="J84" s="177">
        <v>-0.76739999999999997</v>
      </c>
      <c r="K84" s="177">
        <v>-4.0045000000000002</v>
      </c>
      <c r="L84" s="177">
        <v>1.5860000000000001</v>
      </c>
      <c r="M84" s="177">
        <v>8.8973999999999993</v>
      </c>
      <c r="N84" s="177">
        <v>10.683999999999999</v>
      </c>
      <c r="O84" s="177">
        <v>14.855399999999999</v>
      </c>
      <c r="P84" s="177">
        <v>9.1326000000000001</v>
      </c>
      <c r="Q84" s="177">
        <v>14.7315</v>
      </c>
      <c r="R84" s="177">
        <v>8.9726999999999997</v>
      </c>
      <c r="T84" s="106"/>
      <c r="U84" s="107"/>
      <c r="V84" s="107"/>
      <c r="W84" s="107"/>
      <c r="X84" s="107"/>
      <c r="Y84" s="107"/>
      <c r="Z84" s="107"/>
      <c r="AA84" s="107"/>
      <c r="AB84" s="107"/>
      <c r="AC84" s="107"/>
      <c r="AD84" s="107"/>
      <c r="AE84" s="107"/>
      <c r="AF84" s="107"/>
      <c r="AG84" s="107"/>
      <c r="AH84" s="107"/>
    </row>
    <row r="85" spans="1:34" x14ac:dyDescent="0.3">
      <c r="A85" s="173" t="s">
        <v>471</v>
      </c>
      <c r="B85" s="173" t="s">
        <v>1644</v>
      </c>
      <c r="C85" s="173">
        <v>148592</v>
      </c>
      <c r="D85" s="176">
        <v>44988</v>
      </c>
      <c r="E85" s="177">
        <v>12.71</v>
      </c>
      <c r="F85" s="177">
        <v>0.63339999999999996</v>
      </c>
      <c r="G85" s="177">
        <v>0.79300000000000004</v>
      </c>
      <c r="H85" s="177">
        <v>0.4743</v>
      </c>
      <c r="I85" s="177">
        <v>-0.93530000000000002</v>
      </c>
      <c r="J85" s="177">
        <v>-0.93530000000000002</v>
      </c>
      <c r="K85" s="177">
        <v>-4.7939999999999996</v>
      </c>
      <c r="L85" s="177">
        <v>-0.70309999999999995</v>
      </c>
      <c r="M85" s="177">
        <v>6.0049999999999999</v>
      </c>
      <c r="N85" s="177">
        <v>4.9546000000000001</v>
      </c>
      <c r="O85" s="177"/>
      <c r="P85" s="177"/>
      <c r="Q85" s="177">
        <v>11.4862</v>
      </c>
      <c r="R85" s="177">
        <v>7.984</v>
      </c>
      <c r="T85" s="106"/>
      <c r="U85" s="107"/>
      <c r="V85" s="107"/>
      <c r="W85" s="107"/>
      <c r="X85" s="107"/>
      <c r="Y85" s="107"/>
      <c r="Z85" s="107"/>
      <c r="AA85" s="107"/>
      <c r="AB85" s="107"/>
      <c r="AC85" s="107"/>
      <c r="AD85" s="107"/>
      <c r="AE85" s="107"/>
      <c r="AF85" s="107"/>
      <c r="AG85" s="107"/>
      <c r="AH85" s="107"/>
    </row>
    <row r="86" spans="1:34" x14ac:dyDescent="0.3">
      <c r="A86" s="173" t="s">
        <v>471</v>
      </c>
      <c r="B86" s="173" t="s">
        <v>1645</v>
      </c>
      <c r="C86" s="173">
        <v>148591</v>
      </c>
      <c r="D86" s="176">
        <v>44988</v>
      </c>
      <c r="E86" s="177">
        <v>12.4</v>
      </c>
      <c r="F86" s="177">
        <v>0.64939999999999998</v>
      </c>
      <c r="G86" s="177">
        <v>0.81299999999999994</v>
      </c>
      <c r="H86" s="177">
        <v>0.48620000000000002</v>
      </c>
      <c r="I86" s="177">
        <v>-0.95850000000000002</v>
      </c>
      <c r="J86" s="177">
        <v>-0.95850000000000002</v>
      </c>
      <c r="K86" s="177">
        <v>-4.9808000000000003</v>
      </c>
      <c r="L86" s="177">
        <v>-1.1952</v>
      </c>
      <c r="M86" s="177">
        <v>5.1738999999999997</v>
      </c>
      <c r="N86" s="177">
        <v>3.8525999999999998</v>
      </c>
      <c r="O86" s="177"/>
      <c r="P86" s="177"/>
      <c r="Q86" s="177">
        <v>10.244999999999999</v>
      </c>
      <c r="R86" s="177">
        <v>6.8060999999999998</v>
      </c>
      <c r="T86" s="106"/>
      <c r="U86" s="107"/>
      <c r="V86" s="107"/>
      <c r="W86" s="107"/>
      <c r="X86" s="107"/>
      <c r="Y86" s="107"/>
      <c r="Z86" s="107"/>
      <c r="AA86" s="107"/>
      <c r="AB86" s="107"/>
      <c r="AC86" s="107"/>
      <c r="AD86" s="107"/>
      <c r="AE86" s="107"/>
      <c r="AF86" s="107"/>
      <c r="AG86" s="107"/>
      <c r="AH86" s="107"/>
    </row>
    <row r="87" spans="1:34" x14ac:dyDescent="0.3">
      <c r="A87" s="173" t="s">
        <v>471</v>
      </c>
      <c r="B87" s="173" t="s">
        <v>525</v>
      </c>
      <c r="C87" s="173">
        <v>120674</v>
      </c>
      <c r="D87" s="176">
        <v>44988</v>
      </c>
      <c r="E87" s="177">
        <v>275.45170000000002</v>
      </c>
      <c r="F87" s="177">
        <v>0.8992</v>
      </c>
      <c r="G87" s="177">
        <v>1.0940000000000001</v>
      </c>
      <c r="H87" s="177">
        <v>0.43359999999999999</v>
      </c>
      <c r="I87" s="177">
        <v>-1.2386999999999999</v>
      </c>
      <c r="J87" s="177">
        <v>-1.2322</v>
      </c>
      <c r="K87" s="177">
        <v>-2.9184000000000001</v>
      </c>
      <c r="L87" s="177">
        <v>1.6236999999999999</v>
      </c>
      <c r="M87" s="177">
        <v>8.9948999999999995</v>
      </c>
      <c r="N87" s="177">
        <v>9.9952000000000005</v>
      </c>
      <c r="O87" s="177">
        <v>18.373200000000001</v>
      </c>
      <c r="P87" s="177">
        <v>9.6586999999999996</v>
      </c>
      <c r="Q87" s="177">
        <v>11.8505</v>
      </c>
      <c r="R87" s="177">
        <v>11.384</v>
      </c>
      <c r="T87" s="106"/>
      <c r="U87" s="107"/>
      <c r="V87" s="107"/>
      <c r="W87" s="107"/>
      <c r="X87" s="107"/>
      <c r="Y87" s="107"/>
      <c r="Z87" s="107"/>
      <c r="AA87" s="107"/>
      <c r="AB87" s="107"/>
      <c r="AC87" s="107"/>
      <c r="AD87" s="107"/>
      <c r="AE87" s="107"/>
      <c r="AF87" s="107"/>
      <c r="AG87" s="107"/>
      <c r="AH87" s="107"/>
    </row>
    <row r="88" spans="1:34" x14ac:dyDescent="0.3">
      <c r="A88" s="173" t="s">
        <v>471</v>
      </c>
      <c r="B88" s="173" t="s">
        <v>526</v>
      </c>
      <c r="C88" s="173">
        <v>100684</v>
      </c>
      <c r="D88" s="176">
        <v>44988</v>
      </c>
      <c r="E88" s="177">
        <v>266.59579652314699</v>
      </c>
      <c r="F88" s="177">
        <v>0.8972</v>
      </c>
      <c r="G88" s="177">
        <v>1.0883</v>
      </c>
      <c r="H88" s="177">
        <v>0.4209</v>
      </c>
      <c r="I88" s="177">
        <v>-1.2636000000000001</v>
      </c>
      <c r="J88" s="177">
        <v>-1.2811999999999999</v>
      </c>
      <c r="K88" s="177">
        <v>-3.0746000000000002</v>
      </c>
      <c r="L88" s="177">
        <v>1.3023</v>
      </c>
      <c r="M88" s="177">
        <v>8.4823000000000004</v>
      </c>
      <c r="N88" s="177">
        <v>9.3179999999999996</v>
      </c>
      <c r="O88" s="177">
        <v>17.573799999999999</v>
      </c>
      <c r="P88" s="177">
        <v>8.91</v>
      </c>
      <c r="Q88" s="177">
        <v>12.354799999999999</v>
      </c>
      <c r="R88" s="177">
        <v>10.6882</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0.84223999999999988</v>
      </c>
      <c r="G89" s="179">
        <v>1.0504014285714285</v>
      </c>
      <c r="H89" s="179">
        <v>0.53340142857142858</v>
      </c>
      <c r="I89" s="179">
        <v>-0.95158285714285706</v>
      </c>
      <c r="J89" s="179">
        <v>-0.5231757142857143</v>
      </c>
      <c r="K89" s="179">
        <v>-3.7993600000000001</v>
      </c>
      <c r="L89" s="179">
        <v>0.45393714285714282</v>
      </c>
      <c r="M89" s="179">
        <v>6.8737514285714285</v>
      </c>
      <c r="N89" s="179">
        <v>6.5914557142857166</v>
      </c>
      <c r="O89" s="179">
        <v>14.373995588235298</v>
      </c>
      <c r="P89" s="179">
        <v>10.044229629629626</v>
      </c>
      <c r="Q89" s="179">
        <v>11.893578571428577</v>
      </c>
      <c r="R89" s="179">
        <v>8.4882457142857177</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0.89460000000000006</v>
      </c>
      <c r="G90" s="179">
        <v>1.0161</v>
      </c>
      <c r="H90" s="179">
        <v>0.51405000000000001</v>
      </c>
      <c r="I90" s="179">
        <v>-0.97409999999999997</v>
      </c>
      <c r="J90" s="179">
        <v>-0.54949999999999999</v>
      </c>
      <c r="K90" s="179">
        <v>-3.9495500000000003</v>
      </c>
      <c r="L90" s="179">
        <v>0.22005</v>
      </c>
      <c r="M90" s="179">
        <v>7.1708999999999996</v>
      </c>
      <c r="N90" s="179">
        <v>6.5724499999999999</v>
      </c>
      <c r="O90" s="179">
        <v>13.760000000000002</v>
      </c>
      <c r="P90" s="179">
        <v>9.8801500000000004</v>
      </c>
      <c r="Q90" s="179">
        <v>12.069099999999999</v>
      </c>
      <c r="R90" s="179">
        <v>7.91655</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1573</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1574</v>
      </c>
      <c r="B93" s="173" t="s">
        <v>1553</v>
      </c>
      <c r="C93" s="173">
        <v>112088</v>
      </c>
      <c r="D93" s="176">
        <v>44988</v>
      </c>
      <c r="E93" s="177">
        <v>22.5336</v>
      </c>
      <c r="F93" s="177">
        <v>-1.8200000000000001E-2</v>
      </c>
      <c r="G93" s="177">
        <v>3.5999999999999999E-3</v>
      </c>
      <c r="H93" s="177">
        <v>1.0699999999999999E-2</v>
      </c>
      <c r="I93" s="177">
        <v>0.112</v>
      </c>
      <c r="J93" s="177">
        <v>0.4158</v>
      </c>
      <c r="K93" s="177">
        <v>1.7539</v>
      </c>
      <c r="L93" s="177">
        <v>2.7566000000000002</v>
      </c>
      <c r="M93" s="177">
        <v>3.7363</v>
      </c>
      <c r="N93" s="177">
        <v>4.4154999999999998</v>
      </c>
      <c r="O93" s="177">
        <v>4.0168999999999997</v>
      </c>
      <c r="P93" s="177">
        <v>4.8272000000000004</v>
      </c>
      <c r="Q93" s="177">
        <v>6.1481000000000003</v>
      </c>
      <c r="R93" s="177">
        <v>4.3160999999999996</v>
      </c>
      <c r="T93" s="106"/>
      <c r="U93" s="107"/>
      <c r="V93" s="107"/>
      <c r="W93" s="107"/>
      <c r="X93" s="107"/>
      <c r="Y93" s="107"/>
      <c r="Z93" s="107"/>
      <c r="AA93" s="107"/>
      <c r="AB93" s="107"/>
      <c r="AC93" s="107"/>
      <c r="AD93" s="107"/>
      <c r="AE93" s="107"/>
      <c r="AF93" s="107"/>
      <c r="AG93" s="107"/>
      <c r="AH93" s="107"/>
    </row>
    <row r="94" spans="1:34" x14ac:dyDescent="0.3">
      <c r="A94" s="173" t="s">
        <v>1574</v>
      </c>
      <c r="B94" s="173" t="s">
        <v>1532</v>
      </c>
      <c r="C94" s="173">
        <v>119526</v>
      </c>
      <c r="D94" s="176">
        <v>44988</v>
      </c>
      <c r="E94" s="177">
        <v>23.893799999999999</v>
      </c>
      <c r="F94" s="177">
        <v>-1.6299999999999999E-2</v>
      </c>
      <c r="G94" s="177">
        <v>9.1999999999999998E-3</v>
      </c>
      <c r="H94" s="177">
        <v>2.3400000000000001E-2</v>
      </c>
      <c r="I94" s="177">
        <v>0.13830000000000001</v>
      </c>
      <c r="J94" s="177">
        <v>0.47010000000000002</v>
      </c>
      <c r="K94" s="177">
        <v>1.9334</v>
      </c>
      <c r="L94" s="177">
        <v>3.1202999999999999</v>
      </c>
      <c r="M94" s="177">
        <v>4.2877999999999998</v>
      </c>
      <c r="N94" s="177">
        <v>5.1520000000000001</v>
      </c>
      <c r="O94" s="177">
        <v>4.7030000000000003</v>
      </c>
      <c r="P94" s="177">
        <v>5.4912000000000001</v>
      </c>
      <c r="Q94" s="177">
        <v>6.7754000000000003</v>
      </c>
      <c r="R94" s="177">
        <v>5.0340999999999996</v>
      </c>
      <c r="T94" s="106"/>
      <c r="U94" s="107"/>
      <c r="V94" s="107"/>
      <c r="W94" s="107"/>
      <c r="X94" s="107"/>
      <c r="Y94" s="107"/>
      <c r="Z94" s="107"/>
      <c r="AA94" s="107"/>
      <c r="AB94" s="107"/>
      <c r="AC94" s="107"/>
      <c r="AD94" s="107"/>
      <c r="AE94" s="107"/>
      <c r="AF94" s="107"/>
      <c r="AG94" s="107"/>
      <c r="AH94" s="107"/>
    </row>
    <row r="95" spans="1:34" x14ac:dyDescent="0.3">
      <c r="A95" s="173" t="s">
        <v>1574</v>
      </c>
      <c r="B95" s="173" t="s">
        <v>1533</v>
      </c>
      <c r="C95" s="173">
        <v>130773</v>
      </c>
      <c r="D95" s="176">
        <v>44988</v>
      </c>
      <c r="E95" s="177">
        <v>16.9877</v>
      </c>
      <c r="F95" s="177">
        <v>-0.02</v>
      </c>
      <c r="G95" s="177">
        <v>7.7000000000000002E-3</v>
      </c>
      <c r="H95" s="177">
        <v>4.2999999999999997E-2</v>
      </c>
      <c r="I95" s="177">
        <v>0.13850000000000001</v>
      </c>
      <c r="J95" s="177">
        <v>0.4536</v>
      </c>
      <c r="K95" s="177">
        <v>1.8869</v>
      </c>
      <c r="L95" s="177">
        <v>3.0413000000000001</v>
      </c>
      <c r="M95" s="177">
        <v>4.1475</v>
      </c>
      <c r="N95" s="177">
        <v>5.1543999999999999</v>
      </c>
      <c r="O95" s="177">
        <v>4.7973999999999997</v>
      </c>
      <c r="P95" s="177">
        <v>5.5519999999999996</v>
      </c>
      <c r="Q95" s="177">
        <v>6.3891</v>
      </c>
      <c r="R95" s="177">
        <v>5.1737000000000002</v>
      </c>
      <c r="T95" s="106"/>
      <c r="U95" s="107"/>
      <c r="V95" s="107"/>
      <c r="W95" s="107"/>
      <c r="X95" s="107"/>
      <c r="Y95" s="107"/>
      <c r="Z95" s="107"/>
      <c r="AA95" s="107"/>
      <c r="AB95" s="107"/>
      <c r="AC95" s="107"/>
      <c r="AD95" s="107"/>
      <c r="AE95" s="107"/>
      <c r="AF95" s="107"/>
      <c r="AG95" s="107"/>
      <c r="AH95" s="107"/>
    </row>
    <row r="96" spans="1:34" x14ac:dyDescent="0.3">
      <c r="A96" s="173" t="s">
        <v>1574</v>
      </c>
      <c r="B96" s="173" t="s">
        <v>1554</v>
      </c>
      <c r="C96" s="173">
        <v>130771</v>
      </c>
      <c r="D96" s="176">
        <v>44988</v>
      </c>
      <c r="E96" s="177">
        <v>15.887700000000001</v>
      </c>
      <c r="F96" s="177">
        <v>-2.1999999999999999E-2</v>
      </c>
      <c r="G96" s="177">
        <v>1.2999999999999999E-3</v>
      </c>
      <c r="H96" s="177">
        <v>2.8299999999999999E-2</v>
      </c>
      <c r="I96" s="177">
        <v>0.1103</v>
      </c>
      <c r="J96" s="177">
        <v>0.3962</v>
      </c>
      <c r="K96" s="177">
        <v>1.6989000000000001</v>
      </c>
      <c r="L96" s="177">
        <v>2.6616</v>
      </c>
      <c r="M96" s="177">
        <v>3.5724</v>
      </c>
      <c r="N96" s="177">
        <v>4.3788</v>
      </c>
      <c r="O96" s="177">
        <v>4.0225999999999997</v>
      </c>
      <c r="P96" s="177">
        <v>4.7690999999999999</v>
      </c>
      <c r="Q96" s="177">
        <v>5.5598999999999998</v>
      </c>
      <c r="R96" s="177">
        <v>4.3964999999999996</v>
      </c>
      <c r="T96" s="106"/>
      <c r="U96" s="107"/>
      <c r="V96" s="107"/>
      <c r="W96" s="107"/>
      <c r="X96" s="107"/>
      <c r="Y96" s="107"/>
      <c r="Z96" s="107"/>
      <c r="AA96" s="107"/>
      <c r="AB96" s="107"/>
      <c r="AC96" s="107"/>
      <c r="AD96" s="107"/>
      <c r="AE96" s="107"/>
      <c r="AF96" s="107"/>
      <c r="AG96" s="107"/>
      <c r="AH96" s="107"/>
    </row>
    <row r="97" spans="1:34" x14ac:dyDescent="0.3">
      <c r="A97" s="173" t="s">
        <v>1574</v>
      </c>
      <c r="B97" s="173" t="s">
        <v>1936</v>
      </c>
      <c r="C97" s="173">
        <v>143614</v>
      </c>
      <c r="D97" s="176">
        <v>44988</v>
      </c>
      <c r="E97" s="177">
        <v>12.2254</v>
      </c>
      <c r="F97" s="177">
        <v>-1.6400000000000001E-2</v>
      </c>
      <c r="G97" s="177">
        <v>1.9599999999999999E-2</v>
      </c>
      <c r="H97" s="177">
        <v>3.5999999999999997E-2</v>
      </c>
      <c r="I97" s="177">
        <v>9.8299999999999998E-2</v>
      </c>
      <c r="J97" s="177">
        <v>0.33729999999999999</v>
      </c>
      <c r="K97" s="177">
        <v>1.6995</v>
      </c>
      <c r="L97" s="177">
        <v>2.5474999999999999</v>
      </c>
      <c r="M97" s="177">
        <v>3.3921999999999999</v>
      </c>
      <c r="N97" s="177">
        <v>3.8542000000000001</v>
      </c>
      <c r="O97" s="177">
        <v>3.4100999999999999</v>
      </c>
      <c r="P97" s="177"/>
      <c r="Q97" s="177">
        <v>4.3586999999999998</v>
      </c>
      <c r="R97" s="177">
        <v>3.5337999999999998</v>
      </c>
      <c r="T97" s="106"/>
      <c r="U97" s="107"/>
      <c r="V97" s="107"/>
      <c r="W97" s="107"/>
      <c r="X97" s="107"/>
      <c r="Y97" s="107"/>
      <c r="Z97" s="107"/>
      <c r="AA97" s="107"/>
      <c r="AB97" s="107"/>
      <c r="AC97" s="107"/>
      <c r="AD97" s="107"/>
      <c r="AE97" s="107"/>
      <c r="AF97" s="107"/>
      <c r="AG97" s="107"/>
      <c r="AH97" s="107"/>
    </row>
    <row r="98" spans="1:34" x14ac:dyDescent="0.3">
      <c r="A98" s="173" t="s">
        <v>1574</v>
      </c>
      <c r="B98" s="173" t="s">
        <v>1937</v>
      </c>
      <c r="C98" s="173">
        <v>143620</v>
      </c>
      <c r="D98" s="176">
        <v>44988</v>
      </c>
      <c r="E98" s="177">
        <v>11.886799999999999</v>
      </c>
      <c r="F98" s="177">
        <v>-1.77E-2</v>
      </c>
      <c r="G98" s="177">
        <v>1.8499999999999999E-2</v>
      </c>
      <c r="H98" s="177">
        <v>3.2800000000000003E-2</v>
      </c>
      <c r="I98" s="177">
        <v>9.2600000000000002E-2</v>
      </c>
      <c r="J98" s="177">
        <v>0.32319999999999999</v>
      </c>
      <c r="K98" s="177">
        <v>1.6087</v>
      </c>
      <c r="L98" s="177">
        <v>2.3454000000000002</v>
      </c>
      <c r="M98" s="177">
        <v>3.0775999999999999</v>
      </c>
      <c r="N98" s="177">
        <v>3.4255</v>
      </c>
      <c r="O98" s="177">
        <v>2.8285999999999998</v>
      </c>
      <c r="P98" s="177"/>
      <c r="Q98" s="177">
        <v>3.7382</v>
      </c>
      <c r="R98" s="177">
        <v>3.0609999999999999</v>
      </c>
      <c r="T98" s="106"/>
      <c r="U98" s="107"/>
      <c r="V98" s="107"/>
      <c r="W98" s="107"/>
      <c r="X98" s="107"/>
      <c r="Y98" s="107"/>
      <c r="Z98" s="107"/>
      <c r="AA98" s="107"/>
      <c r="AB98" s="107"/>
      <c r="AC98" s="107"/>
      <c r="AD98" s="107"/>
      <c r="AE98" s="107"/>
      <c r="AF98" s="107"/>
      <c r="AG98" s="107"/>
      <c r="AH98" s="107"/>
    </row>
    <row r="99" spans="1:34" x14ac:dyDescent="0.3">
      <c r="A99" s="173" t="s">
        <v>1574</v>
      </c>
      <c r="B99" s="173" t="s">
        <v>1880</v>
      </c>
      <c r="C99" s="173">
        <v>150251</v>
      </c>
      <c r="D99" s="176">
        <v>44988</v>
      </c>
      <c r="E99" s="177">
        <v>14.178100000000001</v>
      </c>
      <c r="F99" s="177">
        <v>-1.41E-2</v>
      </c>
      <c r="G99" s="177">
        <v>1.7600000000000001E-2</v>
      </c>
      <c r="H99" s="177">
        <v>4.2999999999999997E-2</v>
      </c>
      <c r="I99" s="177">
        <v>0.1696</v>
      </c>
      <c r="J99" s="177">
        <v>0.4698</v>
      </c>
      <c r="K99" s="177">
        <v>1.8871</v>
      </c>
      <c r="L99" s="177">
        <v>3.0234999999999999</v>
      </c>
      <c r="M99" s="177">
        <v>4.0853999999999999</v>
      </c>
      <c r="N99" s="177">
        <v>4.7435999999999998</v>
      </c>
      <c r="O99" s="177">
        <v>4.6355000000000004</v>
      </c>
      <c r="P99" s="177">
        <v>5.4909999999999997</v>
      </c>
      <c r="Q99" s="177">
        <v>5.8109000000000002</v>
      </c>
      <c r="R99" s="177">
        <v>4.7516999999999996</v>
      </c>
      <c r="T99" s="106"/>
      <c r="U99" s="107"/>
      <c r="V99" s="107"/>
      <c r="W99" s="107"/>
      <c r="X99" s="107"/>
      <c r="Y99" s="107"/>
      <c r="Z99" s="107"/>
      <c r="AA99" s="107"/>
      <c r="AB99" s="107"/>
      <c r="AC99" s="107"/>
      <c r="AD99" s="107"/>
      <c r="AE99" s="107"/>
      <c r="AF99" s="107"/>
      <c r="AG99" s="107"/>
      <c r="AH99" s="107"/>
    </row>
    <row r="100" spans="1:34" x14ac:dyDescent="0.3">
      <c r="A100" s="173" t="s">
        <v>1574</v>
      </c>
      <c r="B100" s="173" t="s">
        <v>1881</v>
      </c>
      <c r="C100" s="173">
        <v>150250</v>
      </c>
      <c r="D100" s="176">
        <v>44988</v>
      </c>
      <c r="E100" s="177">
        <v>13.6518</v>
      </c>
      <c r="F100" s="177">
        <v>-1.54E-2</v>
      </c>
      <c r="G100" s="177">
        <v>1.32E-2</v>
      </c>
      <c r="H100" s="177">
        <v>3.15E-2</v>
      </c>
      <c r="I100" s="177">
        <v>0.1467</v>
      </c>
      <c r="J100" s="177">
        <v>0.42299999999999999</v>
      </c>
      <c r="K100" s="177">
        <v>1.7311000000000001</v>
      </c>
      <c r="L100" s="177">
        <v>2.7084000000000001</v>
      </c>
      <c r="M100" s="177">
        <v>3.6080000000000001</v>
      </c>
      <c r="N100" s="177">
        <v>4.0772000000000004</v>
      </c>
      <c r="O100" s="177">
        <v>3.964</v>
      </c>
      <c r="P100" s="177">
        <v>4.8403999999999998</v>
      </c>
      <c r="Q100" s="177">
        <v>5.1653000000000002</v>
      </c>
      <c r="R100" s="177">
        <v>4.0613000000000001</v>
      </c>
      <c r="T100" s="106"/>
      <c r="U100" s="107"/>
      <c r="V100" s="107"/>
      <c r="W100" s="107"/>
      <c r="X100" s="107"/>
      <c r="Y100" s="107"/>
      <c r="Z100" s="107"/>
      <c r="AA100" s="107"/>
      <c r="AB100" s="107"/>
      <c r="AC100" s="107"/>
      <c r="AD100" s="107"/>
      <c r="AE100" s="107"/>
      <c r="AF100" s="107"/>
      <c r="AG100" s="107"/>
      <c r="AH100" s="107"/>
    </row>
    <row r="101" spans="1:34" x14ac:dyDescent="0.3">
      <c r="A101" s="173" t="s">
        <v>1574</v>
      </c>
      <c r="B101" s="173" t="s">
        <v>1534</v>
      </c>
      <c r="C101" s="173">
        <v>142283</v>
      </c>
      <c r="D101" s="176">
        <v>44988</v>
      </c>
      <c r="E101" s="177">
        <v>13.102</v>
      </c>
      <c r="F101" s="177">
        <v>-7.6E-3</v>
      </c>
      <c r="G101" s="177">
        <v>2.29E-2</v>
      </c>
      <c r="H101" s="177">
        <v>5.3499999999999999E-2</v>
      </c>
      <c r="I101" s="177">
        <v>0.1376</v>
      </c>
      <c r="J101" s="177">
        <v>0.47549999999999998</v>
      </c>
      <c r="K101" s="177">
        <v>1.9849000000000001</v>
      </c>
      <c r="L101" s="177">
        <v>3.2303999999999999</v>
      </c>
      <c r="M101" s="177">
        <v>4.3567999999999998</v>
      </c>
      <c r="N101" s="177">
        <v>5.1524999999999999</v>
      </c>
      <c r="O101" s="177">
        <v>4.4673999999999996</v>
      </c>
      <c r="P101" s="177">
        <v>5.3605</v>
      </c>
      <c r="Q101" s="177">
        <v>5.4359999999999999</v>
      </c>
      <c r="R101" s="177">
        <v>4.8189000000000002</v>
      </c>
      <c r="T101" s="106"/>
      <c r="U101" s="107"/>
      <c r="V101" s="107"/>
      <c r="W101" s="107"/>
      <c r="X101" s="107"/>
      <c r="Y101" s="107"/>
      <c r="Z101" s="107"/>
      <c r="AA101" s="107"/>
      <c r="AB101" s="107"/>
      <c r="AC101" s="107"/>
      <c r="AD101" s="107"/>
      <c r="AE101" s="107"/>
      <c r="AF101" s="107"/>
      <c r="AG101" s="107"/>
      <c r="AH101" s="107"/>
    </row>
    <row r="102" spans="1:34" x14ac:dyDescent="0.3">
      <c r="A102" s="173" t="s">
        <v>1574</v>
      </c>
      <c r="B102" s="173" t="s">
        <v>1555</v>
      </c>
      <c r="C102" s="173">
        <v>142282</v>
      </c>
      <c r="D102" s="176">
        <v>44988</v>
      </c>
      <c r="E102" s="177">
        <v>12.707000000000001</v>
      </c>
      <c r="F102" s="177">
        <v>0</v>
      </c>
      <c r="G102" s="177">
        <v>2.3599999999999999E-2</v>
      </c>
      <c r="H102" s="177">
        <v>4.7199999999999999E-2</v>
      </c>
      <c r="I102" s="177">
        <v>0.1182</v>
      </c>
      <c r="J102" s="177">
        <v>0.42680000000000001</v>
      </c>
      <c r="K102" s="177">
        <v>1.8351999999999999</v>
      </c>
      <c r="L102" s="177">
        <v>2.9239999999999999</v>
      </c>
      <c r="M102" s="177">
        <v>3.8917999999999999</v>
      </c>
      <c r="N102" s="177">
        <v>4.5240999999999998</v>
      </c>
      <c r="O102" s="177">
        <v>3.8515000000000001</v>
      </c>
      <c r="P102" s="177">
        <v>4.7309000000000001</v>
      </c>
      <c r="Q102" s="177">
        <v>4.8055000000000003</v>
      </c>
      <c r="R102" s="177">
        <v>4.2012</v>
      </c>
      <c r="T102" s="106"/>
      <c r="U102" s="107"/>
      <c r="V102" s="107"/>
      <c r="W102" s="107"/>
      <c r="X102" s="107"/>
      <c r="Y102" s="107"/>
      <c r="Z102" s="107"/>
      <c r="AA102" s="107"/>
      <c r="AB102" s="107"/>
      <c r="AC102" s="107"/>
      <c r="AD102" s="107"/>
      <c r="AE102" s="107"/>
      <c r="AF102" s="107"/>
      <c r="AG102" s="107"/>
      <c r="AH102" s="107"/>
    </row>
    <row r="103" spans="1:34" x14ac:dyDescent="0.3">
      <c r="A103" s="173" t="s">
        <v>1574</v>
      </c>
      <c r="B103" s="173" t="s">
        <v>1535</v>
      </c>
      <c r="C103" s="173">
        <v>130206</v>
      </c>
      <c r="D103" s="176">
        <v>44988</v>
      </c>
      <c r="E103" s="177">
        <v>17.346299999999999</v>
      </c>
      <c r="F103" s="177">
        <v>-5.7999999999999996E-3</v>
      </c>
      <c r="G103" s="177">
        <v>4.2099999999999999E-2</v>
      </c>
      <c r="H103" s="177">
        <v>6.9199999999999998E-2</v>
      </c>
      <c r="I103" s="177">
        <v>0.18770000000000001</v>
      </c>
      <c r="J103" s="177">
        <v>0.46800000000000003</v>
      </c>
      <c r="K103" s="177">
        <v>1.9746999999999999</v>
      </c>
      <c r="L103" s="177">
        <v>3.2345999999999999</v>
      </c>
      <c r="M103" s="177">
        <v>4.4203000000000001</v>
      </c>
      <c r="N103" s="177">
        <v>5.3986999999999998</v>
      </c>
      <c r="O103" s="177">
        <v>4.9898999999999996</v>
      </c>
      <c r="P103" s="177">
        <v>5.7138</v>
      </c>
      <c r="Q103" s="177">
        <v>6.5452000000000004</v>
      </c>
      <c r="R103" s="177">
        <v>5.2188999999999997</v>
      </c>
      <c r="T103" s="106"/>
      <c r="U103" s="107"/>
      <c r="V103" s="107"/>
      <c r="W103" s="107"/>
      <c r="X103" s="107"/>
      <c r="Y103" s="107"/>
      <c r="Z103" s="107"/>
      <c r="AA103" s="107"/>
      <c r="AB103" s="107"/>
      <c r="AC103" s="107"/>
      <c r="AD103" s="107"/>
      <c r="AE103" s="107"/>
      <c r="AF103" s="107"/>
      <c r="AG103" s="107"/>
      <c r="AH103" s="107"/>
    </row>
    <row r="104" spans="1:34" x14ac:dyDescent="0.3">
      <c r="A104" s="173" t="s">
        <v>1574</v>
      </c>
      <c r="B104" s="173" t="s">
        <v>1556</v>
      </c>
      <c r="C104" s="173">
        <v>130205</v>
      </c>
      <c r="D104" s="176">
        <v>44988</v>
      </c>
      <c r="E104" s="177">
        <v>16.426100000000002</v>
      </c>
      <c r="F104" s="177">
        <v>-8.5000000000000006E-3</v>
      </c>
      <c r="G104" s="177">
        <v>3.5900000000000001E-2</v>
      </c>
      <c r="H104" s="177">
        <v>5.4800000000000001E-2</v>
      </c>
      <c r="I104" s="177">
        <v>0.1598</v>
      </c>
      <c r="J104" s="177">
        <v>0.41260000000000002</v>
      </c>
      <c r="K104" s="177">
        <v>1.7947</v>
      </c>
      <c r="L104" s="177">
        <v>2.8708</v>
      </c>
      <c r="M104" s="177">
        <v>3.8666999999999998</v>
      </c>
      <c r="N104" s="177">
        <v>4.6501999999999999</v>
      </c>
      <c r="O104" s="177">
        <v>4.2369000000000003</v>
      </c>
      <c r="P104" s="177">
        <v>4.9714</v>
      </c>
      <c r="Q104" s="177">
        <v>5.8788999999999998</v>
      </c>
      <c r="R104" s="177">
        <v>4.4645000000000001</v>
      </c>
      <c r="T104" s="106"/>
      <c r="U104" s="107"/>
      <c r="V104" s="107"/>
      <c r="W104" s="107"/>
      <c r="X104" s="107"/>
      <c r="Y104" s="107"/>
      <c r="Z104" s="107"/>
      <c r="AA104" s="107"/>
      <c r="AB104" s="107"/>
      <c r="AC104" s="107"/>
      <c r="AD104" s="107"/>
      <c r="AE104" s="107"/>
      <c r="AF104" s="107"/>
      <c r="AG104" s="107"/>
      <c r="AH104" s="107"/>
    </row>
    <row r="105" spans="1:34" x14ac:dyDescent="0.3">
      <c r="A105" s="173" t="s">
        <v>1574</v>
      </c>
      <c r="B105" s="173" t="s">
        <v>1646</v>
      </c>
      <c r="C105" s="173">
        <v>118931</v>
      </c>
      <c r="D105" s="176">
        <v>44988</v>
      </c>
      <c r="E105" s="177">
        <v>26.774000000000001</v>
      </c>
      <c r="F105" s="177">
        <v>0</v>
      </c>
      <c r="G105" s="177">
        <v>2.9899999999999999E-2</v>
      </c>
      <c r="H105" s="177">
        <v>6.7299999999999999E-2</v>
      </c>
      <c r="I105" s="177">
        <v>0.16839999999999999</v>
      </c>
      <c r="J105" s="177">
        <v>0.48039999999999999</v>
      </c>
      <c r="K105" s="177">
        <v>1.9844999999999999</v>
      </c>
      <c r="L105" s="177">
        <v>3.1911999999999998</v>
      </c>
      <c r="M105" s="177">
        <v>4.3414000000000001</v>
      </c>
      <c r="N105" s="177">
        <v>5.1528</v>
      </c>
      <c r="O105" s="177">
        <v>4.4302999999999999</v>
      </c>
      <c r="P105" s="177">
        <v>5.2008000000000001</v>
      </c>
      <c r="Q105" s="177">
        <v>6.3502999999999998</v>
      </c>
      <c r="R105" s="177">
        <v>4.8743999999999996</v>
      </c>
      <c r="T105" s="106"/>
      <c r="U105" s="107"/>
      <c r="V105" s="107"/>
      <c r="W105" s="107"/>
      <c r="X105" s="107"/>
      <c r="Y105" s="107"/>
      <c r="Z105" s="107"/>
      <c r="AA105" s="107"/>
      <c r="AB105" s="107"/>
      <c r="AC105" s="107"/>
      <c r="AD105" s="107"/>
      <c r="AE105" s="107"/>
      <c r="AF105" s="107"/>
      <c r="AG105" s="107"/>
      <c r="AH105" s="107"/>
    </row>
    <row r="106" spans="1:34" x14ac:dyDescent="0.3">
      <c r="A106" s="173" t="s">
        <v>1574</v>
      </c>
      <c r="B106" s="173" t="s">
        <v>1557</v>
      </c>
      <c r="C106" s="173">
        <v>106793</v>
      </c>
      <c r="D106" s="176">
        <v>44988</v>
      </c>
      <c r="E106" s="177">
        <v>25.972999999999999</v>
      </c>
      <c r="F106" s="177">
        <v>0</v>
      </c>
      <c r="G106" s="177">
        <v>2.7E-2</v>
      </c>
      <c r="H106" s="177">
        <v>5.3900000000000003E-2</v>
      </c>
      <c r="I106" s="177">
        <v>0.14649999999999999</v>
      </c>
      <c r="J106" s="177">
        <v>0.437</v>
      </c>
      <c r="K106" s="177">
        <v>1.8549</v>
      </c>
      <c r="L106" s="177">
        <v>2.9245000000000001</v>
      </c>
      <c r="M106" s="177">
        <v>3.9293999999999998</v>
      </c>
      <c r="N106" s="177">
        <v>4.5949</v>
      </c>
      <c r="O106" s="177">
        <v>3.8620999999999999</v>
      </c>
      <c r="P106" s="177">
        <v>4.6483999999999996</v>
      </c>
      <c r="Q106" s="177">
        <v>6.4069000000000003</v>
      </c>
      <c r="R106" s="177">
        <v>4.3033999999999999</v>
      </c>
      <c r="T106" s="106"/>
      <c r="U106" s="107"/>
      <c r="V106" s="107"/>
      <c r="W106" s="107"/>
      <c r="X106" s="107"/>
      <c r="Y106" s="107"/>
      <c r="Z106" s="107"/>
      <c r="AA106" s="107"/>
      <c r="AB106" s="107"/>
      <c r="AC106" s="107"/>
      <c r="AD106" s="107"/>
      <c r="AE106" s="107"/>
      <c r="AF106" s="107"/>
      <c r="AG106" s="107"/>
      <c r="AH106" s="107"/>
    </row>
    <row r="107" spans="1:34" x14ac:dyDescent="0.3">
      <c r="A107" s="173" t="s">
        <v>1574</v>
      </c>
      <c r="B107" s="173" t="s">
        <v>1536</v>
      </c>
      <c r="C107" s="173">
        <v>129052</v>
      </c>
      <c r="D107" s="176">
        <v>44988</v>
      </c>
      <c r="E107" s="177">
        <v>16.890999999999998</v>
      </c>
      <c r="F107" s="177">
        <v>0</v>
      </c>
      <c r="G107" s="177">
        <v>2.9600000000000001E-2</v>
      </c>
      <c r="H107" s="177">
        <v>6.5199999999999994E-2</v>
      </c>
      <c r="I107" s="177">
        <v>0.17199999999999999</v>
      </c>
      <c r="J107" s="177">
        <v>0.4819</v>
      </c>
      <c r="K107" s="177">
        <v>1.9864999999999999</v>
      </c>
      <c r="L107" s="177">
        <v>3.1890000000000001</v>
      </c>
      <c r="M107" s="177">
        <v>4.3426999999999998</v>
      </c>
      <c r="N107" s="177">
        <v>5.1547000000000001</v>
      </c>
      <c r="O107" s="177">
        <v>4.4306999999999999</v>
      </c>
      <c r="P107" s="177">
        <v>5.2027999999999999</v>
      </c>
      <c r="Q107" s="177">
        <v>6.0465999999999998</v>
      </c>
      <c r="R107" s="177">
        <v>4.8722000000000003</v>
      </c>
      <c r="T107" s="106"/>
      <c r="U107" s="107"/>
      <c r="V107" s="107"/>
      <c r="W107" s="107"/>
      <c r="X107" s="107"/>
      <c r="Y107" s="107"/>
      <c r="Z107" s="107"/>
      <c r="AA107" s="107"/>
      <c r="AB107" s="107"/>
      <c r="AC107" s="107"/>
      <c r="AD107" s="107"/>
      <c r="AE107" s="107"/>
      <c r="AF107" s="107"/>
      <c r="AG107" s="107"/>
      <c r="AH107" s="107"/>
    </row>
    <row r="108" spans="1:34" x14ac:dyDescent="0.3">
      <c r="A108" s="173" t="s">
        <v>1574</v>
      </c>
      <c r="B108" s="173" t="s">
        <v>1987</v>
      </c>
      <c r="C108" s="173">
        <v>151138</v>
      </c>
      <c r="D108" s="176">
        <v>44988</v>
      </c>
      <c r="E108" s="177">
        <v>17.035799999999998</v>
      </c>
      <c r="F108" s="177">
        <v>-2.76E-2</v>
      </c>
      <c r="G108" s="177">
        <v>1.35E-2</v>
      </c>
      <c r="H108" s="177">
        <v>2.76E-2</v>
      </c>
      <c r="I108" s="177">
        <v>0.1411</v>
      </c>
      <c r="J108" s="177">
        <v>0.4677</v>
      </c>
      <c r="K108" s="177">
        <v>1.9003000000000001</v>
      </c>
      <c r="L108" s="177">
        <v>3.1036000000000001</v>
      </c>
      <c r="M108" s="177">
        <v>4.2008999999999999</v>
      </c>
      <c r="N108" s="177">
        <v>4.9649000000000001</v>
      </c>
      <c r="O108" s="177">
        <v>4.7613000000000003</v>
      </c>
      <c r="P108" s="177">
        <v>5.4707999999999997</v>
      </c>
      <c r="Q108" s="177">
        <v>6.3300999999999998</v>
      </c>
      <c r="R108" s="177">
        <v>4.8406000000000002</v>
      </c>
      <c r="T108" s="106"/>
      <c r="U108" s="107"/>
      <c r="V108" s="107"/>
      <c r="W108" s="107"/>
      <c r="X108" s="107"/>
      <c r="Y108" s="107"/>
      <c r="Z108" s="107"/>
      <c r="AA108" s="107"/>
      <c r="AB108" s="107"/>
      <c r="AC108" s="107"/>
      <c r="AD108" s="107"/>
      <c r="AE108" s="107"/>
      <c r="AF108" s="107"/>
      <c r="AG108" s="107"/>
      <c r="AH108" s="107"/>
    </row>
    <row r="109" spans="1:34" x14ac:dyDescent="0.3">
      <c r="A109" s="173" t="s">
        <v>1574</v>
      </c>
      <c r="B109" s="173" t="s">
        <v>1988</v>
      </c>
      <c r="C109" s="173">
        <v>151134</v>
      </c>
      <c r="D109" s="176">
        <v>44988</v>
      </c>
      <c r="E109" s="177">
        <v>16.162500000000001</v>
      </c>
      <c r="F109" s="177">
        <v>-2.9100000000000001E-2</v>
      </c>
      <c r="G109" s="177">
        <v>8.0000000000000002E-3</v>
      </c>
      <c r="H109" s="177">
        <v>1.49E-2</v>
      </c>
      <c r="I109" s="177">
        <v>0.1152</v>
      </c>
      <c r="J109" s="177">
        <v>0.4163</v>
      </c>
      <c r="K109" s="177">
        <v>1.7302999999999999</v>
      </c>
      <c r="L109" s="177">
        <v>2.7561</v>
      </c>
      <c r="M109" s="177">
        <v>3.6789000000000001</v>
      </c>
      <c r="N109" s="177">
        <v>4.2675000000000001</v>
      </c>
      <c r="O109" s="177">
        <v>4.0976999999999997</v>
      </c>
      <c r="P109" s="177">
        <v>4.8330000000000002</v>
      </c>
      <c r="Q109" s="177">
        <v>5.6874000000000002</v>
      </c>
      <c r="R109" s="177">
        <v>4.1364999999999998</v>
      </c>
      <c r="T109" s="106"/>
      <c r="U109" s="107"/>
      <c r="V109" s="107"/>
      <c r="W109" s="107"/>
      <c r="X109" s="107"/>
      <c r="Y109" s="107"/>
      <c r="Z109" s="107"/>
      <c r="AA109" s="107"/>
      <c r="AB109" s="107"/>
      <c r="AC109" s="107"/>
      <c r="AD109" s="107"/>
      <c r="AE109" s="107"/>
      <c r="AF109" s="107"/>
      <c r="AG109" s="107"/>
      <c r="AH109" s="107"/>
    </row>
    <row r="110" spans="1:34" x14ac:dyDescent="0.3">
      <c r="A110" s="173" t="s">
        <v>1574</v>
      </c>
      <c r="B110" s="173" t="s">
        <v>1558</v>
      </c>
      <c r="C110" s="173">
        <v>104683</v>
      </c>
      <c r="D110" s="176">
        <v>44988</v>
      </c>
      <c r="E110" s="177">
        <v>29.081399999999999</v>
      </c>
      <c r="F110" s="177">
        <v>6.9999999999999999E-4</v>
      </c>
      <c r="G110" s="177">
        <v>3.8199999999999998E-2</v>
      </c>
      <c r="H110" s="177">
        <v>4.7500000000000001E-2</v>
      </c>
      <c r="I110" s="177">
        <v>0.15770000000000001</v>
      </c>
      <c r="J110" s="177">
        <v>0.43240000000000001</v>
      </c>
      <c r="K110" s="177">
        <v>1.7585999999999999</v>
      </c>
      <c r="L110" s="177">
        <v>2.8687</v>
      </c>
      <c r="M110" s="177">
        <v>3.8774000000000002</v>
      </c>
      <c r="N110" s="177">
        <v>4.5567000000000002</v>
      </c>
      <c r="O110" s="177">
        <v>4.1356000000000002</v>
      </c>
      <c r="P110" s="177">
        <v>4.8798000000000004</v>
      </c>
      <c r="Q110" s="177">
        <v>6.8186999999999998</v>
      </c>
      <c r="R110" s="177">
        <v>4.4183000000000003</v>
      </c>
      <c r="T110" s="106"/>
      <c r="U110" s="107"/>
      <c r="V110" s="107"/>
      <c r="W110" s="107"/>
      <c r="X110" s="107"/>
      <c r="Y110" s="107"/>
      <c r="Z110" s="107"/>
      <c r="AA110" s="107"/>
      <c r="AB110" s="107"/>
      <c r="AC110" s="107"/>
      <c r="AD110" s="107"/>
      <c r="AE110" s="107"/>
      <c r="AF110" s="107"/>
      <c r="AG110" s="107"/>
      <c r="AH110" s="107"/>
    </row>
    <row r="111" spans="1:34" x14ac:dyDescent="0.3">
      <c r="A111" s="173" t="s">
        <v>1574</v>
      </c>
      <c r="B111" s="173" t="s">
        <v>1537</v>
      </c>
      <c r="C111" s="173">
        <v>120364</v>
      </c>
      <c r="D111" s="176">
        <v>44988</v>
      </c>
      <c r="E111" s="177">
        <v>30.768000000000001</v>
      </c>
      <c r="F111" s="177">
        <v>2.5999999999999999E-3</v>
      </c>
      <c r="G111" s="177">
        <v>4.3200000000000002E-2</v>
      </c>
      <c r="H111" s="177">
        <v>5.9200000000000003E-2</v>
      </c>
      <c r="I111" s="177">
        <v>0.1807</v>
      </c>
      <c r="J111" s="177">
        <v>0.4788</v>
      </c>
      <c r="K111" s="177">
        <v>1.9088000000000001</v>
      </c>
      <c r="L111" s="177">
        <v>3.1669999999999998</v>
      </c>
      <c r="M111" s="177">
        <v>4.327</v>
      </c>
      <c r="N111" s="177">
        <v>5.1603000000000003</v>
      </c>
      <c r="O111" s="177">
        <v>4.7027000000000001</v>
      </c>
      <c r="P111" s="177">
        <v>5.4703999999999997</v>
      </c>
      <c r="Q111" s="177">
        <v>6.8558000000000003</v>
      </c>
      <c r="R111" s="177">
        <v>5.0007000000000001</v>
      </c>
      <c r="T111" s="106"/>
      <c r="U111" s="107"/>
      <c r="V111" s="107"/>
      <c r="W111" s="107"/>
      <c r="X111" s="107"/>
      <c r="Y111" s="107"/>
      <c r="Z111" s="107"/>
      <c r="AA111" s="107"/>
      <c r="AB111" s="107"/>
      <c r="AC111" s="107"/>
      <c r="AD111" s="107"/>
      <c r="AE111" s="107"/>
      <c r="AF111" s="107"/>
      <c r="AG111" s="107"/>
      <c r="AH111" s="107"/>
    </row>
    <row r="112" spans="1:34" x14ac:dyDescent="0.3">
      <c r="A112" s="173" t="s">
        <v>1574</v>
      </c>
      <c r="B112" s="173" t="s">
        <v>1538</v>
      </c>
      <c r="C112" s="173">
        <v>118474</v>
      </c>
      <c r="D112" s="176">
        <v>44988</v>
      </c>
      <c r="E112" s="177">
        <v>29.318100000000001</v>
      </c>
      <c r="F112" s="177">
        <v>2.7000000000000001E-3</v>
      </c>
      <c r="G112" s="177">
        <v>2.29E-2</v>
      </c>
      <c r="H112" s="177">
        <v>6.2100000000000002E-2</v>
      </c>
      <c r="I112" s="177">
        <v>0.16189999999999999</v>
      </c>
      <c r="J112" s="177">
        <v>0.46710000000000002</v>
      </c>
      <c r="K112" s="177">
        <v>1.9319999999999999</v>
      </c>
      <c r="L112" s="177">
        <v>3.1989999999999998</v>
      </c>
      <c r="M112" s="177">
        <v>4.3445</v>
      </c>
      <c r="N112" s="177">
        <v>5.1868999999999996</v>
      </c>
      <c r="O112" s="177">
        <v>4.5880999999999998</v>
      </c>
      <c r="P112" s="177">
        <v>5.4728000000000003</v>
      </c>
      <c r="Q112" s="177">
        <v>6.7386999999999997</v>
      </c>
      <c r="R112" s="177">
        <v>4.9325000000000001</v>
      </c>
      <c r="T112" s="106"/>
      <c r="U112" s="107"/>
      <c r="V112" s="107"/>
      <c r="W112" s="107"/>
      <c r="X112" s="107"/>
      <c r="Y112" s="107"/>
      <c r="Z112" s="107"/>
      <c r="AA112" s="107"/>
      <c r="AB112" s="107"/>
      <c r="AC112" s="107"/>
      <c r="AD112" s="107"/>
      <c r="AE112" s="107"/>
      <c r="AF112" s="107"/>
      <c r="AG112" s="107"/>
      <c r="AH112" s="107"/>
    </row>
    <row r="113" spans="1:34" x14ac:dyDescent="0.3">
      <c r="A113" s="173" t="s">
        <v>1574</v>
      </c>
      <c r="B113" s="173" t="s">
        <v>1559</v>
      </c>
      <c r="C113" s="173">
        <v>108845</v>
      </c>
      <c r="D113" s="176">
        <v>44988</v>
      </c>
      <c r="E113" s="177">
        <v>27.542400000000001</v>
      </c>
      <c r="F113" s="177">
        <v>1.1000000000000001E-3</v>
      </c>
      <c r="G113" s="177">
        <v>1.7399999999999999E-2</v>
      </c>
      <c r="H113" s="177">
        <v>4.9000000000000002E-2</v>
      </c>
      <c r="I113" s="177">
        <v>0.13600000000000001</v>
      </c>
      <c r="J113" s="177">
        <v>0.41449999999999998</v>
      </c>
      <c r="K113" s="177">
        <v>1.7579</v>
      </c>
      <c r="L113" s="177">
        <v>2.8469000000000002</v>
      </c>
      <c r="M113" s="177">
        <v>3.8113999999999999</v>
      </c>
      <c r="N113" s="177">
        <v>4.4622000000000002</v>
      </c>
      <c r="O113" s="177">
        <v>3.8496000000000001</v>
      </c>
      <c r="P113" s="177">
        <v>4.7305000000000001</v>
      </c>
      <c r="Q113" s="177">
        <v>6.4503000000000004</v>
      </c>
      <c r="R113" s="177">
        <v>4.2138</v>
      </c>
      <c r="T113" s="106"/>
      <c r="U113" s="107"/>
      <c r="V113" s="107"/>
      <c r="W113" s="107"/>
      <c r="X113" s="107"/>
      <c r="Y113" s="107"/>
      <c r="Z113" s="107"/>
      <c r="AA113" s="107"/>
      <c r="AB113" s="107"/>
      <c r="AC113" s="107"/>
      <c r="AD113" s="107"/>
      <c r="AE113" s="107"/>
      <c r="AF113" s="107"/>
      <c r="AG113" s="107"/>
      <c r="AH113" s="107"/>
    </row>
    <row r="114" spans="1:34" x14ac:dyDescent="0.3">
      <c r="A114" s="173" t="s">
        <v>1574</v>
      </c>
      <c r="B114" s="173" t="s">
        <v>1539</v>
      </c>
      <c r="C114" s="173">
        <v>133181</v>
      </c>
      <c r="D114" s="176">
        <v>44988</v>
      </c>
      <c r="E114" s="177">
        <v>15.8102</v>
      </c>
      <c r="F114" s="177">
        <v>-1.0800000000000001E-2</v>
      </c>
      <c r="G114" s="177">
        <v>1.5800000000000002E-2</v>
      </c>
      <c r="H114" s="177">
        <v>5.1299999999999998E-2</v>
      </c>
      <c r="I114" s="177">
        <v>0.13489999999999999</v>
      </c>
      <c r="J114" s="177">
        <v>0.38090000000000002</v>
      </c>
      <c r="K114" s="177">
        <v>1.6137999999999999</v>
      </c>
      <c r="L114" s="177">
        <v>2.5564</v>
      </c>
      <c r="M114" s="177">
        <v>3.2940999999999998</v>
      </c>
      <c r="N114" s="177">
        <v>3.8477999999999999</v>
      </c>
      <c r="O114" s="177">
        <v>3.3365</v>
      </c>
      <c r="P114" s="177">
        <v>4.5045000000000002</v>
      </c>
      <c r="Q114" s="177">
        <v>5.7393000000000001</v>
      </c>
      <c r="R114" s="177">
        <v>3.6440000000000001</v>
      </c>
      <c r="T114" s="106"/>
      <c r="U114" s="107"/>
      <c r="V114" s="107"/>
      <c r="W114" s="107"/>
      <c r="X114" s="107"/>
      <c r="Y114" s="107"/>
      <c r="Z114" s="107"/>
      <c r="AA114" s="107"/>
      <c r="AB114" s="107"/>
      <c r="AC114" s="107"/>
      <c r="AD114" s="107"/>
      <c r="AE114" s="107"/>
      <c r="AF114" s="107"/>
      <c r="AG114" s="107"/>
      <c r="AH114" s="107"/>
    </row>
    <row r="115" spans="1:34" x14ac:dyDescent="0.3">
      <c r="A115" s="173" t="s">
        <v>1574</v>
      </c>
      <c r="B115" s="173" t="s">
        <v>1560</v>
      </c>
      <c r="C115" s="173">
        <v>133184</v>
      </c>
      <c r="D115" s="176">
        <v>44988</v>
      </c>
      <c r="E115" s="177">
        <v>15.029</v>
      </c>
      <c r="F115" s="177">
        <v>-1.26E-2</v>
      </c>
      <c r="G115" s="177">
        <v>0.01</v>
      </c>
      <c r="H115" s="177">
        <v>3.8600000000000002E-2</v>
      </c>
      <c r="I115" s="177">
        <v>0.1106</v>
      </c>
      <c r="J115" s="177">
        <v>0.33179999999999998</v>
      </c>
      <c r="K115" s="177">
        <v>1.4534</v>
      </c>
      <c r="L115" s="177">
        <v>2.2311000000000001</v>
      </c>
      <c r="M115" s="177">
        <v>2.7869999999999999</v>
      </c>
      <c r="N115" s="177">
        <v>3.1560000000000001</v>
      </c>
      <c r="O115" s="177">
        <v>2.6263999999999998</v>
      </c>
      <c r="P115" s="177">
        <v>3.8611</v>
      </c>
      <c r="Q115" s="177">
        <v>5.0884999999999998</v>
      </c>
      <c r="R115" s="177">
        <v>2.9371</v>
      </c>
      <c r="T115" s="106"/>
      <c r="U115" s="107"/>
      <c r="V115" s="107"/>
      <c r="W115" s="107"/>
      <c r="X115" s="107"/>
      <c r="Y115" s="107"/>
      <c r="Z115" s="107"/>
      <c r="AA115" s="107"/>
      <c r="AB115" s="107"/>
      <c r="AC115" s="107"/>
      <c r="AD115" s="107"/>
      <c r="AE115" s="107"/>
      <c r="AF115" s="107"/>
      <c r="AG115" s="107"/>
      <c r="AH115" s="107"/>
    </row>
    <row r="116" spans="1:34" x14ac:dyDescent="0.3">
      <c r="A116" s="173" t="s">
        <v>1574</v>
      </c>
      <c r="B116" s="173" t="s">
        <v>1561</v>
      </c>
      <c r="C116" s="173">
        <v>105603</v>
      </c>
      <c r="D116" s="176">
        <v>44988</v>
      </c>
      <c r="E116" s="177">
        <v>27.025200000000002</v>
      </c>
      <c r="F116" s="177">
        <v>-4.1000000000000003E-3</v>
      </c>
      <c r="G116" s="177">
        <v>1.26E-2</v>
      </c>
      <c r="H116" s="177">
        <v>4.2900000000000001E-2</v>
      </c>
      <c r="I116" s="177">
        <v>0.15160000000000001</v>
      </c>
      <c r="J116" s="177">
        <v>0.43780000000000002</v>
      </c>
      <c r="K116" s="177">
        <v>1.923</v>
      </c>
      <c r="L116" s="177">
        <v>3.1692999999999998</v>
      </c>
      <c r="M116" s="177">
        <v>4.3154000000000003</v>
      </c>
      <c r="N116" s="177">
        <v>5.3589000000000002</v>
      </c>
      <c r="O116" s="177">
        <v>4.3212999999999999</v>
      </c>
      <c r="P116" s="177">
        <v>4.9226999999999999</v>
      </c>
      <c r="Q116" s="177">
        <v>6.4725000000000001</v>
      </c>
      <c r="R116" s="177">
        <v>4.7180999999999997</v>
      </c>
      <c r="T116" s="106"/>
      <c r="U116" s="107"/>
      <c r="V116" s="107"/>
      <c r="W116" s="107"/>
      <c r="X116" s="107"/>
      <c r="Y116" s="107"/>
      <c r="Z116" s="107"/>
      <c r="AA116" s="107"/>
      <c r="AB116" s="107"/>
      <c r="AC116" s="107"/>
      <c r="AD116" s="107"/>
      <c r="AE116" s="107"/>
      <c r="AF116" s="107"/>
      <c r="AG116" s="107"/>
      <c r="AH116" s="107"/>
    </row>
    <row r="117" spans="1:34" x14ac:dyDescent="0.3">
      <c r="A117" s="173" t="s">
        <v>1574</v>
      </c>
      <c r="B117" s="173" t="s">
        <v>1540</v>
      </c>
      <c r="C117" s="173">
        <v>120401</v>
      </c>
      <c r="D117" s="176">
        <v>44988</v>
      </c>
      <c r="E117" s="177">
        <v>28.773599999999998</v>
      </c>
      <c r="F117" s="177">
        <v>-2.0999999999999999E-3</v>
      </c>
      <c r="G117" s="177">
        <v>1.84E-2</v>
      </c>
      <c r="H117" s="177">
        <v>5.6000000000000001E-2</v>
      </c>
      <c r="I117" s="177">
        <v>0.1772</v>
      </c>
      <c r="J117" s="177">
        <v>0.48930000000000001</v>
      </c>
      <c r="K117" s="177">
        <v>2.0933999999999999</v>
      </c>
      <c r="L117" s="177">
        <v>3.5148000000000001</v>
      </c>
      <c r="M117" s="177">
        <v>4.8440000000000003</v>
      </c>
      <c r="N117" s="177">
        <v>6.0773999999999999</v>
      </c>
      <c r="O117" s="177">
        <v>5.0278</v>
      </c>
      <c r="P117" s="177">
        <v>5.6040000000000001</v>
      </c>
      <c r="Q117" s="177">
        <v>6.7236000000000002</v>
      </c>
      <c r="R117" s="177">
        <v>5.4108000000000001</v>
      </c>
      <c r="T117" s="106"/>
      <c r="U117" s="107"/>
      <c r="V117" s="107"/>
      <c r="W117" s="107"/>
      <c r="X117" s="107"/>
      <c r="Y117" s="107"/>
      <c r="Z117" s="107"/>
      <c r="AA117" s="107"/>
      <c r="AB117" s="107"/>
      <c r="AC117" s="107"/>
      <c r="AD117" s="107"/>
      <c r="AE117" s="107"/>
      <c r="AF117" s="107"/>
      <c r="AG117" s="107"/>
      <c r="AH117" s="107"/>
    </row>
    <row r="118" spans="1:34" x14ac:dyDescent="0.3">
      <c r="A118" s="173" t="s">
        <v>1574</v>
      </c>
      <c r="B118" s="173" t="s">
        <v>1541</v>
      </c>
      <c r="C118" s="173">
        <v>147617</v>
      </c>
      <c r="D118" s="176">
        <v>44988</v>
      </c>
      <c r="E118" s="177">
        <v>11.3505</v>
      </c>
      <c r="F118" s="177">
        <v>-7.9000000000000008E-3</v>
      </c>
      <c r="G118" s="177">
        <v>4.0500000000000001E-2</v>
      </c>
      <c r="H118" s="177">
        <v>2.9100000000000001E-2</v>
      </c>
      <c r="I118" s="177">
        <v>0.14119999999999999</v>
      </c>
      <c r="J118" s="177">
        <v>0.32169999999999999</v>
      </c>
      <c r="K118" s="177">
        <v>1.3854</v>
      </c>
      <c r="L118" s="177">
        <v>2.0499000000000001</v>
      </c>
      <c r="M118" s="177">
        <v>2.9169</v>
      </c>
      <c r="N118" s="177">
        <v>3.444</v>
      </c>
      <c r="O118" s="177">
        <v>3.3374000000000001</v>
      </c>
      <c r="P118" s="177"/>
      <c r="Q118" s="177">
        <v>3.7048000000000001</v>
      </c>
      <c r="R118" s="177">
        <v>3.5255000000000001</v>
      </c>
      <c r="T118" s="106"/>
      <c r="U118" s="107"/>
      <c r="V118" s="107"/>
      <c r="W118" s="107"/>
      <c r="X118" s="107"/>
      <c r="Y118" s="107"/>
      <c r="Z118" s="107"/>
      <c r="AA118" s="107"/>
      <c r="AB118" s="107"/>
      <c r="AC118" s="107"/>
      <c r="AD118" s="107"/>
      <c r="AE118" s="107"/>
      <c r="AF118" s="107"/>
      <c r="AG118" s="107"/>
      <c r="AH118" s="107"/>
    </row>
    <row r="119" spans="1:34" x14ac:dyDescent="0.3">
      <c r="A119" s="173" t="s">
        <v>1574</v>
      </c>
      <c r="B119" s="173" t="s">
        <v>1562</v>
      </c>
      <c r="C119" s="173">
        <v>147618</v>
      </c>
      <c r="D119" s="176">
        <v>44988</v>
      </c>
      <c r="E119" s="177">
        <v>11.0556</v>
      </c>
      <c r="F119" s="177">
        <v>-9.9000000000000008E-3</v>
      </c>
      <c r="G119" s="177">
        <v>3.44E-2</v>
      </c>
      <c r="H119" s="177">
        <v>1.4500000000000001E-2</v>
      </c>
      <c r="I119" s="177">
        <v>0.1123</v>
      </c>
      <c r="J119" s="177">
        <v>0.26390000000000002</v>
      </c>
      <c r="K119" s="177">
        <v>1.1962999999999999</v>
      </c>
      <c r="L119" s="177">
        <v>1.6681999999999999</v>
      </c>
      <c r="M119" s="177">
        <v>2.3353999999999999</v>
      </c>
      <c r="N119" s="177">
        <v>2.6518000000000002</v>
      </c>
      <c r="O119" s="177">
        <v>2.5587</v>
      </c>
      <c r="P119" s="177"/>
      <c r="Q119" s="177">
        <v>2.9238</v>
      </c>
      <c r="R119" s="177">
        <v>2.7408999999999999</v>
      </c>
      <c r="T119" s="106"/>
      <c r="U119" s="107"/>
      <c r="V119" s="107"/>
      <c r="W119" s="107"/>
      <c r="X119" s="107"/>
      <c r="Y119" s="107"/>
      <c r="Z119" s="107"/>
      <c r="AA119" s="107"/>
      <c r="AB119" s="107"/>
      <c r="AC119" s="107"/>
      <c r="AD119" s="107"/>
      <c r="AE119" s="107"/>
      <c r="AF119" s="107"/>
      <c r="AG119" s="107"/>
      <c r="AH119" s="107"/>
    </row>
    <row r="120" spans="1:34" x14ac:dyDescent="0.3">
      <c r="A120" s="173" t="s">
        <v>1574</v>
      </c>
      <c r="B120" s="173" t="s">
        <v>1563</v>
      </c>
      <c r="C120" s="173">
        <v>103780</v>
      </c>
      <c r="D120" s="176">
        <v>44988</v>
      </c>
      <c r="E120" s="177">
        <v>27.960699999999999</v>
      </c>
      <c r="F120" s="177">
        <v>-2.18E-2</v>
      </c>
      <c r="G120" s="177">
        <v>-3.8999999999999998E-3</v>
      </c>
      <c r="H120" s="177">
        <v>2.5399999999999999E-2</v>
      </c>
      <c r="I120" s="177">
        <v>6.7299999999999999E-2</v>
      </c>
      <c r="J120" s="177">
        <v>0.33439999999999998</v>
      </c>
      <c r="K120" s="177">
        <v>1.706</v>
      </c>
      <c r="L120" s="177">
        <v>2.7317</v>
      </c>
      <c r="M120" s="177">
        <v>3.6284000000000001</v>
      </c>
      <c r="N120" s="177">
        <v>4.2163000000000004</v>
      </c>
      <c r="O120" s="177">
        <v>3.1806000000000001</v>
      </c>
      <c r="P120" s="177">
        <v>3.9887999999999999</v>
      </c>
      <c r="Q120" s="177">
        <v>6.3757999999999999</v>
      </c>
      <c r="R120" s="177">
        <v>3.8481000000000001</v>
      </c>
      <c r="T120" s="106"/>
      <c r="U120" s="107"/>
      <c r="V120" s="107"/>
      <c r="W120" s="107"/>
      <c r="X120" s="107"/>
      <c r="Y120" s="107"/>
      <c r="Z120" s="107"/>
      <c r="AA120" s="107"/>
      <c r="AB120" s="107"/>
      <c r="AC120" s="107"/>
      <c r="AD120" s="107"/>
      <c r="AE120" s="107"/>
      <c r="AF120" s="107"/>
      <c r="AG120" s="107"/>
      <c r="AH120" s="107"/>
    </row>
    <row r="121" spans="1:34" x14ac:dyDescent="0.3">
      <c r="A121" s="173" t="s">
        <v>1574</v>
      </c>
      <c r="B121" s="173" t="s">
        <v>1542</v>
      </c>
      <c r="C121" s="173">
        <v>120482</v>
      </c>
      <c r="D121" s="176">
        <v>44988</v>
      </c>
      <c r="E121" s="177">
        <v>29.339200000000002</v>
      </c>
      <c r="F121" s="177">
        <v>-2.01E-2</v>
      </c>
      <c r="G121" s="177">
        <v>1.6999999999999999E-3</v>
      </c>
      <c r="H121" s="177">
        <v>3.8899999999999997E-2</v>
      </c>
      <c r="I121" s="177">
        <v>9.4200000000000006E-2</v>
      </c>
      <c r="J121" s="177">
        <v>0.38900000000000001</v>
      </c>
      <c r="K121" s="177">
        <v>1.8722000000000001</v>
      </c>
      <c r="L121" s="177">
        <v>3.0541</v>
      </c>
      <c r="M121" s="177">
        <v>4.1283000000000003</v>
      </c>
      <c r="N121" s="177">
        <v>4.8959999999999999</v>
      </c>
      <c r="O121" s="177">
        <v>3.69</v>
      </c>
      <c r="P121" s="177">
        <v>4.4630999999999998</v>
      </c>
      <c r="Q121" s="177">
        <v>6.1645000000000003</v>
      </c>
      <c r="R121" s="177">
        <v>4.4090999999999996</v>
      </c>
      <c r="T121" s="106"/>
      <c r="U121" s="107"/>
      <c r="V121" s="107"/>
      <c r="W121" s="107"/>
      <c r="X121" s="107"/>
      <c r="Y121" s="107"/>
      <c r="Z121" s="107"/>
      <c r="AA121" s="107"/>
      <c r="AB121" s="107"/>
      <c r="AC121" s="107"/>
      <c r="AD121" s="107"/>
      <c r="AE121" s="107"/>
      <c r="AF121" s="107"/>
      <c r="AG121" s="107"/>
      <c r="AH121" s="107"/>
    </row>
    <row r="122" spans="1:34" x14ac:dyDescent="0.3">
      <c r="A122" s="173" t="s">
        <v>1574</v>
      </c>
      <c r="B122" s="173" t="s">
        <v>1564</v>
      </c>
      <c r="C122" s="173">
        <v>105968</v>
      </c>
      <c r="D122" s="176">
        <v>44988</v>
      </c>
      <c r="E122" s="177">
        <v>31.633500000000002</v>
      </c>
      <c r="F122" s="177">
        <v>-6.0000000000000001E-3</v>
      </c>
      <c r="G122" s="177">
        <v>2.53E-2</v>
      </c>
      <c r="H122" s="177">
        <v>4.7100000000000003E-2</v>
      </c>
      <c r="I122" s="177">
        <v>0.1532</v>
      </c>
      <c r="J122" s="177">
        <v>0.43659999999999999</v>
      </c>
      <c r="K122" s="177">
        <v>1.8369</v>
      </c>
      <c r="L122" s="177">
        <v>2.9502000000000002</v>
      </c>
      <c r="M122" s="177">
        <v>3.9693000000000001</v>
      </c>
      <c r="N122" s="177">
        <v>4.8160999999999996</v>
      </c>
      <c r="O122" s="177">
        <v>4.2899000000000003</v>
      </c>
      <c r="P122" s="177">
        <v>5.0217999999999998</v>
      </c>
      <c r="Q122" s="177">
        <v>6.8281000000000001</v>
      </c>
      <c r="R122" s="177">
        <v>4.5975999999999999</v>
      </c>
      <c r="T122" s="106"/>
      <c r="U122" s="107"/>
      <c r="V122" s="107"/>
      <c r="W122" s="107"/>
      <c r="X122" s="107"/>
      <c r="Y122" s="107"/>
      <c r="Z122" s="107"/>
      <c r="AA122" s="107"/>
      <c r="AB122" s="107"/>
      <c r="AC122" s="107"/>
      <c r="AD122" s="107"/>
      <c r="AE122" s="107"/>
      <c r="AF122" s="107"/>
      <c r="AG122" s="107"/>
      <c r="AH122" s="107"/>
    </row>
    <row r="123" spans="1:34" x14ac:dyDescent="0.3">
      <c r="A123" s="173" t="s">
        <v>1574</v>
      </c>
      <c r="B123" s="173" t="s">
        <v>1543</v>
      </c>
      <c r="C123" s="173">
        <v>119771</v>
      </c>
      <c r="D123" s="176">
        <v>44988</v>
      </c>
      <c r="E123" s="177">
        <v>33.341999999999999</v>
      </c>
      <c r="F123" s="177">
        <v>-4.1999999999999997E-3</v>
      </c>
      <c r="G123" s="177">
        <v>3.0300000000000001E-2</v>
      </c>
      <c r="H123" s="177">
        <v>5.8500000000000003E-2</v>
      </c>
      <c r="I123" s="177">
        <v>0.17610000000000001</v>
      </c>
      <c r="J123" s="177">
        <v>0.4819</v>
      </c>
      <c r="K123" s="177">
        <v>1.9861</v>
      </c>
      <c r="L123" s="177">
        <v>3.2522000000000002</v>
      </c>
      <c r="M123" s="177">
        <v>4.4273999999999996</v>
      </c>
      <c r="N123" s="177">
        <v>5.4332000000000003</v>
      </c>
      <c r="O123" s="177">
        <v>4.8913000000000002</v>
      </c>
      <c r="P123" s="177">
        <v>5.5928000000000004</v>
      </c>
      <c r="Q123" s="177">
        <v>6.8855000000000004</v>
      </c>
      <c r="R123" s="177">
        <v>5.2091000000000003</v>
      </c>
      <c r="T123" s="106"/>
      <c r="U123" s="107"/>
      <c r="V123" s="107"/>
      <c r="W123" s="107"/>
      <c r="X123" s="107"/>
      <c r="Y123" s="107"/>
      <c r="Z123" s="107"/>
      <c r="AA123" s="107"/>
      <c r="AB123" s="107"/>
      <c r="AC123" s="107"/>
      <c r="AD123" s="107"/>
      <c r="AE123" s="107"/>
      <c r="AF123" s="107"/>
      <c r="AG123" s="107"/>
      <c r="AH123" s="107"/>
    </row>
    <row r="124" spans="1:34" x14ac:dyDescent="0.3">
      <c r="A124" s="173" t="s">
        <v>1574</v>
      </c>
      <c r="B124" s="173" t="s">
        <v>1544</v>
      </c>
      <c r="C124" s="173">
        <v>145895</v>
      </c>
      <c r="D124" s="176">
        <v>44988</v>
      </c>
      <c r="E124" s="177">
        <v>12.180999999999999</v>
      </c>
      <c r="F124" s="177">
        <v>3.3700000000000001E-2</v>
      </c>
      <c r="G124" s="177">
        <v>8.3000000000000004E-2</v>
      </c>
      <c r="H124" s="177">
        <v>9.8599999999999993E-2</v>
      </c>
      <c r="I124" s="177">
        <v>0.20399999999999999</v>
      </c>
      <c r="J124" s="177">
        <v>0.48259999999999997</v>
      </c>
      <c r="K124" s="177">
        <v>1.9254</v>
      </c>
      <c r="L124" s="177">
        <v>3.1343999999999999</v>
      </c>
      <c r="M124" s="177">
        <v>4.2930000000000001</v>
      </c>
      <c r="N124" s="177">
        <v>5.1646000000000001</v>
      </c>
      <c r="O124" s="177">
        <v>4.4112999999999998</v>
      </c>
      <c r="P124" s="177"/>
      <c r="Q124" s="177">
        <v>4.9245999999999999</v>
      </c>
      <c r="R124" s="177">
        <v>4.9256000000000002</v>
      </c>
      <c r="T124" s="106"/>
      <c r="U124" s="107"/>
      <c r="V124" s="107"/>
      <c r="W124" s="107"/>
      <c r="X124" s="107"/>
      <c r="Y124" s="107"/>
      <c r="Z124" s="107"/>
      <c r="AA124" s="107"/>
      <c r="AB124" s="107"/>
      <c r="AC124" s="107"/>
      <c r="AD124" s="107"/>
      <c r="AE124" s="107"/>
      <c r="AF124" s="107"/>
      <c r="AG124" s="107"/>
      <c r="AH124" s="107"/>
    </row>
    <row r="125" spans="1:34" x14ac:dyDescent="0.3">
      <c r="A125" s="173" t="s">
        <v>1574</v>
      </c>
      <c r="B125" s="173" t="s">
        <v>1565</v>
      </c>
      <c r="C125" s="173">
        <v>145890</v>
      </c>
      <c r="D125" s="176">
        <v>44988</v>
      </c>
      <c r="E125" s="177">
        <v>11.8322</v>
      </c>
      <c r="F125" s="177">
        <v>3.2099999999999997E-2</v>
      </c>
      <c r="G125" s="177">
        <v>7.7799999999999994E-2</v>
      </c>
      <c r="H125" s="177">
        <v>8.6300000000000002E-2</v>
      </c>
      <c r="I125" s="177">
        <v>0.17860000000000001</v>
      </c>
      <c r="J125" s="177">
        <v>0.43120000000000003</v>
      </c>
      <c r="K125" s="177">
        <v>1.736</v>
      </c>
      <c r="L125" s="177">
        <v>2.7225999999999999</v>
      </c>
      <c r="M125" s="177">
        <v>3.6547999999999998</v>
      </c>
      <c r="N125" s="177">
        <v>4.2944000000000004</v>
      </c>
      <c r="O125" s="177">
        <v>3.6526000000000001</v>
      </c>
      <c r="P125" s="177"/>
      <c r="Q125" s="177">
        <v>4.1844999999999999</v>
      </c>
      <c r="R125" s="177">
        <v>4.0891999999999999</v>
      </c>
      <c r="T125" s="106"/>
      <c r="U125" s="107"/>
      <c r="V125" s="107"/>
      <c r="W125" s="107"/>
      <c r="X125" s="107"/>
      <c r="Y125" s="107"/>
      <c r="Z125" s="107"/>
      <c r="AA125" s="107"/>
      <c r="AB125" s="107"/>
      <c r="AC125" s="107"/>
      <c r="AD125" s="107"/>
      <c r="AE125" s="107"/>
      <c r="AF125" s="107"/>
      <c r="AG125" s="107"/>
      <c r="AH125" s="107"/>
    </row>
    <row r="126" spans="1:34" x14ac:dyDescent="0.3">
      <c r="A126" s="173" t="s">
        <v>1574</v>
      </c>
      <c r="B126" s="173" t="s">
        <v>2050</v>
      </c>
      <c r="C126" s="173">
        <v>148468</v>
      </c>
      <c r="D126" s="176">
        <v>44988</v>
      </c>
      <c r="E126" s="177">
        <v>11.037800000000001</v>
      </c>
      <c r="F126" s="177">
        <v>-5.4000000000000003E-3</v>
      </c>
      <c r="G126" s="177">
        <v>2.0799999999999999E-2</v>
      </c>
      <c r="H126" s="177">
        <v>4.2599999999999999E-2</v>
      </c>
      <c r="I126" s="177">
        <v>9.4299999999999995E-2</v>
      </c>
      <c r="J126" s="177">
        <v>0.3765</v>
      </c>
      <c r="K126" s="177">
        <v>1.7121</v>
      </c>
      <c r="L126" s="177">
        <v>2.7221000000000002</v>
      </c>
      <c r="M126" s="177">
        <v>3.6549</v>
      </c>
      <c r="N126" s="177">
        <v>4.4455</v>
      </c>
      <c r="O126" s="177"/>
      <c r="P126" s="177"/>
      <c r="Q126" s="177">
        <v>3.9906999999999999</v>
      </c>
      <c r="R126" s="177">
        <v>4.2084000000000001</v>
      </c>
      <c r="T126" s="106"/>
      <c r="U126" s="107"/>
      <c r="V126" s="107"/>
      <c r="W126" s="107"/>
      <c r="X126" s="107"/>
      <c r="Y126" s="107"/>
      <c r="Z126" s="107"/>
      <c r="AA126" s="107"/>
      <c r="AB126" s="107"/>
      <c r="AC126" s="107"/>
      <c r="AD126" s="107"/>
      <c r="AE126" s="107"/>
      <c r="AF126" s="107"/>
      <c r="AG126" s="107"/>
      <c r="AH126" s="107"/>
    </row>
    <row r="127" spans="1:34" x14ac:dyDescent="0.3">
      <c r="A127" s="173" t="s">
        <v>1574</v>
      </c>
      <c r="B127" s="173" t="s">
        <v>2051</v>
      </c>
      <c r="C127" s="173">
        <v>148467</v>
      </c>
      <c r="D127" s="176">
        <v>44988</v>
      </c>
      <c r="E127" s="177">
        <v>10.8043</v>
      </c>
      <c r="F127" s="177">
        <v>-7.4000000000000003E-3</v>
      </c>
      <c r="G127" s="177">
        <v>1.3899999999999999E-2</v>
      </c>
      <c r="H127" s="177">
        <v>2.6800000000000001E-2</v>
      </c>
      <c r="I127" s="177">
        <v>6.2100000000000002E-2</v>
      </c>
      <c r="J127" s="177">
        <v>0.311</v>
      </c>
      <c r="K127" s="177">
        <v>1.4964999999999999</v>
      </c>
      <c r="L127" s="177">
        <v>2.2883</v>
      </c>
      <c r="M127" s="177">
        <v>2.9982000000000002</v>
      </c>
      <c r="N127" s="177">
        <v>3.5629</v>
      </c>
      <c r="O127" s="177"/>
      <c r="P127" s="177"/>
      <c r="Q127" s="177">
        <v>3.1133000000000002</v>
      </c>
      <c r="R127" s="177">
        <v>3.3311999999999999</v>
      </c>
      <c r="T127" s="106"/>
      <c r="U127" s="107"/>
      <c r="V127" s="107"/>
      <c r="W127" s="107"/>
      <c r="X127" s="107"/>
      <c r="Y127" s="107"/>
      <c r="Z127" s="107"/>
      <c r="AA127" s="107"/>
      <c r="AB127" s="107"/>
      <c r="AC127" s="107"/>
      <c r="AD127" s="107"/>
      <c r="AE127" s="107"/>
      <c r="AF127" s="107"/>
      <c r="AG127" s="107"/>
      <c r="AH127" s="107"/>
    </row>
    <row r="128" spans="1:34" x14ac:dyDescent="0.3">
      <c r="A128" s="173" t="s">
        <v>1574</v>
      </c>
      <c r="B128" s="173" t="s">
        <v>1545</v>
      </c>
      <c r="C128" s="173">
        <v>148401</v>
      </c>
      <c r="D128" s="176">
        <v>44988</v>
      </c>
      <c r="E128" s="177">
        <v>11.285</v>
      </c>
      <c r="F128" s="177">
        <v>-1.77E-2</v>
      </c>
      <c r="G128" s="177">
        <v>4.4299999999999999E-2</v>
      </c>
      <c r="H128" s="177">
        <v>6.2100000000000002E-2</v>
      </c>
      <c r="I128" s="177">
        <v>0.1686</v>
      </c>
      <c r="J128" s="177">
        <v>0.45400000000000001</v>
      </c>
      <c r="K128" s="177">
        <v>1.8777999999999999</v>
      </c>
      <c r="L128" s="177">
        <v>3.1158999999999999</v>
      </c>
      <c r="M128" s="177">
        <v>4.2782999999999998</v>
      </c>
      <c r="N128" s="177">
        <v>5.1037999999999997</v>
      </c>
      <c r="O128" s="177"/>
      <c r="P128" s="177"/>
      <c r="Q128" s="177">
        <v>4.5720000000000001</v>
      </c>
      <c r="R128" s="177">
        <v>4.9119999999999999</v>
      </c>
      <c r="T128" s="106"/>
      <c r="U128" s="107"/>
      <c r="V128" s="107"/>
      <c r="W128" s="107"/>
      <c r="X128" s="107"/>
      <c r="Y128" s="107"/>
      <c r="Z128" s="107"/>
      <c r="AA128" s="107"/>
      <c r="AB128" s="107"/>
      <c r="AC128" s="107"/>
      <c r="AD128" s="107"/>
      <c r="AE128" s="107"/>
      <c r="AF128" s="107"/>
      <c r="AG128" s="107"/>
      <c r="AH128" s="107"/>
    </row>
    <row r="129" spans="1:34" x14ac:dyDescent="0.3">
      <c r="A129" s="173" t="s">
        <v>1574</v>
      </c>
      <c r="B129" s="173" t="s">
        <v>1566</v>
      </c>
      <c r="C129" s="173">
        <v>148400</v>
      </c>
      <c r="D129" s="176">
        <v>44988</v>
      </c>
      <c r="E129" s="177">
        <v>11.074</v>
      </c>
      <c r="F129" s="177">
        <v>-1.8100000000000002E-2</v>
      </c>
      <c r="G129" s="177">
        <v>3.61E-2</v>
      </c>
      <c r="H129" s="177">
        <v>4.5199999999999997E-2</v>
      </c>
      <c r="I129" s="177">
        <v>0.1447</v>
      </c>
      <c r="J129" s="177">
        <v>0.39889999999999998</v>
      </c>
      <c r="K129" s="177">
        <v>1.6896</v>
      </c>
      <c r="L129" s="177">
        <v>2.7463000000000002</v>
      </c>
      <c r="M129" s="177">
        <v>3.7183000000000002</v>
      </c>
      <c r="N129" s="177">
        <v>4.3536000000000001</v>
      </c>
      <c r="O129" s="177"/>
      <c r="P129" s="177"/>
      <c r="Q129" s="177">
        <v>3.8447</v>
      </c>
      <c r="R129" s="177">
        <v>4.181</v>
      </c>
      <c r="T129" s="106"/>
      <c r="U129" s="107"/>
      <c r="V129" s="107"/>
      <c r="W129" s="107"/>
      <c r="X129" s="107"/>
      <c r="Y129" s="107"/>
      <c r="Z129" s="107"/>
      <c r="AA129" s="107"/>
      <c r="AB129" s="107"/>
      <c r="AC129" s="107"/>
      <c r="AD129" s="107"/>
      <c r="AE129" s="107"/>
      <c r="AF129" s="107"/>
      <c r="AG129" s="107"/>
      <c r="AH129" s="107"/>
    </row>
    <row r="130" spans="1:34" x14ac:dyDescent="0.3">
      <c r="A130" s="173" t="s">
        <v>1574</v>
      </c>
      <c r="B130" s="173" t="s">
        <v>1789</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1574</v>
      </c>
      <c r="B131" s="173" t="s">
        <v>1790</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1574</v>
      </c>
      <c r="B132" s="173" t="s">
        <v>1567</v>
      </c>
      <c r="C132" s="173">
        <v>113345</v>
      </c>
      <c r="D132" s="176">
        <v>44988</v>
      </c>
      <c r="E132" s="177">
        <v>22.575399999999998</v>
      </c>
      <c r="F132" s="177">
        <v>-8.3999999999999995E-3</v>
      </c>
      <c r="G132" s="177">
        <v>3.0099999999999998E-2</v>
      </c>
      <c r="H132" s="177">
        <v>3.7699999999999997E-2</v>
      </c>
      <c r="I132" s="177">
        <v>0.1308</v>
      </c>
      <c r="J132" s="177">
        <v>0.39400000000000002</v>
      </c>
      <c r="K132" s="177">
        <v>1.6827000000000001</v>
      </c>
      <c r="L132" s="177">
        <v>2.7625999999999999</v>
      </c>
      <c r="M132" s="177">
        <v>3.7239</v>
      </c>
      <c r="N132" s="177">
        <v>4.4330999999999996</v>
      </c>
      <c r="O132" s="177">
        <v>4.08</v>
      </c>
      <c r="P132" s="177">
        <v>4.9256000000000002</v>
      </c>
      <c r="Q132" s="177">
        <v>6.7918000000000003</v>
      </c>
      <c r="R132" s="177">
        <v>4.3516000000000004</v>
      </c>
      <c r="T132" s="106"/>
      <c r="U132" s="107"/>
      <c r="V132" s="107"/>
      <c r="W132" s="107"/>
      <c r="X132" s="107"/>
      <c r="Y132" s="107"/>
      <c r="Z132" s="107"/>
      <c r="AA132" s="107"/>
      <c r="AB132" s="107"/>
      <c r="AC132" s="107"/>
      <c r="AD132" s="107"/>
      <c r="AE132" s="107"/>
      <c r="AF132" s="107"/>
      <c r="AG132" s="107"/>
      <c r="AH132" s="107"/>
    </row>
    <row r="133" spans="1:34" x14ac:dyDescent="0.3">
      <c r="A133" s="173" t="s">
        <v>1574</v>
      </c>
      <c r="B133" s="173" t="s">
        <v>1546</v>
      </c>
      <c r="C133" s="173">
        <v>118585</v>
      </c>
      <c r="D133" s="176">
        <v>44988</v>
      </c>
      <c r="E133" s="177">
        <v>23.9939</v>
      </c>
      <c r="F133" s="177">
        <v>-5.7999999999999996E-3</v>
      </c>
      <c r="G133" s="177">
        <v>3.7900000000000003E-2</v>
      </c>
      <c r="H133" s="177">
        <v>5.5899999999999998E-2</v>
      </c>
      <c r="I133" s="177">
        <v>0.16739999999999999</v>
      </c>
      <c r="J133" s="177">
        <v>0.46650000000000003</v>
      </c>
      <c r="K133" s="177">
        <v>1.9138999999999999</v>
      </c>
      <c r="L133" s="177">
        <v>3.1898</v>
      </c>
      <c r="M133" s="177">
        <v>4.3422000000000001</v>
      </c>
      <c r="N133" s="177">
        <v>5.2549000000000001</v>
      </c>
      <c r="O133" s="177">
        <v>4.8410000000000002</v>
      </c>
      <c r="P133" s="177">
        <v>5.6597</v>
      </c>
      <c r="Q133" s="177">
        <v>6.9294000000000002</v>
      </c>
      <c r="R133" s="177">
        <v>5.1170999999999998</v>
      </c>
      <c r="T133" s="106"/>
      <c r="U133" s="107"/>
      <c r="V133" s="107"/>
      <c r="W133" s="107"/>
      <c r="X133" s="107"/>
      <c r="Y133" s="107"/>
      <c r="Z133" s="107"/>
      <c r="AA133" s="107"/>
      <c r="AB133" s="107"/>
      <c r="AC133" s="107"/>
      <c r="AD133" s="107"/>
      <c r="AE133" s="107"/>
      <c r="AF133" s="107"/>
      <c r="AG133" s="107"/>
      <c r="AH133" s="107"/>
    </row>
    <row r="134" spans="1:34" x14ac:dyDescent="0.3">
      <c r="A134" s="173" t="s">
        <v>1574</v>
      </c>
      <c r="B134" s="173" t="s">
        <v>1547</v>
      </c>
      <c r="C134" s="173">
        <v>138875</v>
      </c>
      <c r="D134" s="176">
        <v>44988</v>
      </c>
      <c r="E134" s="177">
        <v>16.532800000000002</v>
      </c>
      <c r="F134" s="177">
        <v>-1.15E-2</v>
      </c>
      <c r="G134" s="177">
        <v>2.5399999999999999E-2</v>
      </c>
      <c r="H134" s="177">
        <v>6.2300000000000001E-2</v>
      </c>
      <c r="I134" s="177">
        <v>0.13930000000000001</v>
      </c>
      <c r="J134" s="177">
        <v>0.4234</v>
      </c>
      <c r="K134" s="177">
        <v>1.7961</v>
      </c>
      <c r="L134" s="177">
        <v>3.0247999999999999</v>
      </c>
      <c r="M134" s="177">
        <v>4.0275999999999996</v>
      </c>
      <c r="N134" s="177">
        <v>4.8470000000000004</v>
      </c>
      <c r="O134" s="177">
        <v>4.4169999999999998</v>
      </c>
      <c r="P134" s="177">
        <v>5.1584000000000003</v>
      </c>
      <c r="Q134" s="177">
        <v>6.0781000000000001</v>
      </c>
      <c r="R134" s="177">
        <v>4.7294999999999998</v>
      </c>
      <c r="T134" s="106"/>
      <c r="U134" s="107"/>
      <c r="V134" s="107"/>
      <c r="W134" s="107"/>
      <c r="X134" s="107"/>
      <c r="Y134" s="107"/>
      <c r="Z134" s="107"/>
      <c r="AA134" s="107"/>
      <c r="AB134" s="107"/>
      <c r="AC134" s="107"/>
      <c r="AD134" s="107"/>
      <c r="AE134" s="107"/>
      <c r="AF134" s="107"/>
      <c r="AG134" s="107"/>
      <c r="AH134" s="107"/>
    </row>
    <row r="135" spans="1:34" x14ac:dyDescent="0.3">
      <c r="A135" s="173" t="s">
        <v>1574</v>
      </c>
      <c r="B135" s="173" t="s">
        <v>1568</v>
      </c>
      <c r="C135" s="173">
        <v>138876</v>
      </c>
      <c r="D135" s="176">
        <v>44988</v>
      </c>
      <c r="E135" s="177">
        <v>15.7279</v>
      </c>
      <c r="F135" s="177">
        <v>-1.4E-2</v>
      </c>
      <c r="G135" s="177">
        <v>1.9699999999999999E-2</v>
      </c>
      <c r="H135" s="177">
        <v>4.9000000000000002E-2</v>
      </c>
      <c r="I135" s="177">
        <v>0.112</v>
      </c>
      <c r="J135" s="177">
        <v>0.3695</v>
      </c>
      <c r="K135" s="177">
        <v>1.6205000000000001</v>
      </c>
      <c r="L135" s="177">
        <v>2.6699000000000002</v>
      </c>
      <c r="M135" s="177">
        <v>3.5057</v>
      </c>
      <c r="N135" s="177">
        <v>4.1375999999999999</v>
      </c>
      <c r="O135" s="177">
        <v>3.7418</v>
      </c>
      <c r="P135" s="177">
        <v>4.5232000000000001</v>
      </c>
      <c r="Q135" s="177">
        <v>5.4585999999999997</v>
      </c>
      <c r="R135" s="177">
        <v>4.0384000000000002</v>
      </c>
      <c r="T135" s="106"/>
      <c r="U135" s="107"/>
      <c r="V135" s="107"/>
      <c r="W135" s="107"/>
      <c r="X135" s="107"/>
      <c r="Y135" s="107"/>
      <c r="Z135" s="107"/>
      <c r="AA135" s="107"/>
      <c r="AB135" s="107"/>
      <c r="AC135" s="107"/>
      <c r="AD135" s="107"/>
      <c r="AE135" s="107"/>
      <c r="AF135" s="107"/>
      <c r="AG135" s="107"/>
      <c r="AH135" s="107"/>
    </row>
    <row r="136" spans="1:34" x14ac:dyDescent="0.3">
      <c r="A136" s="173" t="s">
        <v>1574</v>
      </c>
      <c r="B136" s="173" t="s">
        <v>1548</v>
      </c>
      <c r="C136" s="173">
        <v>119574</v>
      </c>
      <c r="D136" s="176">
        <v>44988</v>
      </c>
      <c r="E136" s="177">
        <v>30.0441</v>
      </c>
      <c r="F136" s="177">
        <v>1E-3</v>
      </c>
      <c r="G136" s="177">
        <v>2.9600000000000001E-2</v>
      </c>
      <c r="H136" s="177">
        <v>5.5300000000000002E-2</v>
      </c>
      <c r="I136" s="177">
        <v>0.16370000000000001</v>
      </c>
      <c r="J136" s="177">
        <v>0.47960000000000003</v>
      </c>
      <c r="K136" s="177">
        <v>2.0232000000000001</v>
      </c>
      <c r="L136" s="177">
        <v>3.3159999999999998</v>
      </c>
      <c r="M136" s="177">
        <v>4.4881000000000002</v>
      </c>
      <c r="N136" s="177">
        <v>5.3853999999999997</v>
      </c>
      <c r="O136" s="177">
        <v>4.4977</v>
      </c>
      <c r="P136" s="177">
        <v>5.3285999999999998</v>
      </c>
      <c r="Q136" s="177">
        <v>6.6012000000000004</v>
      </c>
      <c r="R136" s="177">
        <v>5.2035999999999998</v>
      </c>
      <c r="T136" s="106"/>
      <c r="U136" s="107"/>
      <c r="V136" s="107"/>
      <c r="W136" s="107"/>
      <c r="X136" s="107"/>
      <c r="Y136" s="107"/>
      <c r="Z136" s="107"/>
      <c r="AA136" s="107"/>
      <c r="AB136" s="107"/>
      <c r="AC136" s="107"/>
      <c r="AD136" s="107"/>
      <c r="AE136" s="107"/>
      <c r="AF136" s="107"/>
      <c r="AG136" s="107"/>
      <c r="AH136" s="107"/>
    </row>
    <row r="137" spans="1:34" x14ac:dyDescent="0.3">
      <c r="A137" s="173" t="s">
        <v>1574</v>
      </c>
      <c r="B137" s="173" t="s">
        <v>1569</v>
      </c>
      <c r="C137" s="173">
        <v>104457</v>
      </c>
      <c r="D137" s="176">
        <v>44988</v>
      </c>
      <c r="E137" s="177">
        <v>28.604800000000001</v>
      </c>
      <c r="F137" s="177">
        <v>-2.9999999999999997E-4</v>
      </c>
      <c r="G137" s="177">
        <v>2.5899999999999999E-2</v>
      </c>
      <c r="H137" s="177">
        <v>4.65E-2</v>
      </c>
      <c r="I137" s="177">
        <v>0.14599999999999999</v>
      </c>
      <c r="J137" s="177">
        <v>0.44419999999999998</v>
      </c>
      <c r="K137" s="177">
        <v>1.9063000000000001</v>
      </c>
      <c r="L137" s="177">
        <v>3.0792000000000002</v>
      </c>
      <c r="M137" s="177">
        <v>4.1295000000000002</v>
      </c>
      <c r="N137" s="177">
        <v>4.9016999999999999</v>
      </c>
      <c r="O137" s="177">
        <v>4.0244</v>
      </c>
      <c r="P137" s="177">
        <v>4.8128000000000002</v>
      </c>
      <c r="Q137" s="177">
        <v>6.6435000000000004</v>
      </c>
      <c r="R137" s="177">
        <v>4.7243000000000004</v>
      </c>
      <c r="T137" s="106"/>
      <c r="U137" s="107"/>
      <c r="V137" s="107"/>
      <c r="W137" s="107"/>
      <c r="X137" s="107"/>
      <c r="Y137" s="107"/>
      <c r="Z137" s="107"/>
      <c r="AA137" s="107"/>
      <c r="AB137" s="107"/>
      <c r="AC137" s="107"/>
      <c r="AD137" s="107"/>
      <c r="AE137" s="107"/>
      <c r="AF137" s="107"/>
      <c r="AG137" s="107"/>
      <c r="AH137" s="107"/>
    </row>
    <row r="138" spans="1:34" x14ac:dyDescent="0.3">
      <c r="A138" s="173" t="s">
        <v>1574</v>
      </c>
      <c r="B138" s="173" t="s">
        <v>1823</v>
      </c>
      <c r="C138" s="173">
        <v>149552</v>
      </c>
      <c r="D138" s="176">
        <v>44988</v>
      </c>
      <c r="E138" s="177">
        <v>12.355</v>
      </c>
      <c r="F138" s="177">
        <v>1.21E-2</v>
      </c>
      <c r="G138" s="177">
        <v>5.0200000000000002E-2</v>
      </c>
      <c r="H138" s="177">
        <v>4.8599999999999997E-2</v>
      </c>
      <c r="I138" s="177">
        <v>0.18</v>
      </c>
      <c r="J138" s="177">
        <v>0.37290000000000001</v>
      </c>
      <c r="K138" s="177">
        <v>1.8212999999999999</v>
      </c>
      <c r="L138" s="177">
        <v>2.7947000000000002</v>
      </c>
      <c r="M138" s="177">
        <v>3.665</v>
      </c>
      <c r="N138" s="177">
        <v>4.3293999999999997</v>
      </c>
      <c r="O138" s="177">
        <v>2.8027000000000002</v>
      </c>
      <c r="P138" s="177">
        <v>2.2309000000000001</v>
      </c>
      <c r="Q138" s="177">
        <v>3.1267999999999998</v>
      </c>
      <c r="R138" s="177">
        <v>3.4813000000000001</v>
      </c>
      <c r="T138" s="106"/>
      <c r="U138" s="107"/>
      <c r="V138" s="107"/>
      <c r="W138" s="107"/>
      <c r="X138" s="107"/>
      <c r="Y138" s="107"/>
      <c r="Z138" s="107"/>
      <c r="AA138" s="107"/>
      <c r="AB138" s="107"/>
      <c r="AC138" s="107"/>
      <c r="AD138" s="107"/>
      <c r="AE138" s="107"/>
      <c r="AF138" s="107"/>
      <c r="AG138" s="107"/>
      <c r="AH138" s="107"/>
    </row>
    <row r="139" spans="1:34" x14ac:dyDescent="0.3">
      <c r="A139" s="173" t="s">
        <v>1574</v>
      </c>
      <c r="B139" s="173" t="s">
        <v>1549</v>
      </c>
      <c r="C139" s="173">
        <v>149550</v>
      </c>
      <c r="D139" s="176">
        <v>44988</v>
      </c>
      <c r="E139" s="177">
        <v>12.821300000000001</v>
      </c>
      <c r="F139" s="177">
        <v>1.4E-2</v>
      </c>
      <c r="G139" s="177">
        <v>5.3100000000000001E-2</v>
      </c>
      <c r="H139" s="177">
        <v>5.4600000000000003E-2</v>
      </c>
      <c r="I139" s="177">
        <v>0.19070000000000001</v>
      </c>
      <c r="J139" s="177">
        <v>0.39460000000000001</v>
      </c>
      <c r="K139" s="177">
        <v>1.8906000000000001</v>
      </c>
      <c r="L139" s="177">
        <v>3.0419</v>
      </c>
      <c r="M139" s="177">
        <v>4.1036000000000001</v>
      </c>
      <c r="N139" s="177">
        <v>4.8691000000000004</v>
      </c>
      <c r="O139" s="177">
        <v>3.2976000000000001</v>
      </c>
      <c r="P139" s="177">
        <v>2.7267000000000001</v>
      </c>
      <c r="Q139" s="177">
        <v>3.6846000000000001</v>
      </c>
      <c r="R139" s="177">
        <v>3.9969999999999999</v>
      </c>
      <c r="T139" s="106"/>
      <c r="U139" s="107"/>
      <c r="V139" s="107"/>
      <c r="W139" s="107"/>
      <c r="X139" s="107"/>
      <c r="Y139" s="107"/>
      <c r="Z139" s="107"/>
      <c r="AA139" s="107"/>
      <c r="AB139" s="107"/>
      <c r="AC139" s="107"/>
      <c r="AD139" s="107"/>
      <c r="AE139" s="107"/>
      <c r="AF139" s="107"/>
      <c r="AG139" s="107"/>
      <c r="AH139" s="107"/>
    </row>
    <row r="140" spans="1:34" x14ac:dyDescent="0.3">
      <c r="A140" s="173" t="s">
        <v>1574</v>
      </c>
      <c r="B140" s="173" t="s">
        <v>1824</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1574</v>
      </c>
      <c r="B141" s="173" t="s">
        <v>1825</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1574</v>
      </c>
      <c r="B142" s="173" t="s">
        <v>1550</v>
      </c>
      <c r="C142" s="173">
        <v>145724</v>
      </c>
      <c r="D142" s="176">
        <v>44988</v>
      </c>
      <c r="E142" s="177">
        <v>12.599</v>
      </c>
      <c r="F142" s="177">
        <v>-7.9000000000000008E-3</v>
      </c>
      <c r="G142" s="177">
        <v>2.46E-2</v>
      </c>
      <c r="H142" s="177">
        <v>5.16E-2</v>
      </c>
      <c r="I142" s="177">
        <v>0.14630000000000001</v>
      </c>
      <c r="J142" s="177">
        <v>0.4657</v>
      </c>
      <c r="K142" s="177">
        <v>1.9757</v>
      </c>
      <c r="L142" s="177">
        <v>3.2121</v>
      </c>
      <c r="M142" s="177">
        <v>4.4173999999999998</v>
      </c>
      <c r="N142" s="177">
        <v>5.2573999999999996</v>
      </c>
      <c r="O142" s="177">
        <v>5.0502000000000002</v>
      </c>
      <c r="P142" s="177"/>
      <c r="Q142" s="177">
        <v>5.6435000000000004</v>
      </c>
      <c r="R142" s="177">
        <v>5.1014999999999997</v>
      </c>
      <c r="T142" s="106"/>
      <c r="U142" s="107"/>
      <c r="V142" s="107"/>
      <c r="W142" s="107"/>
      <c r="X142" s="107"/>
      <c r="Y142" s="107"/>
      <c r="Z142" s="107"/>
      <c r="AA142" s="107"/>
      <c r="AB142" s="107"/>
      <c r="AC142" s="107"/>
      <c r="AD142" s="107"/>
      <c r="AE142" s="107"/>
      <c r="AF142" s="107"/>
      <c r="AG142" s="107"/>
      <c r="AH142" s="107"/>
    </row>
    <row r="143" spans="1:34" x14ac:dyDescent="0.3">
      <c r="A143" s="173" t="s">
        <v>1574</v>
      </c>
      <c r="B143" s="173" t="s">
        <v>1570</v>
      </c>
      <c r="C143" s="173">
        <v>145723</v>
      </c>
      <c r="D143" s="176">
        <v>44988</v>
      </c>
      <c r="E143" s="177">
        <v>12.196899999999999</v>
      </c>
      <c r="F143" s="177">
        <v>-1.0699999999999999E-2</v>
      </c>
      <c r="G143" s="177">
        <v>1.7999999999999999E-2</v>
      </c>
      <c r="H143" s="177">
        <v>3.5299999999999998E-2</v>
      </c>
      <c r="I143" s="177">
        <v>0.1149</v>
      </c>
      <c r="J143" s="177">
        <v>0.40500000000000003</v>
      </c>
      <c r="K143" s="177">
        <v>1.7604</v>
      </c>
      <c r="L143" s="177">
        <v>2.7904</v>
      </c>
      <c r="M143" s="177">
        <v>3.7866</v>
      </c>
      <c r="N143" s="177">
        <v>4.4138999999999999</v>
      </c>
      <c r="O143" s="177">
        <v>4.2328000000000001</v>
      </c>
      <c r="P143" s="177"/>
      <c r="Q143" s="177">
        <v>4.8323999999999998</v>
      </c>
      <c r="R143" s="177">
        <v>4.2709000000000001</v>
      </c>
      <c r="T143" s="106"/>
      <c r="U143" s="107"/>
      <c r="V143" s="107"/>
      <c r="W143" s="107"/>
      <c r="X143" s="107"/>
      <c r="Y143" s="107"/>
      <c r="Z143" s="107"/>
      <c r="AA143" s="107"/>
      <c r="AB143" s="107"/>
      <c r="AC143" s="107"/>
      <c r="AD143" s="107"/>
      <c r="AE143" s="107"/>
      <c r="AF143" s="107"/>
      <c r="AG143" s="107"/>
      <c r="AH143" s="107"/>
    </row>
    <row r="144" spans="1:34" x14ac:dyDescent="0.3">
      <c r="A144" s="173" t="s">
        <v>1574</v>
      </c>
      <c r="B144" s="173" t="s">
        <v>1551</v>
      </c>
      <c r="C144" s="173">
        <v>146297</v>
      </c>
      <c r="D144" s="176">
        <v>44988</v>
      </c>
      <c r="E144" s="177">
        <v>12.1875</v>
      </c>
      <c r="F144" s="177">
        <v>1.6400000000000001E-2</v>
      </c>
      <c r="G144" s="177">
        <v>5.91E-2</v>
      </c>
      <c r="H144" s="177">
        <v>8.2900000000000001E-2</v>
      </c>
      <c r="I144" s="177">
        <v>0.19980000000000001</v>
      </c>
      <c r="J144" s="177">
        <v>0.44340000000000002</v>
      </c>
      <c r="K144" s="177">
        <v>1.8485</v>
      </c>
      <c r="L144" s="177">
        <v>3.0402999999999998</v>
      </c>
      <c r="M144" s="177">
        <v>4.1204000000000001</v>
      </c>
      <c r="N144" s="177">
        <v>4.6478999999999999</v>
      </c>
      <c r="O144" s="177">
        <v>4.4214000000000002</v>
      </c>
      <c r="P144" s="177"/>
      <c r="Q144" s="177">
        <v>5.0275999999999996</v>
      </c>
      <c r="R144" s="177">
        <v>4.6768000000000001</v>
      </c>
      <c r="T144" s="106"/>
      <c r="U144" s="107"/>
      <c r="V144" s="107"/>
      <c r="W144" s="107"/>
      <c r="X144" s="107"/>
      <c r="Y144" s="107"/>
      <c r="Z144" s="107"/>
      <c r="AA144" s="107"/>
      <c r="AB144" s="107"/>
      <c r="AC144" s="107"/>
      <c r="AD144" s="107"/>
      <c r="AE144" s="107"/>
      <c r="AF144" s="107"/>
      <c r="AG144" s="107"/>
      <c r="AH144" s="107"/>
    </row>
    <row r="145" spans="1:34" x14ac:dyDescent="0.3">
      <c r="A145" s="173" t="s">
        <v>1574</v>
      </c>
      <c r="B145" s="173" t="s">
        <v>1571</v>
      </c>
      <c r="C145" s="173">
        <v>146294</v>
      </c>
      <c r="D145" s="176">
        <v>44988</v>
      </c>
      <c r="E145" s="177">
        <v>11.935700000000001</v>
      </c>
      <c r="F145" s="177">
        <v>1.4200000000000001E-2</v>
      </c>
      <c r="G145" s="177">
        <v>5.45E-2</v>
      </c>
      <c r="H145" s="177">
        <v>7.3800000000000004E-2</v>
      </c>
      <c r="I145" s="177">
        <v>0.18049999999999999</v>
      </c>
      <c r="J145" s="177">
        <v>0.40289999999999998</v>
      </c>
      <c r="K145" s="177">
        <v>1.7094</v>
      </c>
      <c r="L145" s="177">
        <v>2.7452000000000001</v>
      </c>
      <c r="M145" s="177">
        <v>3.6669999999999998</v>
      </c>
      <c r="N145" s="177">
        <v>4.0256999999999996</v>
      </c>
      <c r="O145" s="177">
        <v>3.8895</v>
      </c>
      <c r="P145" s="177"/>
      <c r="Q145" s="177">
        <v>4.4852999999999996</v>
      </c>
      <c r="R145" s="177">
        <v>4.1337000000000002</v>
      </c>
      <c r="T145" s="106"/>
      <c r="U145" s="107"/>
      <c r="V145" s="107"/>
      <c r="W145" s="107"/>
      <c r="X145" s="107"/>
      <c r="Y145" s="107"/>
      <c r="Z145" s="107"/>
      <c r="AA145" s="107"/>
      <c r="AB145" s="107"/>
      <c r="AC145" s="107"/>
      <c r="AD145" s="107"/>
      <c r="AE145" s="107"/>
      <c r="AF145" s="107"/>
      <c r="AG145" s="107"/>
      <c r="AH145" s="107"/>
    </row>
    <row r="146" spans="1:34" x14ac:dyDescent="0.3">
      <c r="A146" s="173" t="s">
        <v>1574</v>
      </c>
      <c r="B146" s="173" t="s">
        <v>1552</v>
      </c>
      <c r="C146" s="173">
        <v>120795</v>
      </c>
      <c r="D146" s="176">
        <v>44988</v>
      </c>
      <c r="E146" s="177">
        <v>31.1736</v>
      </c>
      <c r="F146" s="177">
        <v>1E-3</v>
      </c>
      <c r="G146" s="177">
        <v>1.44E-2</v>
      </c>
      <c r="H146" s="177">
        <v>4.65E-2</v>
      </c>
      <c r="I146" s="177">
        <v>0.13750000000000001</v>
      </c>
      <c r="J146" s="177">
        <v>0.45140000000000002</v>
      </c>
      <c r="K146" s="177">
        <v>1.9220999999999999</v>
      </c>
      <c r="L146" s="177">
        <v>3.0911</v>
      </c>
      <c r="M146" s="177">
        <v>4.1185</v>
      </c>
      <c r="N146" s="177">
        <v>5.0118</v>
      </c>
      <c r="O146" s="177">
        <v>4.6942000000000004</v>
      </c>
      <c r="P146" s="177">
        <v>5.4558999999999997</v>
      </c>
      <c r="Q146" s="177">
        <v>6.5346000000000002</v>
      </c>
      <c r="R146" s="177">
        <v>4.9348000000000001</v>
      </c>
      <c r="T146" s="106"/>
      <c r="U146" s="107"/>
      <c r="V146" s="107"/>
      <c r="W146" s="107"/>
      <c r="X146" s="107"/>
      <c r="Y146" s="107"/>
      <c r="Z146" s="107"/>
      <c r="AA146" s="107"/>
      <c r="AB146" s="107"/>
      <c r="AC146" s="107"/>
      <c r="AD146" s="107"/>
      <c r="AE146" s="107"/>
      <c r="AF146" s="107"/>
      <c r="AG146" s="107"/>
      <c r="AH146" s="107"/>
    </row>
    <row r="147" spans="1:34" x14ac:dyDescent="0.3">
      <c r="A147" s="173" t="s">
        <v>1574</v>
      </c>
      <c r="B147" s="173" t="s">
        <v>1572</v>
      </c>
      <c r="C147" s="173">
        <v>104075</v>
      </c>
      <c r="D147" s="176">
        <v>44988</v>
      </c>
      <c r="E147" s="177">
        <v>29.652200000000001</v>
      </c>
      <c r="F147" s="177">
        <v>-6.9999999999999999E-4</v>
      </c>
      <c r="G147" s="177">
        <v>9.7999999999999997E-3</v>
      </c>
      <c r="H147" s="177">
        <v>3.5400000000000001E-2</v>
      </c>
      <c r="I147" s="177">
        <v>0.1148</v>
      </c>
      <c r="J147" s="177">
        <v>0.40600000000000003</v>
      </c>
      <c r="K147" s="177">
        <v>1.7730999999999999</v>
      </c>
      <c r="L147" s="177">
        <v>2.7963</v>
      </c>
      <c r="M147" s="177">
        <v>3.6749999999999998</v>
      </c>
      <c r="N147" s="177">
        <v>4.4092000000000002</v>
      </c>
      <c r="O147" s="177">
        <v>4.0946999999999996</v>
      </c>
      <c r="P147" s="177">
        <v>4.8891</v>
      </c>
      <c r="Q147" s="177">
        <v>6.7302999999999997</v>
      </c>
      <c r="R147" s="177">
        <v>4.3269000000000002</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-5.7745098039215697E-3</v>
      </c>
      <c r="G148" s="179">
        <v>2.6631372549019608E-2</v>
      </c>
      <c r="H148" s="179">
        <v>4.7439215686274509E-2</v>
      </c>
      <c r="I148" s="179">
        <v>0.14281764705882352</v>
      </c>
      <c r="J148" s="179">
        <v>0.41938431372549012</v>
      </c>
      <c r="K148" s="179">
        <v>1.7990294117647061</v>
      </c>
      <c r="L148" s="179">
        <v>2.8857294117647063</v>
      </c>
      <c r="M148" s="179">
        <v>3.8884431372549013</v>
      </c>
      <c r="N148" s="179">
        <v>4.611254901960784</v>
      </c>
      <c r="O148" s="179">
        <v>4.0891638297872346</v>
      </c>
      <c r="P148" s="179">
        <v>4.9007162162162174</v>
      </c>
      <c r="Q148" s="179">
        <v>5.5764686274509803</v>
      </c>
      <c r="R148" s="179">
        <v>4.3999843137254899</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-7.4000000000000003E-3</v>
      </c>
      <c r="G149" s="179">
        <v>2.3599999999999999E-2</v>
      </c>
      <c r="H149" s="179">
        <v>4.7199999999999999E-2</v>
      </c>
      <c r="I149" s="179">
        <v>0.1447</v>
      </c>
      <c r="J149" s="179">
        <v>0.42680000000000001</v>
      </c>
      <c r="K149" s="179">
        <v>1.8351999999999999</v>
      </c>
      <c r="L149" s="179">
        <v>2.9245000000000001</v>
      </c>
      <c r="M149" s="179">
        <v>3.9293999999999998</v>
      </c>
      <c r="N149" s="179">
        <v>4.6478999999999999</v>
      </c>
      <c r="O149" s="179">
        <v>4.1356000000000002</v>
      </c>
      <c r="P149" s="179">
        <v>4.9256000000000002</v>
      </c>
      <c r="Q149" s="179">
        <v>5.8788999999999998</v>
      </c>
      <c r="R149" s="179">
        <v>4.4090999999999996</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527</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528</v>
      </c>
      <c r="B152" s="173" t="s">
        <v>529</v>
      </c>
      <c r="C152" s="173">
        <v>131666</v>
      </c>
      <c r="D152" s="176">
        <v>44988</v>
      </c>
      <c r="E152" s="177">
        <v>75.27</v>
      </c>
      <c r="F152" s="177">
        <v>0.77649999999999997</v>
      </c>
      <c r="G152" s="177">
        <v>0.96579999999999999</v>
      </c>
      <c r="H152" s="177">
        <v>0.64180000000000004</v>
      </c>
      <c r="I152" s="177">
        <v>-0.34420000000000001</v>
      </c>
      <c r="J152" s="177">
        <v>-7.9600000000000004E-2</v>
      </c>
      <c r="K152" s="177">
        <v>-2.3734999999999999</v>
      </c>
      <c r="L152" s="177">
        <v>1.4967999999999999</v>
      </c>
      <c r="M152" s="177">
        <v>6.2085999999999997</v>
      </c>
      <c r="N152" s="177">
        <v>6.4638999999999998</v>
      </c>
      <c r="O152" s="177">
        <v>11.3156</v>
      </c>
      <c r="P152" s="177">
        <v>8.4888999999999992</v>
      </c>
      <c r="Q152" s="177">
        <v>9.2278000000000002</v>
      </c>
      <c r="R152" s="177">
        <v>6.5019999999999998</v>
      </c>
      <c r="T152" s="106"/>
      <c r="U152" s="107"/>
      <c r="V152" s="107"/>
      <c r="W152" s="107"/>
      <c r="X152" s="107"/>
      <c r="Y152" s="107"/>
      <c r="Z152" s="107"/>
      <c r="AA152" s="107"/>
      <c r="AB152" s="107"/>
      <c r="AC152" s="107"/>
      <c r="AD152" s="107"/>
      <c r="AE152" s="107"/>
      <c r="AF152" s="107"/>
      <c r="AG152" s="107"/>
      <c r="AH152" s="107"/>
    </row>
    <row r="153" spans="1:34" x14ac:dyDescent="0.3">
      <c r="A153" s="173" t="s">
        <v>528</v>
      </c>
      <c r="B153" s="173" t="s">
        <v>530</v>
      </c>
      <c r="C153" s="173">
        <v>131670</v>
      </c>
      <c r="D153" s="176">
        <v>44988</v>
      </c>
      <c r="E153" s="177">
        <v>83.16</v>
      </c>
      <c r="F153" s="177">
        <v>0.77559999999999996</v>
      </c>
      <c r="G153" s="177">
        <v>0.97130000000000005</v>
      </c>
      <c r="H153" s="177">
        <v>0.65359999999999996</v>
      </c>
      <c r="I153" s="177">
        <v>-0.31169999999999998</v>
      </c>
      <c r="J153" s="177">
        <v>1.2E-2</v>
      </c>
      <c r="K153" s="177">
        <v>-2.0840999999999998</v>
      </c>
      <c r="L153" s="177">
        <v>2.0994000000000002</v>
      </c>
      <c r="M153" s="177">
        <v>7.1649000000000003</v>
      </c>
      <c r="N153" s="177">
        <v>7.79</v>
      </c>
      <c r="O153" s="177">
        <v>12.6648</v>
      </c>
      <c r="P153" s="177">
        <v>9.7485999999999997</v>
      </c>
      <c r="Q153" s="177">
        <v>11.543699999999999</v>
      </c>
      <c r="R153" s="177">
        <v>7.8460000000000001</v>
      </c>
      <c r="T153" s="106"/>
      <c r="U153" s="107"/>
      <c r="V153" s="107"/>
      <c r="W153" s="107"/>
      <c r="X153" s="107"/>
      <c r="Y153" s="107"/>
      <c r="Z153" s="107"/>
      <c r="AA153" s="107"/>
      <c r="AB153" s="107"/>
      <c r="AC153" s="107"/>
      <c r="AD153" s="107"/>
      <c r="AE153" s="107"/>
      <c r="AF153" s="107"/>
      <c r="AG153" s="107"/>
      <c r="AH153" s="107"/>
    </row>
    <row r="154" spans="1:34" x14ac:dyDescent="0.3">
      <c r="A154" s="173" t="s">
        <v>528</v>
      </c>
      <c r="B154" s="173" t="s">
        <v>531</v>
      </c>
      <c r="C154" s="173">
        <v>100119</v>
      </c>
      <c r="D154" s="176">
        <v>44988</v>
      </c>
      <c r="E154" s="177">
        <v>324.43900000000002</v>
      </c>
      <c r="F154" s="177">
        <v>0.94650000000000001</v>
      </c>
      <c r="G154" s="177">
        <v>1.4776</v>
      </c>
      <c r="H154" s="177">
        <v>1.0364</v>
      </c>
      <c r="I154" s="177">
        <v>-0.1336</v>
      </c>
      <c r="J154" s="177">
        <v>0.28689999999999999</v>
      </c>
      <c r="K154" s="177">
        <v>-1.4162999999999999</v>
      </c>
      <c r="L154" s="177">
        <v>4.9964000000000004</v>
      </c>
      <c r="M154" s="177">
        <v>13.1936</v>
      </c>
      <c r="N154" s="177">
        <v>16.960100000000001</v>
      </c>
      <c r="O154" s="177">
        <v>19.8903</v>
      </c>
      <c r="P154" s="177">
        <v>11.844900000000001</v>
      </c>
      <c r="Q154" s="177">
        <v>16.734200000000001</v>
      </c>
      <c r="R154" s="177">
        <v>14.345499999999999</v>
      </c>
      <c r="T154" s="106"/>
      <c r="U154" s="107"/>
      <c r="V154" s="107"/>
      <c r="W154" s="107"/>
      <c r="X154" s="107"/>
      <c r="Y154" s="107"/>
      <c r="Z154" s="107"/>
      <c r="AA154" s="107"/>
      <c r="AB154" s="107"/>
      <c r="AC154" s="107"/>
      <c r="AD154" s="107"/>
      <c r="AE154" s="107"/>
      <c r="AF154" s="107"/>
      <c r="AG154" s="107"/>
      <c r="AH154" s="107"/>
    </row>
    <row r="155" spans="1:34" x14ac:dyDescent="0.3">
      <c r="A155" s="173" t="s">
        <v>528</v>
      </c>
      <c r="B155" s="173" t="s">
        <v>1647</v>
      </c>
      <c r="C155" s="173"/>
      <c r="D155" s="176">
        <v>44988</v>
      </c>
      <c r="E155" s="177">
        <v>324.43900000000002</v>
      </c>
      <c r="F155" s="177">
        <v>0.94650000000000001</v>
      </c>
      <c r="G155" s="177">
        <v>1.4776</v>
      </c>
      <c r="H155" s="177">
        <v>1.0364</v>
      </c>
      <c r="I155" s="177">
        <v>-0.1336</v>
      </c>
      <c r="J155" s="177">
        <v>0.28689999999999999</v>
      </c>
      <c r="K155" s="177">
        <v>-1.4162999999999999</v>
      </c>
      <c r="L155" s="177">
        <v>4.9964000000000004</v>
      </c>
      <c r="M155" s="177">
        <v>13.1936</v>
      </c>
      <c r="N155" s="177">
        <v>16.960100000000001</v>
      </c>
      <c r="O155" s="177">
        <v>19.8903</v>
      </c>
      <c r="P155" s="177">
        <v>11.7401</v>
      </c>
      <c r="Q155" s="177">
        <v>17.884399999999999</v>
      </c>
      <c r="R155" s="177">
        <v>14.345499999999999</v>
      </c>
      <c r="T155" s="106"/>
      <c r="U155" s="107"/>
      <c r="V155" s="107"/>
      <c r="W155" s="107"/>
      <c r="X155" s="107"/>
      <c r="Y155" s="107"/>
      <c r="Z155" s="107"/>
      <c r="AA155" s="107"/>
      <c r="AB155" s="107"/>
      <c r="AC155" s="107"/>
      <c r="AD155" s="107"/>
      <c r="AE155" s="107"/>
      <c r="AF155" s="107"/>
      <c r="AG155" s="107"/>
      <c r="AH155" s="107"/>
    </row>
    <row r="156" spans="1:34" x14ac:dyDescent="0.3">
      <c r="A156" s="173" t="s">
        <v>528</v>
      </c>
      <c r="B156" s="173" t="s">
        <v>1648</v>
      </c>
      <c r="C156" s="173">
        <v>118968</v>
      </c>
      <c r="D156" s="176">
        <v>44988</v>
      </c>
      <c r="E156" s="177">
        <v>345.64100000000002</v>
      </c>
      <c r="F156" s="177">
        <v>0.9486</v>
      </c>
      <c r="G156" s="177">
        <v>1.4836</v>
      </c>
      <c r="H156" s="177">
        <v>1.0522</v>
      </c>
      <c r="I156" s="177">
        <v>-0.1014</v>
      </c>
      <c r="J156" s="177">
        <v>0.3528</v>
      </c>
      <c r="K156" s="177">
        <v>-1.2370000000000001</v>
      </c>
      <c r="L156" s="177">
        <v>5.3719000000000001</v>
      </c>
      <c r="M156" s="177">
        <v>13.794600000000001</v>
      </c>
      <c r="N156" s="177">
        <v>17.771699999999999</v>
      </c>
      <c r="O156" s="177">
        <v>20.636399999999998</v>
      </c>
      <c r="P156" s="177">
        <v>12.630800000000001</v>
      </c>
      <c r="Q156" s="177">
        <v>13.6694</v>
      </c>
      <c r="R156" s="177">
        <v>15.084899999999999</v>
      </c>
      <c r="T156" s="106"/>
      <c r="U156" s="107"/>
      <c r="V156" s="107"/>
      <c r="W156" s="107"/>
      <c r="X156" s="107"/>
      <c r="Y156" s="107"/>
      <c r="Z156" s="107"/>
      <c r="AA156" s="107"/>
      <c r="AB156" s="107"/>
      <c r="AC156" s="107"/>
      <c r="AD156" s="107"/>
      <c r="AE156" s="107"/>
      <c r="AF156" s="107"/>
      <c r="AG156" s="107"/>
      <c r="AH156" s="107"/>
    </row>
    <row r="157" spans="1:34" x14ac:dyDescent="0.3">
      <c r="A157" s="173" t="s">
        <v>528</v>
      </c>
      <c r="B157" s="173" t="s">
        <v>532</v>
      </c>
      <c r="C157" s="173"/>
      <c r="D157" s="176">
        <v>44988</v>
      </c>
      <c r="E157" s="177">
        <v>345.64100000000002</v>
      </c>
      <c r="F157" s="177">
        <v>0.9486</v>
      </c>
      <c r="G157" s="177">
        <v>1.4836</v>
      </c>
      <c r="H157" s="177">
        <v>1.0522</v>
      </c>
      <c r="I157" s="177">
        <v>-0.1014</v>
      </c>
      <c r="J157" s="177">
        <v>0.3528</v>
      </c>
      <c r="K157" s="177">
        <v>-1.2370000000000001</v>
      </c>
      <c r="L157" s="177">
        <v>5.3719000000000001</v>
      </c>
      <c r="M157" s="177">
        <v>13.794600000000001</v>
      </c>
      <c r="N157" s="177">
        <v>17.771699999999999</v>
      </c>
      <c r="O157" s="177">
        <v>20.636399999999998</v>
      </c>
      <c r="P157" s="177">
        <v>12.5566</v>
      </c>
      <c r="Q157" s="177">
        <v>14.257099999999999</v>
      </c>
      <c r="R157" s="177">
        <v>15.084899999999999</v>
      </c>
      <c r="T157" s="106"/>
      <c r="U157" s="107"/>
      <c r="V157" s="107"/>
      <c r="W157" s="107"/>
      <c r="X157" s="107"/>
      <c r="Y157" s="107"/>
      <c r="Z157" s="107"/>
      <c r="AA157" s="107"/>
      <c r="AB157" s="107"/>
      <c r="AC157" s="107"/>
      <c r="AD157" s="107"/>
      <c r="AE157" s="107"/>
      <c r="AF157" s="107"/>
      <c r="AG157" s="107"/>
      <c r="AH157" s="107"/>
    </row>
    <row r="158" spans="1:34" x14ac:dyDescent="0.3">
      <c r="A158" s="173" t="s">
        <v>528</v>
      </c>
      <c r="B158" s="173" t="s">
        <v>1989</v>
      </c>
      <c r="C158" s="173">
        <v>151129</v>
      </c>
      <c r="D158" s="176">
        <v>44988</v>
      </c>
      <c r="E158" s="177">
        <v>35.311100000000003</v>
      </c>
      <c r="F158" s="177">
        <v>0.45889999999999997</v>
      </c>
      <c r="G158" s="177">
        <v>0.6321</v>
      </c>
      <c r="H158" s="177">
        <v>0.25979999999999998</v>
      </c>
      <c r="I158" s="177">
        <v>-0.57579999999999998</v>
      </c>
      <c r="J158" s="177">
        <v>-0.17469999999999999</v>
      </c>
      <c r="K158" s="177">
        <v>-1.0259</v>
      </c>
      <c r="L158" s="177">
        <v>1.905</v>
      </c>
      <c r="M158" s="177">
        <v>5.3559000000000001</v>
      </c>
      <c r="N158" s="177">
        <v>5.6112000000000002</v>
      </c>
      <c r="O158" s="177">
        <v>9.6480999999999995</v>
      </c>
      <c r="P158" s="177">
        <v>8.0332000000000008</v>
      </c>
      <c r="Q158" s="177">
        <v>11.1676</v>
      </c>
      <c r="R158" s="177">
        <v>5.7308000000000003</v>
      </c>
      <c r="T158" s="106"/>
      <c r="U158" s="107"/>
      <c r="V158" s="107"/>
      <c r="W158" s="107"/>
      <c r="X158" s="107"/>
      <c r="Y158" s="107"/>
      <c r="Z158" s="107"/>
      <c r="AA158" s="107"/>
      <c r="AB158" s="107"/>
      <c r="AC158" s="107"/>
      <c r="AD158" s="107"/>
      <c r="AE158" s="107"/>
      <c r="AF158" s="107"/>
      <c r="AG158" s="107"/>
      <c r="AH158" s="107"/>
    </row>
    <row r="159" spans="1:34" x14ac:dyDescent="0.3">
      <c r="A159" s="173" t="s">
        <v>528</v>
      </c>
      <c r="B159" s="173" t="s">
        <v>1990</v>
      </c>
      <c r="C159" s="173">
        <v>151127</v>
      </c>
      <c r="D159" s="176">
        <v>44988</v>
      </c>
      <c r="E159" s="177">
        <v>31.4587</v>
      </c>
      <c r="F159" s="177">
        <v>0.45540000000000003</v>
      </c>
      <c r="G159" s="177">
        <v>0.62119999999999997</v>
      </c>
      <c r="H159" s="177">
        <v>0.2339</v>
      </c>
      <c r="I159" s="177">
        <v>-0.62729999999999997</v>
      </c>
      <c r="J159" s="177">
        <v>-0.27829999999999999</v>
      </c>
      <c r="K159" s="177">
        <v>-1.359</v>
      </c>
      <c r="L159" s="177">
        <v>1.2217</v>
      </c>
      <c r="M159" s="177">
        <v>4.2991000000000001</v>
      </c>
      <c r="N159" s="177">
        <v>4.1920000000000002</v>
      </c>
      <c r="O159" s="177">
        <v>8.1865000000000006</v>
      </c>
      <c r="P159" s="177">
        <v>6.6771000000000003</v>
      </c>
      <c r="Q159" s="177">
        <v>9.9573999999999998</v>
      </c>
      <c r="R159" s="177">
        <v>4.2968999999999999</v>
      </c>
      <c r="T159" s="106"/>
      <c r="U159" s="107"/>
      <c r="V159" s="107"/>
      <c r="W159" s="107"/>
      <c r="X159" s="107"/>
      <c r="Y159" s="107"/>
      <c r="Z159" s="107"/>
      <c r="AA159" s="107"/>
      <c r="AB159" s="107"/>
      <c r="AC159" s="107"/>
      <c r="AD159" s="107"/>
      <c r="AE159" s="107"/>
      <c r="AF159" s="107"/>
      <c r="AG159" s="107"/>
      <c r="AH159" s="107"/>
    </row>
    <row r="160" spans="1:34" x14ac:dyDescent="0.3">
      <c r="A160" s="173" t="s">
        <v>528</v>
      </c>
      <c r="B160" s="173" t="s">
        <v>533</v>
      </c>
      <c r="C160" s="173">
        <v>104685</v>
      </c>
      <c r="D160" s="176">
        <v>44988</v>
      </c>
      <c r="E160" s="177">
        <v>52.67</v>
      </c>
      <c r="F160" s="177">
        <v>0.55359999999999998</v>
      </c>
      <c r="G160" s="177">
        <v>0.64970000000000006</v>
      </c>
      <c r="H160" s="177">
        <v>0.28560000000000002</v>
      </c>
      <c r="I160" s="177">
        <v>-0.43480000000000002</v>
      </c>
      <c r="J160" s="177">
        <v>-0.1517</v>
      </c>
      <c r="K160" s="177">
        <v>-0.84709999999999996</v>
      </c>
      <c r="L160" s="177">
        <v>1.8958999999999999</v>
      </c>
      <c r="M160" s="177">
        <v>6.8791000000000002</v>
      </c>
      <c r="N160" s="177">
        <v>8.5755999999999997</v>
      </c>
      <c r="O160" s="177">
        <v>12.501799999999999</v>
      </c>
      <c r="P160" s="177">
        <v>9.6724999999999994</v>
      </c>
      <c r="Q160" s="177">
        <v>10.8118</v>
      </c>
      <c r="R160" s="177">
        <v>8.1990999999999996</v>
      </c>
      <c r="T160" s="106"/>
      <c r="U160" s="107"/>
      <c r="V160" s="107"/>
      <c r="W160" s="107"/>
      <c r="X160" s="107"/>
      <c r="Y160" s="107"/>
      <c r="Z160" s="107"/>
      <c r="AA160" s="107"/>
      <c r="AB160" s="107"/>
      <c r="AC160" s="107"/>
      <c r="AD160" s="107"/>
      <c r="AE160" s="107"/>
      <c r="AF160" s="107"/>
      <c r="AG160" s="107"/>
      <c r="AH160" s="107"/>
    </row>
    <row r="161" spans="1:34" x14ac:dyDescent="0.3">
      <c r="A161" s="173" t="s">
        <v>528</v>
      </c>
      <c r="B161" s="173" t="s">
        <v>534</v>
      </c>
      <c r="C161" s="173">
        <v>120377</v>
      </c>
      <c r="D161" s="176">
        <v>44988</v>
      </c>
      <c r="E161" s="177">
        <v>57.93</v>
      </c>
      <c r="F161" s="177">
        <v>0.57289999999999996</v>
      </c>
      <c r="G161" s="177">
        <v>0.6603</v>
      </c>
      <c r="H161" s="177">
        <v>0.31169999999999998</v>
      </c>
      <c r="I161" s="177">
        <v>-0.39550000000000002</v>
      </c>
      <c r="J161" s="177">
        <v>-8.6199999999999999E-2</v>
      </c>
      <c r="K161" s="177">
        <v>-0.66869999999999996</v>
      </c>
      <c r="L161" s="177">
        <v>2.2595000000000001</v>
      </c>
      <c r="M161" s="177">
        <v>7.4368999999999996</v>
      </c>
      <c r="N161" s="177">
        <v>9.3224999999999998</v>
      </c>
      <c r="O161" s="177">
        <v>13.224500000000001</v>
      </c>
      <c r="P161" s="177">
        <v>10.4527</v>
      </c>
      <c r="Q161" s="177">
        <v>12.6211</v>
      </c>
      <c r="R161" s="177">
        <v>8.9201999999999995</v>
      </c>
      <c r="T161" s="106"/>
      <c r="U161" s="107"/>
      <c r="V161" s="107"/>
      <c r="W161" s="107"/>
      <c r="X161" s="107"/>
      <c r="Y161" s="107"/>
      <c r="Z161" s="107"/>
      <c r="AA161" s="107"/>
      <c r="AB161" s="107"/>
      <c r="AC161" s="107"/>
      <c r="AD161" s="107"/>
      <c r="AE161" s="107"/>
      <c r="AF161" s="107"/>
      <c r="AG161" s="107"/>
      <c r="AH161" s="107"/>
    </row>
    <row r="162" spans="1:34" x14ac:dyDescent="0.3">
      <c r="A162" s="173" t="s">
        <v>528</v>
      </c>
      <c r="B162" s="173" t="s">
        <v>535</v>
      </c>
      <c r="C162" s="173">
        <v>147789</v>
      </c>
      <c r="D162" s="176">
        <v>44988</v>
      </c>
      <c r="E162" s="177">
        <v>11.2798</v>
      </c>
      <c r="F162" s="177">
        <v>0.81420000000000003</v>
      </c>
      <c r="G162" s="177">
        <v>0.92700000000000005</v>
      </c>
      <c r="H162" s="177">
        <v>0.45779999999999998</v>
      </c>
      <c r="I162" s="177">
        <v>-0.84560000000000002</v>
      </c>
      <c r="J162" s="177">
        <v>-0.68330000000000002</v>
      </c>
      <c r="K162" s="177">
        <v>-1.9181999999999999</v>
      </c>
      <c r="L162" s="177">
        <v>2.2972000000000001</v>
      </c>
      <c r="M162" s="177">
        <v>4.7637</v>
      </c>
      <c r="N162" s="177">
        <v>0.74850000000000005</v>
      </c>
      <c r="O162" s="177">
        <v>4.4561999999999999</v>
      </c>
      <c r="P162" s="177"/>
      <c r="Q162" s="177">
        <v>3.8689</v>
      </c>
      <c r="R162" s="177">
        <v>7.5765000000000002</v>
      </c>
      <c r="T162" s="106"/>
      <c r="U162" s="107"/>
      <c r="V162" s="107"/>
      <c r="W162" s="107"/>
      <c r="X162" s="107"/>
      <c r="Y162" s="107"/>
      <c r="Z162" s="107"/>
      <c r="AA162" s="107"/>
      <c r="AB162" s="107"/>
      <c r="AC162" s="107"/>
      <c r="AD162" s="107"/>
      <c r="AE162" s="107"/>
      <c r="AF162" s="107"/>
      <c r="AG162" s="107"/>
      <c r="AH162" s="107"/>
    </row>
    <row r="163" spans="1:34" x14ac:dyDescent="0.3">
      <c r="A163" s="173" t="s">
        <v>528</v>
      </c>
      <c r="B163" s="173" t="s">
        <v>536</v>
      </c>
      <c r="C163" s="173">
        <v>147787</v>
      </c>
      <c r="D163" s="176">
        <v>44988</v>
      </c>
      <c r="E163" s="177">
        <v>10.554600000000001</v>
      </c>
      <c r="F163" s="177">
        <v>0.80800000000000005</v>
      </c>
      <c r="G163" s="177">
        <v>0.91020000000000001</v>
      </c>
      <c r="H163" s="177">
        <v>0.42720000000000002</v>
      </c>
      <c r="I163" s="177">
        <v>-0.91439999999999999</v>
      </c>
      <c r="J163" s="177">
        <v>-0.82869999999999999</v>
      </c>
      <c r="K163" s="177">
        <v>-2.3201999999999998</v>
      </c>
      <c r="L163" s="177">
        <v>1.3725000000000001</v>
      </c>
      <c r="M163" s="177">
        <v>3.3022999999999998</v>
      </c>
      <c r="N163" s="177">
        <v>-1.1816</v>
      </c>
      <c r="O163" s="177">
        <v>2.2919999999999998</v>
      </c>
      <c r="P163" s="177"/>
      <c r="Q163" s="177">
        <v>1.7159</v>
      </c>
      <c r="R163" s="177">
        <v>5.3352000000000004</v>
      </c>
      <c r="T163" s="106"/>
      <c r="U163" s="107"/>
      <c r="V163" s="107"/>
      <c r="W163" s="107"/>
      <c r="X163" s="107"/>
      <c r="Y163" s="107"/>
      <c r="Z163" s="107"/>
      <c r="AA163" s="107"/>
      <c r="AB163" s="107"/>
      <c r="AC163" s="107"/>
      <c r="AD163" s="107"/>
      <c r="AE163" s="107"/>
      <c r="AF163" s="107"/>
      <c r="AG163" s="107"/>
      <c r="AH163" s="107"/>
    </row>
    <row r="164" spans="1:34" x14ac:dyDescent="0.3">
      <c r="A164" s="173" t="s">
        <v>528</v>
      </c>
      <c r="B164" s="173" t="s">
        <v>537</v>
      </c>
      <c r="C164" s="173">
        <v>144335</v>
      </c>
      <c r="D164" s="176">
        <v>44988</v>
      </c>
      <c r="E164" s="177">
        <v>15.846</v>
      </c>
      <c r="F164" s="177">
        <v>0.49469999999999997</v>
      </c>
      <c r="G164" s="177">
        <v>0.50739999999999996</v>
      </c>
      <c r="H164" s="177">
        <v>0.1517</v>
      </c>
      <c r="I164" s="177">
        <v>-0.83230000000000004</v>
      </c>
      <c r="J164" s="177">
        <v>-0.57720000000000005</v>
      </c>
      <c r="K164" s="177">
        <v>-0.67689999999999995</v>
      </c>
      <c r="L164" s="177">
        <v>2.2323</v>
      </c>
      <c r="M164" s="177">
        <v>7.2560000000000002</v>
      </c>
      <c r="N164" s="177">
        <v>8.3338999999999999</v>
      </c>
      <c r="O164" s="177">
        <v>12.129</v>
      </c>
      <c r="P164" s="177"/>
      <c r="Q164" s="177">
        <v>10.5647</v>
      </c>
      <c r="R164" s="177">
        <v>7.8507999999999996</v>
      </c>
      <c r="T164" s="106"/>
      <c r="U164" s="107"/>
      <c r="V164" s="107"/>
      <c r="W164" s="107"/>
      <c r="X164" s="107"/>
      <c r="Y164" s="107"/>
      <c r="Z164" s="107"/>
      <c r="AA164" s="107"/>
      <c r="AB164" s="107"/>
      <c r="AC164" s="107"/>
      <c r="AD164" s="107"/>
      <c r="AE164" s="107"/>
      <c r="AF164" s="107"/>
      <c r="AG164" s="107"/>
      <c r="AH164" s="107"/>
    </row>
    <row r="165" spans="1:34" x14ac:dyDescent="0.3">
      <c r="A165" s="173" t="s">
        <v>528</v>
      </c>
      <c r="B165" s="173" t="s">
        <v>538</v>
      </c>
      <c r="C165" s="173">
        <v>144333</v>
      </c>
      <c r="D165" s="176">
        <v>44988</v>
      </c>
      <c r="E165" s="177">
        <v>15.007</v>
      </c>
      <c r="F165" s="177">
        <v>0.48880000000000001</v>
      </c>
      <c r="G165" s="177">
        <v>0.4955</v>
      </c>
      <c r="H165" s="177">
        <v>0.1268</v>
      </c>
      <c r="I165" s="177">
        <v>-0.88500000000000001</v>
      </c>
      <c r="J165" s="177">
        <v>-0.66849999999999998</v>
      </c>
      <c r="K165" s="177">
        <v>-0.97660000000000002</v>
      </c>
      <c r="L165" s="177">
        <v>1.6184000000000001</v>
      </c>
      <c r="M165" s="177">
        <v>6.2819000000000003</v>
      </c>
      <c r="N165" s="177">
        <v>7.0018000000000002</v>
      </c>
      <c r="O165" s="177">
        <v>10.7248</v>
      </c>
      <c r="P165" s="177"/>
      <c r="Q165" s="177">
        <v>9.2603000000000009</v>
      </c>
      <c r="R165" s="177">
        <v>6.4882</v>
      </c>
      <c r="T165" s="106"/>
      <c r="U165" s="107"/>
      <c r="V165" s="107"/>
      <c r="W165" s="107"/>
      <c r="X165" s="107"/>
      <c r="Y165" s="107"/>
      <c r="Z165" s="107"/>
      <c r="AA165" s="107"/>
      <c r="AB165" s="107"/>
      <c r="AC165" s="107"/>
      <c r="AD165" s="107"/>
      <c r="AE165" s="107"/>
      <c r="AF165" s="107"/>
      <c r="AG165" s="107"/>
      <c r="AH165" s="107"/>
    </row>
    <row r="166" spans="1:34" x14ac:dyDescent="0.3">
      <c r="A166" s="173" t="s">
        <v>528</v>
      </c>
      <c r="B166" s="173" t="s">
        <v>539</v>
      </c>
      <c r="C166" s="173">
        <v>102846</v>
      </c>
      <c r="D166" s="176">
        <v>44988</v>
      </c>
      <c r="E166" s="177">
        <v>125.51990000000001</v>
      </c>
      <c r="F166" s="177">
        <v>0.58630000000000004</v>
      </c>
      <c r="G166" s="177">
        <v>0.74219999999999997</v>
      </c>
      <c r="H166" s="177">
        <v>0.38600000000000001</v>
      </c>
      <c r="I166" s="177">
        <v>-0.58340000000000003</v>
      </c>
      <c r="J166" s="177">
        <v>-0.88190000000000002</v>
      </c>
      <c r="K166" s="177">
        <v>-3.1476000000000002</v>
      </c>
      <c r="L166" s="177">
        <v>-5.33E-2</v>
      </c>
      <c r="M166" s="177">
        <v>5.7561999999999998</v>
      </c>
      <c r="N166" s="177">
        <v>6.4824000000000002</v>
      </c>
      <c r="O166" s="177">
        <v>10.4817</v>
      </c>
      <c r="P166" s="177">
        <v>7.9398</v>
      </c>
      <c r="Q166" s="177">
        <v>14.819699999999999</v>
      </c>
      <c r="R166" s="177">
        <v>6.5362</v>
      </c>
      <c r="T166" s="106"/>
      <c r="U166" s="107"/>
      <c r="V166" s="107"/>
      <c r="W166" s="107"/>
      <c r="X166" s="107"/>
      <c r="Y166" s="107"/>
      <c r="Z166" s="107"/>
      <c r="AA166" s="107"/>
      <c r="AB166" s="107"/>
      <c r="AC166" s="107"/>
      <c r="AD166" s="107"/>
      <c r="AE166" s="107"/>
      <c r="AF166" s="107"/>
      <c r="AG166" s="107"/>
      <c r="AH166" s="107"/>
    </row>
    <row r="167" spans="1:34" x14ac:dyDescent="0.3">
      <c r="A167" s="173" t="s">
        <v>528</v>
      </c>
      <c r="B167" s="173" t="s">
        <v>540</v>
      </c>
      <c r="C167" s="173">
        <v>118736</v>
      </c>
      <c r="D167" s="176">
        <v>44988</v>
      </c>
      <c r="E167" s="177">
        <v>138.1857</v>
      </c>
      <c r="F167" s="177">
        <v>0.58930000000000005</v>
      </c>
      <c r="G167" s="177">
        <v>0.75129999999999997</v>
      </c>
      <c r="H167" s="177">
        <v>0.4078</v>
      </c>
      <c r="I167" s="177">
        <v>-0.53890000000000005</v>
      </c>
      <c r="J167" s="177">
        <v>-0.79100000000000004</v>
      </c>
      <c r="K167" s="177">
        <v>-2.8443999999999998</v>
      </c>
      <c r="L167" s="177">
        <v>0.60809999999999997</v>
      </c>
      <c r="M167" s="177">
        <v>6.7927</v>
      </c>
      <c r="N167" s="177">
        <v>7.9518000000000004</v>
      </c>
      <c r="O167" s="177">
        <v>12.020300000000001</v>
      </c>
      <c r="P167" s="177">
        <v>9.3777000000000008</v>
      </c>
      <c r="Q167" s="177">
        <v>11.6592</v>
      </c>
      <c r="R167" s="177">
        <v>8.0541</v>
      </c>
      <c r="T167" s="106"/>
      <c r="U167" s="107"/>
      <c r="V167" s="107"/>
      <c r="W167" s="107"/>
      <c r="X167" s="107"/>
      <c r="Y167" s="107"/>
      <c r="Z167" s="107"/>
      <c r="AA167" s="107"/>
      <c r="AB167" s="107"/>
      <c r="AC167" s="107"/>
      <c r="AD167" s="107"/>
      <c r="AE167" s="107"/>
      <c r="AF167" s="107"/>
      <c r="AG167" s="107"/>
      <c r="AH167" s="107"/>
    </row>
    <row r="168" spans="1:34" x14ac:dyDescent="0.3">
      <c r="A168" s="173" t="s">
        <v>528</v>
      </c>
      <c r="B168" s="173" t="s">
        <v>1826</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528</v>
      </c>
      <c r="B169" s="173" t="s">
        <v>1827</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528</v>
      </c>
      <c r="B170" s="173" t="s">
        <v>541</v>
      </c>
      <c r="C170" s="173">
        <v>146010</v>
      </c>
      <c r="D170" s="176">
        <v>44988</v>
      </c>
      <c r="E170" s="177">
        <v>16.337800000000001</v>
      </c>
      <c r="F170" s="177">
        <v>0.7399</v>
      </c>
      <c r="G170" s="177">
        <v>0.89419999999999999</v>
      </c>
      <c r="H170" s="177">
        <v>0.61399999999999999</v>
      </c>
      <c r="I170" s="177">
        <v>-0.49209999999999998</v>
      </c>
      <c r="J170" s="177">
        <v>-0.16439999999999999</v>
      </c>
      <c r="K170" s="177">
        <v>-1.6938</v>
      </c>
      <c r="L170" s="177">
        <v>2.2685</v>
      </c>
      <c r="M170" s="177">
        <v>7.4402999999999997</v>
      </c>
      <c r="N170" s="177">
        <v>8.4285999999999994</v>
      </c>
      <c r="O170" s="177">
        <v>14.6488</v>
      </c>
      <c r="P170" s="177"/>
      <c r="Q170" s="177">
        <v>12.732900000000001</v>
      </c>
      <c r="R170" s="177">
        <v>9.0094999999999992</v>
      </c>
      <c r="T170" s="106"/>
      <c r="U170" s="107"/>
      <c r="V170" s="107"/>
      <c r="W170" s="107"/>
      <c r="X170" s="107"/>
      <c r="Y170" s="107"/>
      <c r="Z170" s="107"/>
      <c r="AA170" s="107"/>
      <c r="AB170" s="107"/>
      <c r="AC170" s="107"/>
      <c r="AD170" s="107"/>
      <c r="AE170" s="107"/>
      <c r="AF170" s="107"/>
      <c r="AG170" s="107"/>
      <c r="AH170" s="107"/>
    </row>
    <row r="171" spans="1:34" x14ac:dyDescent="0.3">
      <c r="A171" s="173" t="s">
        <v>528</v>
      </c>
      <c r="B171" s="173" t="s">
        <v>542</v>
      </c>
      <c r="C171" s="173">
        <v>146007</v>
      </c>
      <c r="D171" s="176">
        <v>44988</v>
      </c>
      <c r="E171" s="177">
        <v>15.234500000000001</v>
      </c>
      <c r="F171" s="177">
        <v>0.73599999999999999</v>
      </c>
      <c r="G171" s="177">
        <v>0.88139999999999996</v>
      </c>
      <c r="H171" s="177">
        <v>0.58499999999999996</v>
      </c>
      <c r="I171" s="177">
        <v>-0.55030000000000001</v>
      </c>
      <c r="J171" s="177">
        <v>-0.28149999999999997</v>
      </c>
      <c r="K171" s="177">
        <v>-2.0680000000000001</v>
      </c>
      <c r="L171" s="177">
        <v>1.4950000000000001</v>
      </c>
      <c r="M171" s="177">
        <v>6.22</v>
      </c>
      <c r="N171" s="177">
        <v>6.7633999999999999</v>
      </c>
      <c r="O171" s="177">
        <v>12.7874</v>
      </c>
      <c r="P171" s="177"/>
      <c r="Q171" s="177">
        <v>10.8248</v>
      </c>
      <c r="R171" s="177">
        <v>7.2603</v>
      </c>
      <c r="T171" s="106"/>
      <c r="U171" s="107"/>
      <c r="V171" s="107"/>
      <c r="W171" s="107"/>
      <c r="X171" s="107"/>
      <c r="Y171" s="107"/>
      <c r="Z171" s="107"/>
      <c r="AA171" s="107"/>
      <c r="AB171" s="107"/>
      <c r="AC171" s="107"/>
      <c r="AD171" s="107"/>
      <c r="AE171" s="107"/>
      <c r="AF171" s="107"/>
      <c r="AG171" s="107"/>
      <c r="AH171" s="107"/>
    </row>
    <row r="172" spans="1:34" x14ac:dyDescent="0.3">
      <c r="A172" s="173" t="s">
        <v>528</v>
      </c>
      <c r="B172" s="173" t="s">
        <v>543</v>
      </c>
      <c r="C172" s="173">
        <v>142038</v>
      </c>
      <c r="D172" s="176">
        <v>44988</v>
      </c>
      <c r="E172" s="177">
        <v>16.04</v>
      </c>
      <c r="F172" s="177">
        <v>0.50129999999999997</v>
      </c>
      <c r="G172" s="177">
        <v>0.43830000000000002</v>
      </c>
      <c r="H172" s="177">
        <v>0.18740000000000001</v>
      </c>
      <c r="I172" s="177">
        <v>-0.55800000000000005</v>
      </c>
      <c r="J172" s="177">
        <v>-0.4345</v>
      </c>
      <c r="K172" s="177">
        <v>-0.98770000000000002</v>
      </c>
      <c r="L172" s="177">
        <v>1.2625999999999999</v>
      </c>
      <c r="M172" s="177">
        <v>6.0145</v>
      </c>
      <c r="N172" s="177">
        <v>5.8047000000000004</v>
      </c>
      <c r="O172" s="177">
        <v>13.09</v>
      </c>
      <c r="P172" s="177">
        <v>9.9818999999999996</v>
      </c>
      <c r="Q172" s="177">
        <v>9.5542999999999996</v>
      </c>
      <c r="R172" s="177">
        <v>5.6878000000000002</v>
      </c>
      <c r="T172" s="106"/>
      <c r="U172" s="107"/>
      <c r="V172" s="107"/>
      <c r="W172" s="107"/>
      <c r="X172" s="107"/>
      <c r="Y172" s="107"/>
      <c r="Z172" s="107"/>
      <c r="AA172" s="107"/>
      <c r="AB172" s="107"/>
      <c r="AC172" s="107"/>
      <c r="AD172" s="107"/>
      <c r="AE172" s="107"/>
      <c r="AF172" s="107"/>
      <c r="AG172" s="107"/>
      <c r="AH172" s="107"/>
    </row>
    <row r="173" spans="1:34" x14ac:dyDescent="0.3">
      <c r="A173" s="173" t="s">
        <v>528</v>
      </c>
      <c r="B173" s="173" t="s">
        <v>544</v>
      </c>
      <c r="C173" s="173">
        <v>142035</v>
      </c>
      <c r="D173" s="176">
        <v>44988</v>
      </c>
      <c r="E173" s="177">
        <v>15.29</v>
      </c>
      <c r="F173" s="177">
        <v>0.45989999999999998</v>
      </c>
      <c r="G173" s="177">
        <v>0.39400000000000002</v>
      </c>
      <c r="H173" s="177">
        <v>6.54E-2</v>
      </c>
      <c r="I173" s="177">
        <v>-0.64980000000000004</v>
      </c>
      <c r="J173" s="177">
        <v>-0.52049999999999996</v>
      </c>
      <c r="K173" s="177">
        <v>-1.2911999999999999</v>
      </c>
      <c r="L173" s="177">
        <v>0.59209999999999996</v>
      </c>
      <c r="M173" s="177">
        <v>4.9417</v>
      </c>
      <c r="N173" s="177">
        <v>4.3685999999999998</v>
      </c>
      <c r="O173" s="177">
        <v>11.839600000000001</v>
      </c>
      <c r="P173" s="177">
        <v>8.9789999999999992</v>
      </c>
      <c r="Q173" s="177">
        <v>8.5457999999999998</v>
      </c>
      <c r="R173" s="177">
        <v>4.2824</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0.68007499999999999</v>
      </c>
      <c r="G174" s="179">
        <v>0.86821499999999996</v>
      </c>
      <c r="H174" s="179">
        <v>0.49863499999999999</v>
      </c>
      <c r="I174" s="179">
        <v>-0.50045499999999998</v>
      </c>
      <c r="J174" s="179">
        <v>-0.26552999999999999</v>
      </c>
      <c r="K174" s="179">
        <v>-1.579475</v>
      </c>
      <c r="L174" s="179">
        <v>2.2654150000000004</v>
      </c>
      <c r="M174" s="179">
        <v>7.5045100000000007</v>
      </c>
      <c r="N174" s="179">
        <v>8.3060449999999975</v>
      </c>
      <c r="O174" s="179">
        <v>12.653224999999996</v>
      </c>
      <c r="P174" s="179">
        <v>9.8659857142857152</v>
      </c>
      <c r="Q174" s="179">
        <v>11.071050000000003</v>
      </c>
      <c r="R174" s="179">
        <v>8.4218399999999995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0.66264999999999996</v>
      </c>
      <c r="G175" s="179">
        <v>0.81634999999999991</v>
      </c>
      <c r="H175" s="179">
        <v>0.41749999999999998</v>
      </c>
      <c r="I175" s="179">
        <v>-0.54459999999999997</v>
      </c>
      <c r="J175" s="179">
        <v>-0.22649999999999998</v>
      </c>
      <c r="K175" s="179">
        <v>-1.3876499999999998</v>
      </c>
      <c r="L175" s="179">
        <v>1.90045</v>
      </c>
      <c r="M175" s="179">
        <v>6.5373000000000001</v>
      </c>
      <c r="N175" s="179">
        <v>7.3959000000000001</v>
      </c>
      <c r="O175" s="179">
        <v>12.3154</v>
      </c>
      <c r="P175" s="179">
        <v>9.7105499999999996</v>
      </c>
      <c r="Q175" s="179">
        <v>10.9962</v>
      </c>
      <c r="R175" s="179">
        <v>7.7112499999999997</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545</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546</v>
      </c>
      <c r="B178" s="173" t="s">
        <v>547</v>
      </c>
      <c r="C178" s="173">
        <v>108273</v>
      </c>
      <c r="D178" s="176">
        <v>44988</v>
      </c>
      <c r="E178" s="177">
        <v>306.8888</v>
      </c>
      <c r="F178" s="177">
        <v>13.1114</v>
      </c>
      <c r="G178" s="177">
        <v>4.4538000000000002</v>
      </c>
      <c r="H178" s="177">
        <v>2.6960999999999999</v>
      </c>
      <c r="I178" s="177">
        <v>4.3014999999999999</v>
      </c>
      <c r="J178" s="177">
        <v>2.5718999999999999</v>
      </c>
      <c r="K178" s="177">
        <v>4.7980999999999998</v>
      </c>
      <c r="L178" s="177">
        <v>4.7445000000000004</v>
      </c>
      <c r="M178" s="177">
        <v>5.4143999999999997</v>
      </c>
      <c r="N178" s="177">
        <v>3.9798</v>
      </c>
      <c r="O178" s="177">
        <v>5.5461</v>
      </c>
      <c r="P178" s="177">
        <v>6.9995000000000003</v>
      </c>
      <c r="Q178" s="177">
        <v>7.8453999999999997</v>
      </c>
      <c r="R178" s="177">
        <v>4.4463999999999997</v>
      </c>
      <c r="T178" s="106"/>
      <c r="U178" s="107"/>
      <c r="V178" s="107"/>
      <c r="W178" s="107"/>
      <c r="X178" s="107"/>
      <c r="Y178" s="107"/>
      <c r="Z178" s="107"/>
      <c r="AA178" s="107"/>
      <c r="AB178" s="107"/>
      <c r="AC178" s="107"/>
      <c r="AD178" s="107"/>
      <c r="AE178" s="107"/>
      <c r="AF178" s="107"/>
      <c r="AG178" s="107"/>
      <c r="AH178" s="107"/>
    </row>
    <row r="179" spans="1:34" x14ac:dyDescent="0.3">
      <c r="A179" s="173" t="s">
        <v>546</v>
      </c>
      <c r="B179" s="173" t="s">
        <v>548</v>
      </c>
      <c r="C179" s="173">
        <v>119550</v>
      </c>
      <c r="D179" s="176">
        <v>44988</v>
      </c>
      <c r="E179" s="177">
        <v>315.98930000000001</v>
      </c>
      <c r="F179" s="177">
        <v>13.4503</v>
      </c>
      <c r="G179" s="177">
        <v>4.8033000000000001</v>
      </c>
      <c r="H179" s="177">
        <v>3.0463</v>
      </c>
      <c r="I179" s="177">
        <v>4.6525999999999996</v>
      </c>
      <c r="J179" s="177">
        <v>2.9222999999999999</v>
      </c>
      <c r="K179" s="177">
        <v>5.1524000000000001</v>
      </c>
      <c r="L179" s="177">
        <v>5.1032000000000002</v>
      </c>
      <c r="M179" s="177">
        <v>5.7792000000000003</v>
      </c>
      <c r="N179" s="177">
        <v>4.3422000000000001</v>
      </c>
      <c r="O179" s="177">
        <v>5.9062999999999999</v>
      </c>
      <c r="P179" s="177">
        <v>7.3464999999999998</v>
      </c>
      <c r="Q179" s="177">
        <v>8.5266999999999999</v>
      </c>
      <c r="R179" s="177">
        <v>4.8056000000000001</v>
      </c>
      <c r="T179" s="106"/>
      <c r="U179" s="107"/>
      <c r="V179" s="107"/>
      <c r="W179" s="107"/>
      <c r="X179" s="107"/>
      <c r="Y179" s="107"/>
      <c r="Z179" s="107"/>
      <c r="AA179" s="107"/>
      <c r="AB179" s="107"/>
      <c r="AC179" s="107"/>
      <c r="AD179" s="107"/>
      <c r="AE179" s="107"/>
      <c r="AF179" s="107"/>
      <c r="AG179" s="107"/>
      <c r="AH179" s="107"/>
    </row>
    <row r="180" spans="1:34" x14ac:dyDescent="0.3">
      <c r="A180" s="173" t="s">
        <v>546</v>
      </c>
      <c r="B180" s="173" t="s">
        <v>549</v>
      </c>
      <c r="C180" s="173">
        <v>120438</v>
      </c>
      <c r="D180" s="176">
        <v>44988</v>
      </c>
      <c r="E180" s="177">
        <v>2267.1613000000002</v>
      </c>
      <c r="F180" s="177">
        <v>20.099900000000002</v>
      </c>
      <c r="G180" s="177">
        <v>4.1013999999999999</v>
      </c>
      <c r="H180" s="177">
        <v>6.3700000000000007E-2</v>
      </c>
      <c r="I180" s="177">
        <v>0.26650000000000001</v>
      </c>
      <c r="J180" s="177">
        <v>-0.37130000000000002</v>
      </c>
      <c r="K180" s="177">
        <v>3.859</v>
      </c>
      <c r="L180" s="177">
        <v>4.2736999999999998</v>
      </c>
      <c r="M180" s="177">
        <v>4.7910000000000004</v>
      </c>
      <c r="N180" s="177">
        <v>4.0959000000000003</v>
      </c>
      <c r="O180" s="177">
        <v>5.4535</v>
      </c>
      <c r="P180" s="177">
        <v>7.1498999999999997</v>
      </c>
      <c r="Q180" s="177">
        <v>7.8319999999999999</v>
      </c>
      <c r="R180" s="177">
        <v>4.2356999999999996</v>
      </c>
      <c r="T180" s="106"/>
      <c r="U180" s="107"/>
      <c r="V180" s="107"/>
      <c r="W180" s="107"/>
      <c r="X180" s="107"/>
      <c r="Y180" s="107"/>
      <c r="Z180" s="107"/>
      <c r="AA180" s="107"/>
      <c r="AB180" s="107"/>
      <c r="AC180" s="107"/>
      <c r="AD180" s="107"/>
      <c r="AE180" s="107"/>
      <c r="AF180" s="107"/>
      <c r="AG180" s="107"/>
      <c r="AH180" s="107"/>
    </row>
    <row r="181" spans="1:34" x14ac:dyDescent="0.3">
      <c r="A181" s="173" t="s">
        <v>546</v>
      </c>
      <c r="B181" s="173" t="s">
        <v>550</v>
      </c>
      <c r="C181" s="173">
        <v>117446</v>
      </c>
      <c r="D181" s="176">
        <v>44988</v>
      </c>
      <c r="E181" s="177">
        <v>2213.1876000000002</v>
      </c>
      <c r="F181" s="177">
        <v>19.8095</v>
      </c>
      <c r="G181" s="177">
        <v>3.8109000000000002</v>
      </c>
      <c r="H181" s="177">
        <v>-0.2266</v>
      </c>
      <c r="I181" s="177">
        <v>-2.3800000000000002E-2</v>
      </c>
      <c r="J181" s="177">
        <v>-0.66149999999999998</v>
      </c>
      <c r="K181" s="177">
        <v>3.5659999999999998</v>
      </c>
      <c r="L181" s="177">
        <v>3.9773999999999998</v>
      </c>
      <c r="M181" s="177">
        <v>4.4905999999999997</v>
      </c>
      <c r="N181" s="177">
        <v>3.7942</v>
      </c>
      <c r="O181" s="177">
        <v>5.1398000000000001</v>
      </c>
      <c r="P181" s="177">
        <v>6.8367000000000004</v>
      </c>
      <c r="Q181" s="177">
        <v>7.6776</v>
      </c>
      <c r="R181" s="177">
        <v>3.9304999999999999</v>
      </c>
      <c r="T181" s="106"/>
      <c r="U181" s="107"/>
      <c r="V181" s="107"/>
      <c r="W181" s="107"/>
      <c r="X181" s="107"/>
      <c r="Y181" s="107"/>
      <c r="Z181" s="107"/>
      <c r="AA181" s="107"/>
      <c r="AB181" s="107"/>
      <c r="AC181" s="107"/>
      <c r="AD181" s="107"/>
      <c r="AE181" s="107"/>
      <c r="AF181" s="107"/>
      <c r="AG181" s="107"/>
      <c r="AH181" s="107"/>
    </row>
    <row r="182" spans="1:34" x14ac:dyDescent="0.3">
      <c r="A182" s="173" t="s">
        <v>546</v>
      </c>
      <c r="B182" s="173" t="s">
        <v>1882</v>
      </c>
      <c r="C182" s="173">
        <v>148628</v>
      </c>
      <c r="D182" s="176">
        <v>44988</v>
      </c>
      <c r="E182" s="177">
        <v>10.7118</v>
      </c>
      <c r="F182" s="177">
        <v>-3.7477999999999998</v>
      </c>
      <c r="G182" s="177">
        <v>7.1599000000000004</v>
      </c>
      <c r="H182" s="177">
        <v>3.0684999999999998</v>
      </c>
      <c r="I182" s="177">
        <v>3.5339</v>
      </c>
      <c r="J182" s="177">
        <v>1.9134</v>
      </c>
      <c r="K182" s="177">
        <v>4.4523999999999999</v>
      </c>
      <c r="L182" s="177">
        <v>4.4847000000000001</v>
      </c>
      <c r="M182" s="177">
        <v>5.0503999999999998</v>
      </c>
      <c r="N182" s="177">
        <v>2.3906000000000001</v>
      </c>
      <c r="O182" s="177"/>
      <c r="P182" s="177"/>
      <c r="Q182" s="177">
        <v>3.1627999999999998</v>
      </c>
      <c r="R182" s="177">
        <v>3.7341000000000002</v>
      </c>
      <c r="T182" s="106"/>
      <c r="U182" s="107"/>
      <c r="V182" s="107"/>
      <c r="W182" s="107"/>
      <c r="X182" s="107"/>
      <c r="Y182" s="107"/>
      <c r="Z182" s="107"/>
      <c r="AA182" s="107"/>
      <c r="AB182" s="107"/>
      <c r="AC182" s="107"/>
      <c r="AD182" s="107"/>
      <c r="AE182" s="107"/>
      <c r="AF182" s="107"/>
      <c r="AG182" s="107"/>
      <c r="AH182" s="107"/>
    </row>
    <row r="183" spans="1:34" x14ac:dyDescent="0.3">
      <c r="A183" s="173" t="s">
        <v>546</v>
      </c>
      <c r="B183" s="173" t="s">
        <v>1883</v>
      </c>
      <c r="C183" s="173">
        <v>148625</v>
      </c>
      <c r="D183" s="176">
        <v>44988</v>
      </c>
      <c r="E183" s="177">
        <v>10.6144</v>
      </c>
      <c r="F183" s="177">
        <v>-4.1260000000000003</v>
      </c>
      <c r="G183" s="177">
        <v>6.7666000000000004</v>
      </c>
      <c r="H183" s="177">
        <v>2.7033</v>
      </c>
      <c r="I183" s="177">
        <v>3.1232000000000002</v>
      </c>
      <c r="J183" s="177">
        <v>1.5123</v>
      </c>
      <c r="K183" s="177">
        <v>4.0420999999999996</v>
      </c>
      <c r="L183" s="177">
        <v>4.0713999999999997</v>
      </c>
      <c r="M183" s="177">
        <v>4.6303999999999998</v>
      </c>
      <c r="N183" s="177">
        <v>1.9753000000000001</v>
      </c>
      <c r="O183" s="177"/>
      <c r="P183" s="177"/>
      <c r="Q183" s="177">
        <v>2.7370000000000001</v>
      </c>
      <c r="R183" s="177">
        <v>3.3102</v>
      </c>
      <c r="T183" s="106"/>
      <c r="U183" s="107"/>
      <c r="V183" s="107"/>
      <c r="W183" s="107"/>
      <c r="X183" s="107"/>
      <c r="Y183" s="107"/>
      <c r="Z183" s="107"/>
      <c r="AA183" s="107"/>
      <c r="AB183" s="107"/>
      <c r="AC183" s="107"/>
      <c r="AD183" s="107"/>
      <c r="AE183" s="107"/>
      <c r="AF183" s="107"/>
      <c r="AG183" s="107"/>
      <c r="AH183" s="107"/>
    </row>
    <row r="184" spans="1:34" x14ac:dyDescent="0.3">
      <c r="A184" s="173" t="s">
        <v>546</v>
      </c>
      <c r="B184" s="173" t="s">
        <v>551</v>
      </c>
      <c r="C184" s="173">
        <v>124175</v>
      </c>
      <c r="D184" s="176">
        <v>44988</v>
      </c>
      <c r="E184" s="177">
        <v>20.6267</v>
      </c>
      <c r="F184" s="177">
        <v>4.0704000000000002</v>
      </c>
      <c r="G184" s="177">
        <v>6.8460999999999999</v>
      </c>
      <c r="H184" s="177">
        <v>2.2254999999999998</v>
      </c>
      <c r="I184" s="177">
        <v>2.2391000000000001</v>
      </c>
      <c r="J184" s="177">
        <v>1.0752999999999999</v>
      </c>
      <c r="K184" s="177">
        <v>4.1235999999999997</v>
      </c>
      <c r="L184" s="177">
        <v>4.5408999999999997</v>
      </c>
      <c r="M184" s="177">
        <v>5.1174999999999997</v>
      </c>
      <c r="N184" s="177">
        <v>3.6808999999999998</v>
      </c>
      <c r="O184" s="177">
        <v>5.4612999999999996</v>
      </c>
      <c r="P184" s="177">
        <v>6.9595000000000002</v>
      </c>
      <c r="Q184" s="177">
        <v>7.944</v>
      </c>
      <c r="R184" s="177">
        <v>4.0781999999999998</v>
      </c>
      <c r="T184" s="106"/>
      <c r="U184" s="107"/>
      <c r="V184" s="107"/>
      <c r="W184" s="107"/>
      <c r="X184" s="107"/>
      <c r="Y184" s="107"/>
      <c r="Z184" s="107"/>
      <c r="AA184" s="107"/>
      <c r="AB184" s="107"/>
      <c r="AC184" s="107"/>
      <c r="AD184" s="107"/>
      <c r="AE184" s="107"/>
      <c r="AF184" s="107"/>
      <c r="AG184" s="107"/>
      <c r="AH184" s="107"/>
    </row>
    <row r="185" spans="1:34" x14ac:dyDescent="0.3">
      <c r="A185" s="173" t="s">
        <v>546</v>
      </c>
      <c r="B185" s="173" t="s">
        <v>552</v>
      </c>
      <c r="C185" s="173">
        <v>124172</v>
      </c>
      <c r="D185" s="176">
        <v>44988</v>
      </c>
      <c r="E185" s="177">
        <v>20.0442</v>
      </c>
      <c r="F185" s="177">
        <v>3.8243999999999998</v>
      </c>
      <c r="G185" s="177">
        <v>6.5590000000000002</v>
      </c>
      <c r="H185" s="177">
        <v>1.9778</v>
      </c>
      <c r="I185" s="177">
        <v>1.9916</v>
      </c>
      <c r="J185" s="177">
        <v>0.82650000000000001</v>
      </c>
      <c r="K185" s="177">
        <v>3.8711000000000002</v>
      </c>
      <c r="L185" s="177">
        <v>4.2849000000000004</v>
      </c>
      <c r="M185" s="177">
        <v>4.8582000000000001</v>
      </c>
      <c r="N185" s="177">
        <v>3.4203000000000001</v>
      </c>
      <c r="O185" s="177">
        <v>5.1936</v>
      </c>
      <c r="P185" s="177">
        <v>6.6635999999999997</v>
      </c>
      <c r="Q185" s="177">
        <v>7.6180000000000003</v>
      </c>
      <c r="R185" s="177">
        <v>3.8167</v>
      </c>
      <c r="T185" s="106"/>
      <c r="U185" s="107"/>
      <c r="V185" s="107"/>
      <c r="W185" s="107"/>
      <c r="X185" s="107"/>
      <c r="Y185" s="107"/>
      <c r="Z185" s="107"/>
      <c r="AA185" s="107"/>
      <c r="AB185" s="107"/>
      <c r="AC185" s="107"/>
      <c r="AD185" s="107"/>
      <c r="AE185" s="107"/>
      <c r="AF185" s="107"/>
      <c r="AG185" s="107"/>
      <c r="AH185" s="107"/>
    </row>
    <row r="186" spans="1:34" x14ac:dyDescent="0.3">
      <c r="A186" s="173" t="s">
        <v>546</v>
      </c>
      <c r="B186" s="173" t="s">
        <v>553</v>
      </c>
      <c r="C186" s="173">
        <v>140286</v>
      </c>
      <c r="D186" s="176">
        <v>44988</v>
      </c>
      <c r="E186" s="177">
        <v>21.113399999999999</v>
      </c>
      <c r="F186" s="177">
        <v>21.795400000000001</v>
      </c>
      <c r="G186" s="177">
        <v>1.2679</v>
      </c>
      <c r="H186" s="177">
        <v>2.5203000000000002</v>
      </c>
      <c r="I186" s="177">
        <v>3.1526000000000001</v>
      </c>
      <c r="J186" s="177">
        <v>-3.0674999999999999</v>
      </c>
      <c r="K186" s="177">
        <v>3.1631</v>
      </c>
      <c r="L186" s="177">
        <v>3.7229000000000001</v>
      </c>
      <c r="M186" s="177">
        <v>6.8898000000000001</v>
      </c>
      <c r="N186" s="177">
        <v>3.1798999999999999</v>
      </c>
      <c r="O186" s="177">
        <v>5.9455</v>
      </c>
      <c r="P186" s="177">
        <v>7.9615</v>
      </c>
      <c r="Q186" s="177">
        <v>8.2075999999999993</v>
      </c>
      <c r="R186" s="177">
        <v>5.2404000000000002</v>
      </c>
      <c r="T186" s="106"/>
      <c r="U186" s="107"/>
      <c r="V186" s="107"/>
      <c r="W186" s="107"/>
      <c r="X186" s="107"/>
      <c r="Y186" s="107"/>
      <c r="Z186" s="107"/>
      <c r="AA186" s="107"/>
      <c r="AB186" s="107"/>
      <c r="AC186" s="107"/>
      <c r="AD186" s="107"/>
      <c r="AE186" s="107"/>
      <c r="AF186" s="107"/>
      <c r="AG186" s="107"/>
      <c r="AH186" s="107"/>
    </row>
    <row r="187" spans="1:34" x14ac:dyDescent="0.3">
      <c r="A187" s="173" t="s">
        <v>546</v>
      </c>
      <c r="B187" s="173" t="s">
        <v>554</v>
      </c>
      <c r="C187" s="173">
        <v>140283</v>
      </c>
      <c r="D187" s="176">
        <v>44988</v>
      </c>
      <c r="E187" s="177">
        <v>20.5243</v>
      </c>
      <c r="F187" s="177">
        <v>21.353000000000002</v>
      </c>
      <c r="G187" s="177">
        <v>0.88929999999999998</v>
      </c>
      <c r="H187" s="177">
        <v>2.1604000000000001</v>
      </c>
      <c r="I187" s="177">
        <v>2.7848999999999999</v>
      </c>
      <c r="J187" s="177">
        <v>-3.4144000000000001</v>
      </c>
      <c r="K187" s="177">
        <v>2.8241000000000001</v>
      </c>
      <c r="L187" s="177">
        <v>3.3752</v>
      </c>
      <c r="M187" s="177">
        <v>6.5297000000000001</v>
      </c>
      <c r="N187" s="177">
        <v>2.8374999999999999</v>
      </c>
      <c r="O187" s="177">
        <v>5.5960999999999999</v>
      </c>
      <c r="P187" s="177">
        <v>7.6348000000000003</v>
      </c>
      <c r="Q187" s="177">
        <v>7.8849</v>
      </c>
      <c r="R187" s="177">
        <v>4.9029999999999996</v>
      </c>
      <c r="T187" s="106"/>
      <c r="U187" s="107"/>
      <c r="V187" s="107"/>
      <c r="W187" s="107"/>
      <c r="X187" s="107"/>
      <c r="Y187" s="107"/>
      <c r="Z187" s="107"/>
      <c r="AA187" s="107"/>
      <c r="AB187" s="107"/>
      <c r="AC187" s="107"/>
      <c r="AD187" s="107"/>
      <c r="AE187" s="107"/>
      <c r="AF187" s="107"/>
      <c r="AG187" s="107"/>
      <c r="AH187" s="107"/>
    </row>
    <row r="188" spans="1:34" x14ac:dyDescent="0.3">
      <c r="A188" s="173" t="s">
        <v>546</v>
      </c>
      <c r="B188" s="173" t="s">
        <v>555</v>
      </c>
      <c r="C188" s="173">
        <v>129006</v>
      </c>
      <c r="D188" s="176">
        <v>44988</v>
      </c>
      <c r="E188" s="177">
        <v>18.816199999999998</v>
      </c>
      <c r="F188" s="177">
        <v>8.3430999999999997</v>
      </c>
      <c r="G188" s="177">
        <v>8.9297000000000004</v>
      </c>
      <c r="H188" s="177">
        <v>2.8003999999999998</v>
      </c>
      <c r="I188" s="177">
        <v>2.5103</v>
      </c>
      <c r="J188" s="177">
        <v>1.0817000000000001</v>
      </c>
      <c r="K188" s="177">
        <v>4.1546000000000003</v>
      </c>
      <c r="L188" s="177">
        <v>4.2313999999999998</v>
      </c>
      <c r="M188" s="177">
        <v>5.2159000000000004</v>
      </c>
      <c r="N188" s="177">
        <v>3.5137</v>
      </c>
      <c r="O188" s="177">
        <v>4.665</v>
      </c>
      <c r="P188" s="177">
        <v>6.8625999999999996</v>
      </c>
      <c r="Q188" s="177">
        <v>7.3951000000000002</v>
      </c>
      <c r="R188" s="177">
        <v>4.0709999999999997</v>
      </c>
      <c r="T188" s="106"/>
      <c r="U188" s="107"/>
      <c r="V188" s="107"/>
      <c r="W188" s="107"/>
      <c r="X188" s="107"/>
      <c r="Y188" s="107"/>
      <c r="Z188" s="107"/>
      <c r="AA188" s="107"/>
      <c r="AB188" s="107"/>
      <c r="AC188" s="107"/>
      <c r="AD188" s="107"/>
      <c r="AE188" s="107"/>
      <c r="AF188" s="107"/>
      <c r="AG188" s="107"/>
      <c r="AH188" s="107"/>
    </row>
    <row r="189" spans="1:34" x14ac:dyDescent="0.3">
      <c r="A189" s="173" t="s">
        <v>546</v>
      </c>
      <c r="B189" s="173" t="s">
        <v>556</v>
      </c>
      <c r="C189" s="173">
        <v>129008</v>
      </c>
      <c r="D189" s="176">
        <v>44988</v>
      </c>
      <c r="E189" s="177">
        <v>19.506699999999999</v>
      </c>
      <c r="F189" s="177">
        <v>8.6092999999999993</v>
      </c>
      <c r="G189" s="177">
        <v>9.2379999999999995</v>
      </c>
      <c r="H189" s="177">
        <v>3.1025999999999998</v>
      </c>
      <c r="I189" s="177">
        <v>2.8231000000000002</v>
      </c>
      <c r="J189" s="177">
        <v>1.425</v>
      </c>
      <c r="K189" s="177">
        <v>4.5164</v>
      </c>
      <c r="L189" s="177">
        <v>4.5892999999999997</v>
      </c>
      <c r="M189" s="177">
        <v>5.5792000000000002</v>
      </c>
      <c r="N189" s="177">
        <v>3.8740000000000001</v>
      </c>
      <c r="O189" s="177">
        <v>5.0153999999999996</v>
      </c>
      <c r="P189" s="177">
        <v>7.2286999999999999</v>
      </c>
      <c r="Q189" s="177">
        <v>7.8329000000000004</v>
      </c>
      <c r="R189" s="177">
        <v>4.4257</v>
      </c>
      <c r="T189" s="106"/>
      <c r="U189" s="107"/>
      <c r="V189" s="107"/>
      <c r="W189" s="107"/>
      <c r="X189" s="107"/>
      <c r="Y189" s="107"/>
      <c r="Z189" s="107"/>
      <c r="AA189" s="107"/>
      <c r="AB189" s="107"/>
      <c r="AC189" s="107"/>
      <c r="AD189" s="107"/>
      <c r="AE189" s="107"/>
      <c r="AF189" s="107"/>
      <c r="AG189" s="107"/>
      <c r="AH189" s="107"/>
    </row>
    <row r="190" spans="1:34" x14ac:dyDescent="0.3">
      <c r="A190" s="173" t="s">
        <v>546</v>
      </c>
      <c r="B190" s="173" t="s">
        <v>557</v>
      </c>
      <c r="C190" s="173">
        <v>128629</v>
      </c>
      <c r="D190" s="176">
        <v>44988</v>
      </c>
      <c r="E190" s="177">
        <v>19.863</v>
      </c>
      <c r="F190" s="177">
        <v>13.051500000000001</v>
      </c>
      <c r="G190" s="177">
        <v>5.2087000000000003</v>
      </c>
      <c r="H190" s="177">
        <v>3.0994999999999999</v>
      </c>
      <c r="I190" s="177">
        <v>3.7593000000000001</v>
      </c>
      <c r="J190" s="177">
        <v>3.1709999999999998</v>
      </c>
      <c r="K190" s="177">
        <v>5.1313000000000004</v>
      </c>
      <c r="L190" s="177">
        <v>5.1627000000000001</v>
      </c>
      <c r="M190" s="177">
        <v>5.7798999999999996</v>
      </c>
      <c r="N190" s="177">
        <v>4.1398000000000001</v>
      </c>
      <c r="O190" s="177">
        <v>5.7907999999999999</v>
      </c>
      <c r="P190" s="177">
        <v>7.3037999999999998</v>
      </c>
      <c r="Q190" s="177">
        <v>7.9764999999999997</v>
      </c>
      <c r="R190" s="177">
        <v>4.6138000000000003</v>
      </c>
      <c r="T190" s="106"/>
      <c r="U190" s="107"/>
      <c r="V190" s="107"/>
      <c r="W190" s="107"/>
      <c r="X190" s="107"/>
      <c r="Y190" s="107"/>
      <c r="Z190" s="107"/>
      <c r="AA190" s="107"/>
      <c r="AB190" s="107"/>
      <c r="AC190" s="107"/>
      <c r="AD190" s="107"/>
      <c r="AE190" s="107"/>
      <c r="AF190" s="107"/>
      <c r="AG190" s="107"/>
      <c r="AH190" s="107"/>
    </row>
    <row r="191" spans="1:34" x14ac:dyDescent="0.3">
      <c r="A191" s="173" t="s">
        <v>546</v>
      </c>
      <c r="B191" s="173" t="s">
        <v>558</v>
      </c>
      <c r="C191" s="173">
        <v>128628</v>
      </c>
      <c r="D191" s="176">
        <v>44988</v>
      </c>
      <c r="E191" s="177">
        <v>19.252700000000001</v>
      </c>
      <c r="F191" s="177">
        <v>12.7065</v>
      </c>
      <c r="G191" s="177">
        <v>4.7413999999999996</v>
      </c>
      <c r="H191" s="177">
        <v>2.6825999999999999</v>
      </c>
      <c r="I191" s="177">
        <v>3.3355000000000001</v>
      </c>
      <c r="J191" s="177">
        <v>2.7480000000000002</v>
      </c>
      <c r="K191" s="177">
        <v>4.7023999999999999</v>
      </c>
      <c r="L191" s="177">
        <v>4.7298</v>
      </c>
      <c r="M191" s="177">
        <v>5.3391000000000002</v>
      </c>
      <c r="N191" s="177">
        <v>3.7031999999999998</v>
      </c>
      <c r="O191" s="177">
        <v>5.3228999999999997</v>
      </c>
      <c r="P191" s="177">
        <v>6.8263999999999996</v>
      </c>
      <c r="Q191" s="177">
        <v>7.6002999999999998</v>
      </c>
      <c r="R191" s="177">
        <v>4.1586999999999996</v>
      </c>
      <c r="T191" s="106"/>
      <c r="U191" s="107"/>
      <c r="V191" s="107"/>
      <c r="W191" s="107"/>
      <c r="X191" s="107"/>
      <c r="Y191" s="107"/>
      <c r="Z191" s="107"/>
      <c r="AA191" s="107"/>
      <c r="AB191" s="107"/>
      <c r="AC191" s="107"/>
      <c r="AD191" s="107"/>
      <c r="AE191" s="107"/>
      <c r="AF191" s="107"/>
      <c r="AG191" s="107"/>
      <c r="AH191" s="107"/>
    </row>
    <row r="192" spans="1:34" x14ac:dyDescent="0.3">
      <c r="A192" s="173" t="s">
        <v>546</v>
      </c>
      <c r="B192" s="173" t="s">
        <v>1991</v>
      </c>
      <c r="C192" s="173">
        <v>151107</v>
      </c>
      <c r="D192" s="176">
        <v>44988</v>
      </c>
      <c r="E192" s="177">
        <v>21.312799999999999</v>
      </c>
      <c r="F192" s="177">
        <v>9.4216999999999995</v>
      </c>
      <c r="G192" s="177">
        <v>5.7683999999999997</v>
      </c>
      <c r="H192" s="177">
        <v>1.5663</v>
      </c>
      <c r="I192" s="177">
        <v>0.57509999999999994</v>
      </c>
      <c r="J192" s="177">
        <v>-1.1794</v>
      </c>
      <c r="K192" s="177">
        <v>3.4336000000000002</v>
      </c>
      <c r="L192" s="177">
        <v>3.6621000000000001</v>
      </c>
      <c r="M192" s="177">
        <v>5.6204000000000001</v>
      </c>
      <c r="N192" s="177">
        <v>1.919</v>
      </c>
      <c r="O192" s="177">
        <v>4.7591000000000001</v>
      </c>
      <c r="P192" s="177">
        <v>6.4825999999999997</v>
      </c>
      <c r="Q192" s="177">
        <v>7.4591000000000003</v>
      </c>
      <c r="R192" s="177">
        <v>3.2612999999999999</v>
      </c>
      <c r="T192" s="106"/>
      <c r="U192" s="107"/>
      <c r="V192" s="107"/>
      <c r="W192" s="107"/>
      <c r="X192" s="107"/>
      <c r="Y192" s="107"/>
      <c r="Z192" s="107"/>
      <c r="AA192" s="107"/>
      <c r="AB192" s="107"/>
      <c r="AC192" s="107"/>
      <c r="AD192" s="107"/>
      <c r="AE192" s="107"/>
      <c r="AF192" s="107"/>
      <c r="AG192" s="107"/>
      <c r="AH192" s="107"/>
    </row>
    <row r="193" spans="1:34" x14ac:dyDescent="0.3">
      <c r="A193" s="173" t="s">
        <v>546</v>
      </c>
      <c r="B193" s="173" t="s">
        <v>1992</v>
      </c>
      <c r="C193" s="173">
        <v>151104</v>
      </c>
      <c r="D193" s="176">
        <v>44988</v>
      </c>
      <c r="E193" s="177">
        <v>20.4132</v>
      </c>
      <c r="F193" s="177">
        <v>8.9425000000000008</v>
      </c>
      <c r="G193" s="177">
        <v>5.3665000000000003</v>
      </c>
      <c r="H193" s="177">
        <v>1.1753</v>
      </c>
      <c r="I193" s="177">
        <v>0.19159999999999999</v>
      </c>
      <c r="J193" s="177">
        <v>-1.5563</v>
      </c>
      <c r="K193" s="177">
        <v>3.0489000000000002</v>
      </c>
      <c r="L193" s="177">
        <v>3.2751000000000001</v>
      </c>
      <c r="M193" s="177">
        <v>5.2253999999999996</v>
      </c>
      <c r="N193" s="177">
        <v>1.5324</v>
      </c>
      <c r="O193" s="177">
        <v>4.3541999999999996</v>
      </c>
      <c r="P193" s="177">
        <v>6.0589000000000004</v>
      </c>
      <c r="Q193" s="177">
        <v>4.7239000000000004</v>
      </c>
      <c r="R193" s="177">
        <v>2.8687999999999998</v>
      </c>
      <c r="T193" s="106"/>
      <c r="U193" s="107"/>
      <c r="V193" s="107"/>
      <c r="W193" s="107"/>
      <c r="X193" s="107"/>
      <c r="Y193" s="107"/>
      <c r="Z193" s="107"/>
      <c r="AA193" s="107"/>
      <c r="AB193" s="107"/>
      <c r="AC193" s="107"/>
      <c r="AD193" s="107"/>
      <c r="AE193" s="107"/>
      <c r="AF193" s="107"/>
      <c r="AG193" s="107"/>
      <c r="AH193" s="107"/>
    </row>
    <row r="194" spans="1:34" x14ac:dyDescent="0.3">
      <c r="A194" s="173" t="s">
        <v>546</v>
      </c>
      <c r="B194" s="173" t="s">
        <v>559</v>
      </c>
      <c r="C194" s="173">
        <v>112342</v>
      </c>
      <c r="D194" s="176">
        <v>44988</v>
      </c>
      <c r="E194" s="177">
        <v>27.340399999999999</v>
      </c>
      <c r="F194" s="177">
        <v>15.3592</v>
      </c>
      <c r="G194" s="177">
        <v>13.8109</v>
      </c>
      <c r="H194" s="177">
        <v>5.9188999999999998</v>
      </c>
      <c r="I194" s="177">
        <v>6.1269</v>
      </c>
      <c r="J194" s="177">
        <v>5.8429000000000002</v>
      </c>
      <c r="K194" s="177">
        <v>5.2253999999999996</v>
      </c>
      <c r="L194" s="177">
        <v>5.5891999999999999</v>
      </c>
      <c r="M194" s="177">
        <v>6.2549000000000001</v>
      </c>
      <c r="N194" s="177">
        <v>5.1562000000000001</v>
      </c>
      <c r="O194" s="177">
        <v>5.6087999999999996</v>
      </c>
      <c r="P194" s="177">
        <v>6.7723000000000004</v>
      </c>
      <c r="Q194" s="177">
        <v>7.9326999999999996</v>
      </c>
      <c r="R194" s="177">
        <v>4.7339000000000002</v>
      </c>
      <c r="T194" s="106"/>
      <c r="U194" s="107"/>
      <c r="V194" s="107"/>
      <c r="W194" s="107"/>
      <c r="X194" s="107"/>
      <c r="Y194" s="107"/>
      <c r="Z194" s="107"/>
      <c r="AA194" s="107"/>
      <c r="AB194" s="107"/>
      <c r="AC194" s="107"/>
      <c r="AD194" s="107"/>
      <c r="AE194" s="107"/>
      <c r="AF194" s="107"/>
      <c r="AG194" s="107"/>
      <c r="AH194" s="107"/>
    </row>
    <row r="195" spans="1:34" x14ac:dyDescent="0.3">
      <c r="A195" s="173" t="s">
        <v>546</v>
      </c>
      <c r="B195" s="173" t="s">
        <v>560</v>
      </c>
      <c r="C195" s="173">
        <v>120256</v>
      </c>
      <c r="D195" s="176">
        <v>44988</v>
      </c>
      <c r="E195" s="177">
        <v>28.274000000000001</v>
      </c>
      <c r="F195" s="177">
        <v>15.7563</v>
      </c>
      <c r="G195" s="177">
        <v>14.1738</v>
      </c>
      <c r="H195" s="177">
        <v>6.3148</v>
      </c>
      <c r="I195" s="177">
        <v>6.5077999999999996</v>
      </c>
      <c r="J195" s="177">
        <v>6.2260999999999997</v>
      </c>
      <c r="K195" s="177">
        <v>5.6143999999999998</v>
      </c>
      <c r="L195" s="177">
        <v>6.0133999999999999</v>
      </c>
      <c r="M195" s="177">
        <v>6.7001999999999997</v>
      </c>
      <c r="N195" s="177">
        <v>5.6102999999999996</v>
      </c>
      <c r="O195" s="177">
        <v>6.08</v>
      </c>
      <c r="P195" s="177">
        <v>7.242</v>
      </c>
      <c r="Q195" s="177">
        <v>8.2010000000000005</v>
      </c>
      <c r="R195" s="177">
        <v>5.1971999999999996</v>
      </c>
      <c r="T195" s="106"/>
      <c r="U195" s="107"/>
      <c r="V195" s="107"/>
      <c r="W195" s="107"/>
      <c r="X195" s="107"/>
      <c r="Y195" s="107"/>
      <c r="Z195" s="107"/>
      <c r="AA195" s="107"/>
      <c r="AB195" s="107"/>
      <c r="AC195" s="107"/>
      <c r="AD195" s="107"/>
      <c r="AE195" s="107"/>
      <c r="AF195" s="107"/>
      <c r="AG195" s="107"/>
      <c r="AH195" s="107"/>
    </row>
    <row r="196" spans="1:34" x14ac:dyDescent="0.3">
      <c r="A196" s="173" t="s">
        <v>546</v>
      </c>
      <c r="B196" s="173" t="s">
        <v>561</v>
      </c>
      <c r="C196" s="173">
        <v>121279</v>
      </c>
      <c r="D196" s="176">
        <v>44988</v>
      </c>
      <c r="E196" s="177">
        <v>21.140999999999998</v>
      </c>
      <c r="F196" s="177">
        <v>22.285499999999999</v>
      </c>
      <c r="G196" s="177">
        <v>6.0457999999999998</v>
      </c>
      <c r="H196" s="177">
        <v>4.2210000000000001</v>
      </c>
      <c r="I196" s="177">
        <v>2.2216999999999998</v>
      </c>
      <c r="J196" s="177">
        <v>1.7350000000000001</v>
      </c>
      <c r="K196" s="177">
        <v>5.0389999999999997</v>
      </c>
      <c r="L196" s="177">
        <v>5.0991</v>
      </c>
      <c r="M196" s="177">
        <v>5.2556000000000003</v>
      </c>
      <c r="N196" s="177">
        <v>4.0858999999999996</v>
      </c>
      <c r="O196" s="177">
        <v>5.7798999999999996</v>
      </c>
      <c r="P196" s="177">
        <v>7.5983999999999998</v>
      </c>
      <c r="Q196" s="177">
        <v>7.7781000000000002</v>
      </c>
      <c r="R196" s="177">
        <v>4.3906999999999998</v>
      </c>
      <c r="S196" t="s">
        <v>1786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546</v>
      </c>
      <c r="B197" s="173" t="s">
        <v>562</v>
      </c>
      <c r="C197" s="173">
        <v>121280</v>
      </c>
      <c r="D197" s="176">
        <v>44988</v>
      </c>
      <c r="E197" s="177">
        <v>20.686599999999999</v>
      </c>
      <c r="F197" s="177">
        <v>22.0687</v>
      </c>
      <c r="G197" s="177">
        <v>5.7664999999999997</v>
      </c>
      <c r="H197" s="177">
        <v>3.9350999999999998</v>
      </c>
      <c r="I197" s="177">
        <v>1.9297</v>
      </c>
      <c r="J197" s="177">
        <v>1.4382999999999999</v>
      </c>
      <c r="K197" s="177">
        <v>4.7358000000000002</v>
      </c>
      <c r="L197" s="177">
        <v>4.7914000000000003</v>
      </c>
      <c r="M197" s="177">
        <v>4.9433999999999996</v>
      </c>
      <c r="N197" s="177">
        <v>3.7717999999999998</v>
      </c>
      <c r="O197" s="177">
        <v>5.4412000000000003</v>
      </c>
      <c r="P197" s="177">
        <v>7.2717000000000001</v>
      </c>
      <c r="Q197" s="177">
        <v>7.5439999999999996</v>
      </c>
      <c r="R197" s="177">
        <v>4.0675999999999997</v>
      </c>
      <c r="S197" t="s">
        <v>1786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546</v>
      </c>
      <c r="B198" s="173" t="s">
        <v>563</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546</v>
      </c>
      <c r="B199" s="173" t="s">
        <v>564</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546</v>
      </c>
      <c r="B200" s="173" t="s">
        <v>565</v>
      </c>
      <c r="C200" s="173">
        <v>118232</v>
      </c>
      <c r="D200" s="176">
        <v>44988</v>
      </c>
      <c r="E200" s="177">
        <v>1894.9639999999999</v>
      </c>
      <c r="F200" s="177">
        <v>36.348100000000002</v>
      </c>
      <c r="G200" s="177">
        <v>8.0952000000000002</v>
      </c>
      <c r="H200" s="177">
        <v>2.0285000000000002</v>
      </c>
      <c r="I200" s="177">
        <v>2.5285000000000002</v>
      </c>
      <c r="J200" s="177">
        <v>0.96389999999999998</v>
      </c>
      <c r="K200" s="177">
        <v>4.1318999999999999</v>
      </c>
      <c r="L200" s="177">
        <v>4.0860000000000003</v>
      </c>
      <c r="M200" s="177">
        <v>5.1418999999999997</v>
      </c>
      <c r="N200" s="177">
        <v>1.6113999999999999</v>
      </c>
      <c r="O200" s="177">
        <v>4.0989000000000004</v>
      </c>
      <c r="P200" s="177">
        <v>5.9600999999999997</v>
      </c>
      <c r="Q200" s="177">
        <v>6.4798</v>
      </c>
      <c r="R200" s="177">
        <v>3.5278</v>
      </c>
      <c r="T200" s="106"/>
      <c r="U200" s="107"/>
      <c r="V200" s="107"/>
      <c r="W200" s="107"/>
      <c r="X200" s="107"/>
      <c r="Y200" s="107"/>
      <c r="Z200" s="107"/>
      <c r="AA200" s="107"/>
      <c r="AB200" s="107"/>
      <c r="AC200" s="107"/>
      <c r="AD200" s="107"/>
      <c r="AE200" s="107"/>
      <c r="AF200" s="107"/>
      <c r="AG200" s="107"/>
      <c r="AH200" s="107"/>
    </row>
    <row r="201" spans="1:34" x14ac:dyDescent="0.3">
      <c r="A201" s="173" t="s">
        <v>546</v>
      </c>
      <c r="B201" s="173" t="s">
        <v>566</v>
      </c>
      <c r="C201" s="173">
        <v>120444</v>
      </c>
      <c r="D201" s="176">
        <v>44988</v>
      </c>
      <c r="E201" s="177">
        <v>2012.9676999999999</v>
      </c>
      <c r="F201" s="177">
        <v>36.7697</v>
      </c>
      <c r="G201" s="177">
        <v>8.5184999999999995</v>
      </c>
      <c r="H201" s="177">
        <v>2.4516</v>
      </c>
      <c r="I201" s="177">
        <v>2.9521000000000002</v>
      </c>
      <c r="J201" s="177">
        <v>1.3875</v>
      </c>
      <c r="K201" s="177">
        <v>4.5591999999999997</v>
      </c>
      <c r="L201" s="177">
        <v>4.5171999999999999</v>
      </c>
      <c r="M201" s="177">
        <v>5.5805999999999996</v>
      </c>
      <c r="N201" s="177">
        <v>2.0407000000000002</v>
      </c>
      <c r="O201" s="177">
        <v>4.5523999999999996</v>
      </c>
      <c r="P201" s="177">
        <v>6.4099000000000004</v>
      </c>
      <c r="Q201" s="177">
        <v>7.0804</v>
      </c>
      <c r="R201" s="177">
        <v>3.9639000000000002</v>
      </c>
      <c r="T201" s="106"/>
      <c r="U201" s="107"/>
      <c r="V201" s="107"/>
      <c r="W201" s="107"/>
      <c r="X201" s="107"/>
      <c r="Y201" s="107"/>
      <c r="Z201" s="107"/>
      <c r="AA201" s="107"/>
      <c r="AB201" s="107"/>
      <c r="AC201" s="107"/>
      <c r="AD201" s="107"/>
      <c r="AE201" s="107"/>
      <c r="AF201" s="107"/>
      <c r="AG201" s="107"/>
      <c r="AH201" s="107"/>
    </row>
    <row r="202" spans="1:34" x14ac:dyDescent="0.3">
      <c r="A202" s="173" t="s">
        <v>546</v>
      </c>
      <c r="B202" s="173" t="s">
        <v>1649</v>
      </c>
      <c r="C202" s="173">
        <v>148534</v>
      </c>
      <c r="D202" s="176">
        <v>44988</v>
      </c>
      <c r="E202" s="177">
        <v>11.174200000000001</v>
      </c>
      <c r="F202" s="177">
        <v>7.8411999999999997</v>
      </c>
      <c r="G202" s="177">
        <v>7.5175000000000001</v>
      </c>
      <c r="H202" s="177">
        <v>6.6814</v>
      </c>
      <c r="I202" s="177">
        <v>6.1039000000000003</v>
      </c>
      <c r="J202" s="177">
        <v>4.8947000000000003</v>
      </c>
      <c r="K202" s="177">
        <v>5.9226999999999999</v>
      </c>
      <c r="L202" s="177">
        <v>5.7946999999999997</v>
      </c>
      <c r="M202" s="177">
        <v>5.9474999999999998</v>
      </c>
      <c r="N202" s="177">
        <v>5.1897000000000002</v>
      </c>
      <c r="O202" s="177"/>
      <c r="P202" s="177"/>
      <c r="Q202" s="177">
        <v>4.8132999999999999</v>
      </c>
      <c r="R202" s="177">
        <v>5.2417999999999996</v>
      </c>
      <c r="T202" s="106"/>
      <c r="U202" s="107"/>
      <c r="V202" s="107"/>
      <c r="W202" s="107"/>
      <c r="X202" s="107"/>
      <c r="Y202" s="107"/>
      <c r="Z202" s="107"/>
      <c r="AA202" s="107"/>
      <c r="AB202" s="107"/>
      <c r="AC202" s="107"/>
      <c r="AD202" s="107"/>
      <c r="AE202" s="107"/>
      <c r="AF202" s="107"/>
      <c r="AG202" s="107"/>
      <c r="AH202" s="107"/>
    </row>
    <row r="203" spans="1:34" x14ac:dyDescent="0.3">
      <c r="A203" s="173" t="s">
        <v>546</v>
      </c>
      <c r="B203" s="173" t="s">
        <v>1650</v>
      </c>
      <c r="C203" s="173">
        <v>148535</v>
      </c>
      <c r="D203" s="176">
        <v>44988</v>
      </c>
      <c r="E203" s="177">
        <v>11.0303</v>
      </c>
      <c r="F203" s="177">
        <v>7.6124000000000001</v>
      </c>
      <c r="G203" s="177">
        <v>7.0633999999999997</v>
      </c>
      <c r="H203" s="177">
        <v>6.2</v>
      </c>
      <c r="I203" s="177">
        <v>5.5663999999999998</v>
      </c>
      <c r="J203" s="177">
        <v>4.3517000000000001</v>
      </c>
      <c r="K203" s="177">
        <v>5.3727999999999998</v>
      </c>
      <c r="L203" s="177">
        <v>5.2329999999999997</v>
      </c>
      <c r="M203" s="177">
        <v>5.3776000000000002</v>
      </c>
      <c r="N203" s="177">
        <v>4.6161000000000003</v>
      </c>
      <c r="O203" s="177"/>
      <c r="P203" s="177"/>
      <c r="Q203" s="177">
        <v>4.2396000000000003</v>
      </c>
      <c r="R203" s="177">
        <v>4.6668000000000003</v>
      </c>
      <c r="T203" s="106"/>
      <c r="U203" s="107"/>
      <c r="V203" s="107"/>
      <c r="W203" s="107"/>
      <c r="X203" s="107"/>
      <c r="Y203" s="107"/>
      <c r="Z203" s="107"/>
      <c r="AA203" s="107"/>
      <c r="AB203" s="107"/>
      <c r="AC203" s="107"/>
      <c r="AD203" s="107"/>
      <c r="AE203" s="107"/>
      <c r="AF203" s="107"/>
      <c r="AG203" s="107"/>
      <c r="AH203" s="107"/>
    </row>
    <row r="204" spans="1:34" x14ac:dyDescent="0.3">
      <c r="A204" s="173" t="s">
        <v>546</v>
      </c>
      <c r="B204" s="173" t="s">
        <v>567</v>
      </c>
      <c r="C204" s="173">
        <v>123690</v>
      </c>
      <c r="D204" s="176">
        <v>44988</v>
      </c>
      <c r="E204" s="177">
        <v>54.6496</v>
      </c>
      <c r="F204" s="177">
        <v>14.298500000000001</v>
      </c>
      <c r="G204" s="177">
        <v>12.9932</v>
      </c>
      <c r="H204" s="177">
        <v>5.2148000000000003</v>
      </c>
      <c r="I204" s="177">
        <v>5.9051</v>
      </c>
      <c r="J204" s="177">
        <v>3.3193000000000001</v>
      </c>
      <c r="K204" s="177">
        <v>3.9527000000000001</v>
      </c>
      <c r="L204" s="177">
        <v>5.0965999999999996</v>
      </c>
      <c r="M204" s="177">
        <v>5.8453999999999997</v>
      </c>
      <c r="N204" s="177">
        <v>3.9489000000000001</v>
      </c>
      <c r="O204" s="177">
        <v>5.4473000000000003</v>
      </c>
      <c r="P204" s="177">
        <v>7.1284999999999998</v>
      </c>
      <c r="Q204" s="177">
        <v>7.2727000000000004</v>
      </c>
      <c r="R204" s="177">
        <v>4.4370000000000003</v>
      </c>
      <c r="T204" s="106"/>
      <c r="U204" s="107"/>
      <c r="V204" s="107"/>
      <c r="W204" s="107"/>
      <c r="X204" s="107"/>
      <c r="Y204" s="107"/>
      <c r="Z204" s="107"/>
      <c r="AA204" s="107"/>
      <c r="AB204" s="107"/>
      <c r="AC204" s="107"/>
      <c r="AD204" s="107"/>
      <c r="AE204" s="107"/>
      <c r="AF204" s="107"/>
      <c r="AG204" s="107"/>
      <c r="AH204" s="107"/>
    </row>
    <row r="205" spans="1:34" x14ac:dyDescent="0.3">
      <c r="A205" s="173" t="s">
        <v>546</v>
      </c>
      <c r="B205" s="173" t="s">
        <v>568</v>
      </c>
      <c r="C205" s="173">
        <v>123693</v>
      </c>
      <c r="D205" s="176">
        <v>44988</v>
      </c>
      <c r="E205" s="177">
        <v>56.410299999999999</v>
      </c>
      <c r="F205" s="177">
        <v>14.758599999999999</v>
      </c>
      <c r="G205" s="177">
        <v>13.4518</v>
      </c>
      <c r="H205" s="177">
        <v>5.6631999999999998</v>
      </c>
      <c r="I205" s="177">
        <v>6.3518999999999997</v>
      </c>
      <c r="J205" s="177">
        <v>3.7637</v>
      </c>
      <c r="K205" s="177">
        <v>4.3941999999999997</v>
      </c>
      <c r="L205" s="177">
        <v>5.5419</v>
      </c>
      <c r="M205" s="177">
        <v>6.2958999999999996</v>
      </c>
      <c r="N205" s="177">
        <v>4.3928000000000003</v>
      </c>
      <c r="O205" s="177">
        <v>5.8784000000000001</v>
      </c>
      <c r="P205" s="177">
        <v>7.5336999999999996</v>
      </c>
      <c r="Q205" s="177">
        <v>8.1889000000000003</v>
      </c>
      <c r="R205" s="177">
        <v>4.8714000000000004</v>
      </c>
      <c r="T205" s="106"/>
      <c r="U205" s="107"/>
      <c r="V205" s="107"/>
      <c r="W205" s="107"/>
      <c r="X205" s="107"/>
      <c r="Y205" s="107"/>
      <c r="Z205" s="107"/>
      <c r="AA205" s="107"/>
      <c r="AB205" s="107"/>
      <c r="AC205" s="107"/>
      <c r="AD205" s="107"/>
      <c r="AE205" s="107"/>
      <c r="AF205" s="107"/>
      <c r="AG205" s="107"/>
      <c r="AH205" s="107"/>
    </row>
    <row r="206" spans="1:34" x14ac:dyDescent="0.3">
      <c r="A206" s="173" t="s">
        <v>546</v>
      </c>
      <c r="B206" s="173" t="s">
        <v>569</v>
      </c>
      <c r="C206" s="173">
        <v>105823</v>
      </c>
      <c r="D206" s="176">
        <v>44988</v>
      </c>
      <c r="E206" s="177">
        <v>29.151900000000001</v>
      </c>
      <c r="F206" s="177">
        <v>7.0129000000000001</v>
      </c>
      <c r="G206" s="177">
        <v>9.8993000000000002</v>
      </c>
      <c r="H206" s="177">
        <v>2.3083999999999998</v>
      </c>
      <c r="I206" s="177">
        <v>2.2825000000000002</v>
      </c>
      <c r="J206" s="177">
        <v>0.44729999999999998</v>
      </c>
      <c r="K206" s="177">
        <v>3.6151</v>
      </c>
      <c r="L206" s="177">
        <v>3.8056999999999999</v>
      </c>
      <c r="M206" s="177">
        <v>4.3144</v>
      </c>
      <c r="N206" s="177">
        <v>3.2831999999999999</v>
      </c>
      <c r="O206" s="177">
        <v>4.2717999999999998</v>
      </c>
      <c r="P206" s="177">
        <v>6.1886999999999999</v>
      </c>
      <c r="Q206" s="177">
        <v>7.0201000000000002</v>
      </c>
      <c r="R206" s="177">
        <v>3.3839999999999999</v>
      </c>
      <c r="T206" s="106"/>
      <c r="U206" s="107"/>
      <c r="V206" s="107"/>
      <c r="W206" s="107"/>
      <c r="X206" s="107"/>
      <c r="Y206" s="107"/>
      <c r="Z206" s="107"/>
      <c r="AA206" s="107"/>
      <c r="AB206" s="107"/>
      <c r="AC206" s="107"/>
      <c r="AD206" s="107"/>
      <c r="AE206" s="107"/>
      <c r="AF206" s="107"/>
      <c r="AG206" s="107"/>
      <c r="AH206" s="107"/>
    </row>
    <row r="207" spans="1:34" x14ac:dyDescent="0.3">
      <c r="A207" s="173" t="s">
        <v>546</v>
      </c>
      <c r="B207" s="173" t="s">
        <v>570</v>
      </c>
      <c r="C207" s="173">
        <v>120338</v>
      </c>
      <c r="D207" s="176">
        <v>44988</v>
      </c>
      <c r="E207" s="177">
        <v>31.070499999999999</v>
      </c>
      <c r="F207" s="177">
        <v>7.5198999999999998</v>
      </c>
      <c r="G207" s="177">
        <v>10.4642</v>
      </c>
      <c r="H207" s="177">
        <v>2.8544999999999998</v>
      </c>
      <c r="I207" s="177">
        <v>2.8393000000000002</v>
      </c>
      <c r="J207" s="177">
        <v>0.99929999999999997</v>
      </c>
      <c r="K207" s="177">
        <v>4.1712999999999996</v>
      </c>
      <c r="L207" s="177">
        <v>4.3673999999999999</v>
      </c>
      <c r="M207" s="177">
        <v>4.8836000000000004</v>
      </c>
      <c r="N207" s="177">
        <v>3.8532000000000002</v>
      </c>
      <c r="O207" s="177">
        <v>4.8445999999999998</v>
      </c>
      <c r="P207" s="177">
        <v>6.7739000000000003</v>
      </c>
      <c r="Q207" s="177">
        <v>7.3051000000000004</v>
      </c>
      <c r="R207" s="177">
        <v>3.9542999999999999</v>
      </c>
      <c r="T207" s="106"/>
      <c r="U207" s="107"/>
      <c r="V207" s="107"/>
      <c r="W207" s="107"/>
      <c r="X207" s="107"/>
      <c r="Y207" s="107"/>
      <c r="Z207" s="107"/>
      <c r="AA207" s="107"/>
      <c r="AB207" s="107"/>
      <c r="AC207" s="107"/>
      <c r="AD207" s="107"/>
      <c r="AE207" s="107"/>
      <c r="AF207" s="107"/>
      <c r="AG207" s="107"/>
      <c r="AH207" s="107"/>
    </row>
    <row r="208" spans="1:34" x14ac:dyDescent="0.3">
      <c r="A208" s="173" t="s">
        <v>546</v>
      </c>
      <c r="B208" s="173" t="s">
        <v>1651</v>
      </c>
      <c r="C208" s="173">
        <v>148419</v>
      </c>
      <c r="D208" s="176">
        <v>44988</v>
      </c>
      <c r="E208" s="177">
        <v>11.0306</v>
      </c>
      <c r="F208" s="177">
        <v>8.2743000000000002</v>
      </c>
      <c r="G208" s="177">
        <v>8.4990000000000006</v>
      </c>
      <c r="H208" s="177">
        <v>4.0210999999999997</v>
      </c>
      <c r="I208" s="177">
        <v>3.6213000000000002</v>
      </c>
      <c r="J208" s="177">
        <v>2.8898999999999999</v>
      </c>
      <c r="K208" s="177">
        <v>4.7610999999999999</v>
      </c>
      <c r="L208" s="177">
        <v>4.8240999999999996</v>
      </c>
      <c r="M208" s="177">
        <v>5.3643000000000001</v>
      </c>
      <c r="N208" s="177">
        <v>3.5834000000000001</v>
      </c>
      <c r="O208" s="177"/>
      <c r="P208" s="177"/>
      <c r="Q208" s="177">
        <v>3.8323</v>
      </c>
      <c r="R208" s="177">
        <v>4.1609999999999996</v>
      </c>
      <c r="T208" s="106"/>
      <c r="U208" s="107"/>
      <c r="V208" s="107"/>
      <c r="W208" s="107"/>
      <c r="X208" s="107"/>
      <c r="Y208" s="107"/>
      <c r="Z208" s="107"/>
      <c r="AA208" s="107"/>
      <c r="AB208" s="107"/>
      <c r="AC208" s="107"/>
      <c r="AD208" s="107"/>
      <c r="AE208" s="107"/>
      <c r="AF208" s="107"/>
      <c r="AG208" s="107"/>
      <c r="AH208" s="107"/>
    </row>
    <row r="209" spans="1:34" x14ac:dyDescent="0.3">
      <c r="A209" s="173" t="s">
        <v>546</v>
      </c>
      <c r="B209" s="173" t="s">
        <v>1652</v>
      </c>
      <c r="C209" s="173">
        <v>148416</v>
      </c>
      <c r="D209" s="176">
        <v>44988</v>
      </c>
      <c r="E209" s="177">
        <v>10.9039</v>
      </c>
      <c r="F209" s="177">
        <v>7.7007000000000003</v>
      </c>
      <c r="G209" s="177">
        <v>7.9273999999999996</v>
      </c>
      <c r="H209" s="177">
        <v>3.5411000000000001</v>
      </c>
      <c r="I209" s="177">
        <v>3.16</v>
      </c>
      <c r="J209" s="177">
        <v>2.4194</v>
      </c>
      <c r="K209" s="177">
        <v>4.3017000000000003</v>
      </c>
      <c r="L209" s="177">
        <v>4.3712999999999997</v>
      </c>
      <c r="M209" s="177">
        <v>4.9105999999999996</v>
      </c>
      <c r="N209" s="177">
        <v>3.1316000000000002</v>
      </c>
      <c r="O209" s="177"/>
      <c r="P209" s="177"/>
      <c r="Q209" s="177">
        <v>3.3734999999999999</v>
      </c>
      <c r="R209" s="177">
        <v>3.7050000000000001</v>
      </c>
      <c r="T209" s="106"/>
      <c r="U209" s="107"/>
      <c r="V209" s="107"/>
      <c r="W209" s="107"/>
      <c r="X209" s="107"/>
      <c r="Y209" s="107"/>
      <c r="Z209" s="107"/>
      <c r="AA209" s="107"/>
      <c r="AB209" s="107"/>
      <c r="AC209" s="107"/>
      <c r="AD209" s="107"/>
      <c r="AE209" s="107"/>
      <c r="AF209" s="107"/>
      <c r="AG209" s="107"/>
      <c r="AH209" s="107"/>
    </row>
    <row r="210" spans="1:34" x14ac:dyDescent="0.3">
      <c r="A210" s="173" t="s">
        <v>546</v>
      </c>
      <c r="B210" s="173" t="s">
        <v>571</v>
      </c>
      <c r="C210" s="173">
        <v>134545</v>
      </c>
      <c r="D210" s="176">
        <v>44988</v>
      </c>
      <c r="E210" s="177">
        <v>17.355499999999999</v>
      </c>
      <c r="F210" s="177">
        <v>13.043799999999999</v>
      </c>
      <c r="G210" s="177">
        <v>9.0500000000000007</v>
      </c>
      <c r="H210" s="177">
        <v>2.0438000000000001</v>
      </c>
      <c r="I210" s="177">
        <v>2.7970999999999999</v>
      </c>
      <c r="J210" s="177">
        <v>1.2254</v>
      </c>
      <c r="K210" s="177">
        <v>4.3403999999999998</v>
      </c>
      <c r="L210" s="177">
        <v>4.5232000000000001</v>
      </c>
      <c r="M210" s="177">
        <v>5.3162000000000003</v>
      </c>
      <c r="N210" s="177">
        <v>3.4148999999999998</v>
      </c>
      <c r="O210" s="177">
        <v>5.4635999999999996</v>
      </c>
      <c r="P210" s="177">
        <v>7.0026999999999999</v>
      </c>
      <c r="Q210" s="177">
        <v>7.3186999999999998</v>
      </c>
      <c r="R210" s="177">
        <v>4.1879</v>
      </c>
      <c r="T210" s="106"/>
      <c r="U210" s="107"/>
      <c r="V210" s="107"/>
      <c r="W210" s="107"/>
      <c r="X210" s="107"/>
      <c r="Y210" s="107"/>
      <c r="Z210" s="107"/>
      <c r="AA210" s="107"/>
      <c r="AB210" s="107"/>
      <c r="AC210" s="107"/>
      <c r="AD210" s="107"/>
      <c r="AE210" s="107"/>
      <c r="AF210" s="107"/>
      <c r="AG210" s="107"/>
      <c r="AH210" s="107"/>
    </row>
    <row r="211" spans="1:34" x14ac:dyDescent="0.3">
      <c r="A211" s="173" t="s">
        <v>546</v>
      </c>
      <c r="B211" s="173" t="s">
        <v>572</v>
      </c>
      <c r="C211" s="173">
        <v>134547</v>
      </c>
      <c r="D211" s="176">
        <v>44988</v>
      </c>
      <c r="E211" s="177">
        <v>17.8446</v>
      </c>
      <c r="F211" s="177">
        <v>13.504899999999999</v>
      </c>
      <c r="G211" s="177">
        <v>9.5528999999999993</v>
      </c>
      <c r="H211" s="177">
        <v>2.5434000000000001</v>
      </c>
      <c r="I211" s="177">
        <v>3.2915000000000001</v>
      </c>
      <c r="J211" s="177">
        <v>1.7336</v>
      </c>
      <c r="K211" s="177">
        <v>4.8455000000000004</v>
      </c>
      <c r="L211" s="177">
        <v>5.0133000000000001</v>
      </c>
      <c r="M211" s="177">
        <v>5.8087</v>
      </c>
      <c r="N211" s="177">
        <v>3.9016999999999999</v>
      </c>
      <c r="O211" s="177">
        <v>5.9641000000000002</v>
      </c>
      <c r="P211" s="177">
        <v>7.4778000000000002</v>
      </c>
      <c r="Q211" s="177">
        <v>7.7015000000000002</v>
      </c>
      <c r="R211" s="177">
        <v>4.6734999999999998</v>
      </c>
      <c r="T211" s="106"/>
      <c r="U211" s="107"/>
      <c r="V211" s="107"/>
      <c r="W211" s="107"/>
      <c r="X211" s="107"/>
      <c r="Y211" s="107"/>
      <c r="Z211" s="107"/>
      <c r="AA211" s="107"/>
      <c r="AB211" s="107"/>
      <c r="AC211" s="107"/>
      <c r="AD211" s="107"/>
      <c r="AE211" s="107"/>
      <c r="AF211" s="107"/>
      <c r="AG211" s="107"/>
      <c r="AH211" s="107"/>
    </row>
    <row r="212" spans="1:34" x14ac:dyDescent="0.3">
      <c r="A212" s="173" t="s">
        <v>546</v>
      </c>
      <c r="B212" s="173" t="s">
        <v>573</v>
      </c>
      <c r="C212" s="173">
        <v>138566</v>
      </c>
      <c r="D212" s="176">
        <v>44988</v>
      </c>
      <c r="E212" s="177">
        <v>20.4421</v>
      </c>
      <c r="F212" s="177">
        <v>17.3279</v>
      </c>
      <c r="G212" s="177">
        <v>6.0738000000000003</v>
      </c>
      <c r="H212" s="177">
        <v>2.552</v>
      </c>
      <c r="I212" s="177">
        <v>2.1827000000000001</v>
      </c>
      <c r="J212" s="177">
        <v>0.86780000000000002</v>
      </c>
      <c r="K212" s="177">
        <v>4.3194999999999997</v>
      </c>
      <c r="L212" s="177">
        <v>4.0128000000000004</v>
      </c>
      <c r="M212" s="177">
        <v>4.6124000000000001</v>
      </c>
      <c r="N212" s="177">
        <v>3.4943</v>
      </c>
      <c r="O212" s="177">
        <v>5.0124000000000004</v>
      </c>
      <c r="P212" s="177">
        <v>6.6505000000000001</v>
      </c>
      <c r="Q212" s="177">
        <v>7.4183000000000003</v>
      </c>
      <c r="R212" s="177">
        <v>3.9363999999999999</v>
      </c>
      <c r="S212" t="s">
        <v>1786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546</v>
      </c>
      <c r="B213" s="173" t="s">
        <v>574</v>
      </c>
      <c r="C213" s="173">
        <v>138564</v>
      </c>
      <c r="D213" s="176">
        <v>44988</v>
      </c>
      <c r="E213" s="177">
        <v>21.409199999999998</v>
      </c>
      <c r="F213" s="177">
        <v>17.5687</v>
      </c>
      <c r="G213" s="177">
        <v>6.2544000000000004</v>
      </c>
      <c r="H213" s="177">
        <v>2.7292000000000001</v>
      </c>
      <c r="I213" s="177">
        <v>2.3401999999999998</v>
      </c>
      <c r="J213" s="177">
        <v>1.0237000000000001</v>
      </c>
      <c r="K213" s="177">
        <v>4.4840999999999998</v>
      </c>
      <c r="L213" s="177">
        <v>4.2003000000000004</v>
      </c>
      <c r="M213" s="177">
        <v>4.8886000000000003</v>
      </c>
      <c r="N213" s="177">
        <v>3.8268</v>
      </c>
      <c r="O213" s="177">
        <v>5.4550000000000001</v>
      </c>
      <c r="P213" s="177">
        <v>7.1352000000000002</v>
      </c>
      <c r="Q213" s="177">
        <v>7.9162999999999997</v>
      </c>
      <c r="R213" s="177">
        <v>4.3506999999999998</v>
      </c>
      <c r="S213" t="s">
        <v>1786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546</v>
      </c>
      <c r="B214" s="173" t="s">
        <v>575</v>
      </c>
      <c r="C214" s="173">
        <v>125503</v>
      </c>
      <c r="D214" s="176">
        <v>44988</v>
      </c>
      <c r="E214" s="177">
        <v>2749.2806999999998</v>
      </c>
      <c r="F214" s="177">
        <v>9.5202000000000009</v>
      </c>
      <c r="G214" s="177">
        <v>4.7339000000000002</v>
      </c>
      <c r="H214" s="177">
        <v>2.0371999999999999</v>
      </c>
      <c r="I214" s="177">
        <v>1.5494000000000001</v>
      </c>
      <c r="J214" s="177">
        <v>0.93340000000000001</v>
      </c>
      <c r="K214" s="177">
        <v>4.6805000000000003</v>
      </c>
      <c r="L214" s="177">
        <v>4.9664000000000001</v>
      </c>
      <c r="M214" s="177">
        <v>5.2945000000000002</v>
      </c>
      <c r="N214" s="177">
        <v>3.5752999999999999</v>
      </c>
      <c r="O214" s="177">
        <v>5.1561000000000003</v>
      </c>
      <c r="P214" s="177">
        <v>6.9772999999999996</v>
      </c>
      <c r="Q214" s="177">
        <v>7.9112999999999998</v>
      </c>
      <c r="R214" s="177">
        <v>3.9243000000000001</v>
      </c>
      <c r="T214" s="106"/>
      <c r="U214" s="107"/>
      <c r="V214" s="107"/>
      <c r="W214" s="107"/>
      <c r="X214" s="107"/>
      <c r="Y214" s="107"/>
      <c r="Z214" s="107"/>
      <c r="AA214" s="107"/>
      <c r="AB214" s="107"/>
      <c r="AC214" s="107"/>
      <c r="AD214" s="107"/>
      <c r="AE214" s="107"/>
      <c r="AF214" s="107"/>
      <c r="AG214" s="107"/>
      <c r="AH214" s="107"/>
    </row>
    <row r="215" spans="1:34" x14ac:dyDescent="0.3">
      <c r="A215" s="173" t="s">
        <v>546</v>
      </c>
      <c r="B215" s="173" t="s">
        <v>576</v>
      </c>
      <c r="C215" s="173">
        <v>125498</v>
      </c>
      <c r="D215" s="176">
        <v>44988</v>
      </c>
      <c r="E215" s="177">
        <v>2614.6039000000001</v>
      </c>
      <c r="F215" s="177">
        <v>9.0497999999999994</v>
      </c>
      <c r="G215" s="177">
        <v>4.2634999999999996</v>
      </c>
      <c r="H215" s="177">
        <v>1.5678000000000001</v>
      </c>
      <c r="I215" s="177">
        <v>1.0795999999999999</v>
      </c>
      <c r="J215" s="177">
        <v>0.4632</v>
      </c>
      <c r="K215" s="177">
        <v>4.2057000000000002</v>
      </c>
      <c r="L215" s="177">
        <v>4.4855999999999998</v>
      </c>
      <c r="M215" s="177">
        <v>4.8072999999999997</v>
      </c>
      <c r="N215" s="177">
        <v>3.09</v>
      </c>
      <c r="O215" s="177">
        <v>4.6628999999999996</v>
      </c>
      <c r="P215" s="177">
        <v>6.4663000000000004</v>
      </c>
      <c r="Q215" s="177">
        <v>7.4328000000000003</v>
      </c>
      <c r="R215" s="177">
        <v>3.4371</v>
      </c>
      <c r="T215" s="106"/>
      <c r="U215" s="107"/>
      <c r="V215" s="107"/>
      <c r="W215" s="107"/>
      <c r="X215" s="107"/>
      <c r="Y215" s="107"/>
      <c r="Z215" s="107"/>
      <c r="AA215" s="107"/>
      <c r="AB215" s="107"/>
      <c r="AC215" s="107"/>
      <c r="AD215" s="107"/>
      <c r="AE215" s="107"/>
      <c r="AF215" s="107"/>
      <c r="AG215" s="107"/>
      <c r="AH215" s="107"/>
    </row>
    <row r="216" spans="1:34" x14ac:dyDescent="0.3">
      <c r="A216" s="173" t="s">
        <v>546</v>
      </c>
      <c r="B216" s="173" t="s">
        <v>577</v>
      </c>
      <c r="C216" s="173">
        <v>100784</v>
      </c>
      <c r="D216" s="176">
        <v>44988</v>
      </c>
      <c r="E216" s="177">
        <v>35.929699999999997</v>
      </c>
      <c r="F216" s="177">
        <v>12.804500000000001</v>
      </c>
      <c r="G216" s="177">
        <v>7.2169999999999996</v>
      </c>
      <c r="H216" s="177">
        <v>2.7298</v>
      </c>
      <c r="I216" s="177">
        <v>2.2513999999999998</v>
      </c>
      <c r="J216" s="177">
        <v>0.74780000000000002</v>
      </c>
      <c r="K216" s="177">
        <v>4.0674999999999999</v>
      </c>
      <c r="L216" s="177">
        <v>4.2656000000000001</v>
      </c>
      <c r="M216" s="177">
        <v>5.1798999999999999</v>
      </c>
      <c r="N216" s="177">
        <v>3.1667999999999998</v>
      </c>
      <c r="O216" s="177">
        <v>4.2629999999999999</v>
      </c>
      <c r="P216" s="177">
        <v>5.9583000000000004</v>
      </c>
      <c r="Q216" s="177">
        <v>7.2869999999999999</v>
      </c>
      <c r="R216" s="177">
        <v>3.1013999999999999</v>
      </c>
      <c r="S216" t="s">
        <v>1786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546</v>
      </c>
      <c r="B217" s="173" t="s">
        <v>578</v>
      </c>
      <c r="C217" s="173">
        <v>119625</v>
      </c>
      <c r="D217" s="176">
        <v>44988</v>
      </c>
      <c r="E217" s="177">
        <v>36.332099999999997</v>
      </c>
      <c r="F217" s="177">
        <v>12.9642</v>
      </c>
      <c r="G217" s="177">
        <v>7.4051999999999998</v>
      </c>
      <c r="H217" s="177">
        <v>2.915</v>
      </c>
      <c r="I217" s="177">
        <v>2.4348999999999998</v>
      </c>
      <c r="J217" s="177">
        <v>0.92989999999999995</v>
      </c>
      <c r="K217" s="177">
        <v>4.2530000000000001</v>
      </c>
      <c r="L217" s="177">
        <v>4.4530000000000003</v>
      </c>
      <c r="M217" s="177">
        <v>5.3703000000000003</v>
      </c>
      <c r="N217" s="177">
        <v>3.3260000000000001</v>
      </c>
      <c r="O217" s="177">
        <v>4.4316000000000004</v>
      </c>
      <c r="P217" s="177">
        <v>6.1173000000000002</v>
      </c>
      <c r="Q217" s="177">
        <v>7.0449999999999999</v>
      </c>
      <c r="R217" s="177">
        <v>3.2715999999999998</v>
      </c>
      <c r="S217" t="s">
        <v>1786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546</v>
      </c>
      <c r="B218" s="173" t="s">
        <v>579</v>
      </c>
      <c r="C218" s="173">
        <v>147636</v>
      </c>
      <c r="D218" s="176">
        <v>44988</v>
      </c>
      <c r="E218" s="177">
        <v>12.259600000000001</v>
      </c>
      <c r="F218" s="177">
        <v>13.1046</v>
      </c>
      <c r="G218" s="177">
        <v>3.4744999999999999</v>
      </c>
      <c r="H218" s="177">
        <v>3.0640999999999998</v>
      </c>
      <c r="I218" s="177">
        <v>3.4283000000000001</v>
      </c>
      <c r="J218" s="177">
        <v>2.5676000000000001</v>
      </c>
      <c r="K218" s="177">
        <v>5.1830999999999996</v>
      </c>
      <c r="L218" s="177">
        <v>5.0152000000000001</v>
      </c>
      <c r="M218" s="177">
        <v>5.68</v>
      </c>
      <c r="N218" s="177">
        <v>3.6646999999999998</v>
      </c>
      <c r="O218" s="177">
        <v>5.6010999999999997</v>
      </c>
      <c r="P218" s="177"/>
      <c r="Q218" s="177">
        <v>6.1802000000000001</v>
      </c>
      <c r="R218" s="177">
        <v>4.4771000000000001</v>
      </c>
      <c r="T218" s="106"/>
      <c r="U218" s="107"/>
      <c r="V218" s="107"/>
      <c r="W218" s="107"/>
      <c r="X218" s="107"/>
      <c r="Y218" s="107"/>
      <c r="Z218" s="107"/>
      <c r="AA218" s="107"/>
      <c r="AB218" s="107"/>
      <c r="AC218" s="107"/>
      <c r="AD218" s="107"/>
      <c r="AE218" s="107"/>
      <c r="AF218" s="107"/>
      <c r="AG218" s="107"/>
      <c r="AH218" s="107"/>
    </row>
    <row r="219" spans="1:34" x14ac:dyDescent="0.3">
      <c r="A219" s="173" t="s">
        <v>546</v>
      </c>
      <c r="B219" s="173" t="s">
        <v>580</v>
      </c>
      <c r="C219" s="173">
        <v>147635</v>
      </c>
      <c r="D219" s="176">
        <v>44988</v>
      </c>
      <c r="E219" s="177">
        <v>12.051399999999999</v>
      </c>
      <c r="F219" s="177">
        <v>12.7249</v>
      </c>
      <c r="G219" s="177">
        <v>3.0293999999999999</v>
      </c>
      <c r="H219" s="177">
        <v>2.5539999999999998</v>
      </c>
      <c r="I219" s="177">
        <v>2.9238</v>
      </c>
      <c r="J219" s="177">
        <v>2.0583999999999998</v>
      </c>
      <c r="K219" s="177">
        <v>4.6768000000000001</v>
      </c>
      <c r="L219" s="177">
        <v>4.5038</v>
      </c>
      <c r="M219" s="177">
        <v>5.1632999999999996</v>
      </c>
      <c r="N219" s="177">
        <v>3.1515</v>
      </c>
      <c r="O219" s="177">
        <v>5.0816999999999997</v>
      </c>
      <c r="P219" s="177"/>
      <c r="Q219" s="177">
        <v>5.6462000000000003</v>
      </c>
      <c r="R219" s="177">
        <v>3.9683000000000002</v>
      </c>
      <c r="T219" s="106"/>
      <c r="U219" s="107"/>
      <c r="V219" s="107"/>
      <c r="W219" s="107"/>
      <c r="X219" s="107"/>
      <c r="Y219" s="107"/>
      <c r="Z219" s="107"/>
      <c r="AA219" s="107"/>
      <c r="AB219" s="107"/>
      <c r="AC219" s="107"/>
      <c r="AD219" s="107"/>
      <c r="AE219" s="107"/>
      <c r="AF219" s="107"/>
      <c r="AG219" s="107"/>
      <c r="AH219" s="107"/>
    </row>
    <row r="220" spans="1:34" x14ac:dyDescent="0.3">
      <c r="A220" s="173" t="s">
        <v>546</v>
      </c>
      <c r="B220" s="173" t="s">
        <v>1653</v>
      </c>
      <c r="C220" s="173">
        <v>148656</v>
      </c>
      <c r="D220" s="176">
        <v>44988</v>
      </c>
      <c r="E220" s="177">
        <v>1080.3507</v>
      </c>
      <c r="F220" s="177">
        <v>-8.2384000000000004</v>
      </c>
      <c r="G220" s="177">
        <v>1.5566</v>
      </c>
      <c r="H220" s="177">
        <v>1.0765</v>
      </c>
      <c r="I220" s="177">
        <v>2.2871000000000001</v>
      </c>
      <c r="J220" s="177">
        <v>2.2511999999999999</v>
      </c>
      <c r="K220" s="177">
        <v>4.6696</v>
      </c>
      <c r="L220" s="177">
        <v>4.5488999999999997</v>
      </c>
      <c r="M220" s="177">
        <v>5.2740999999999998</v>
      </c>
      <c r="N220" s="177">
        <v>2.7551999999999999</v>
      </c>
      <c r="O220" s="177"/>
      <c r="P220" s="177"/>
      <c r="Q220" s="177">
        <v>3.7814999999999999</v>
      </c>
      <c r="R220" s="177">
        <v>4.1721000000000004</v>
      </c>
      <c r="S220" t="s">
        <v>1785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546</v>
      </c>
      <c r="B221" s="173" t="s">
        <v>1654</v>
      </c>
      <c r="C221" s="173">
        <v>148655</v>
      </c>
      <c r="D221" s="176">
        <v>44988</v>
      </c>
      <c r="E221" s="177">
        <v>1069.1342999999999</v>
      </c>
      <c r="F221" s="177">
        <v>-8.7377000000000002</v>
      </c>
      <c r="G221" s="177">
        <v>1.0561</v>
      </c>
      <c r="H221" s="177">
        <v>0.57609999999999995</v>
      </c>
      <c r="I221" s="177">
        <v>1.7865</v>
      </c>
      <c r="J221" s="177">
        <v>1.7504</v>
      </c>
      <c r="K221" s="177">
        <v>4.1638999999999999</v>
      </c>
      <c r="L221" s="177">
        <v>4.0381</v>
      </c>
      <c r="M221" s="177">
        <v>4.7552000000000003</v>
      </c>
      <c r="N221" s="177">
        <v>2.2425999999999999</v>
      </c>
      <c r="O221" s="177"/>
      <c r="P221" s="177"/>
      <c r="Q221" s="177">
        <v>3.2625999999999999</v>
      </c>
      <c r="R221" s="177">
        <v>3.6520000000000001</v>
      </c>
      <c r="T221" s="106"/>
      <c r="U221" s="107"/>
      <c r="V221" s="107"/>
      <c r="W221" s="107"/>
      <c r="X221" s="107"/>
      <c r="Y221" s="107"/>
      <c r="Z221" s="107"/>
      <c r="AA221" s="107"/>
      <c r="AB221" s="107"/>
      <c r="AC221" s="107"/>
      <c r="AD221" s="107"/>
      <c r="AE221" s="107"/>
      <c r="AF221" s="107"/>
      <c r="AG221" s="107"/>
      <c r="AH221" s="107"/>
    </row>
    <row r="222" spans="1:34" x14ac:dyDescent="0.3">
      <c r="A222" s="173" t="s">
        <v>546</v>
      </c>
      <c r="B222" s="173" t="s">
        <v>581</v>
      </c>
      <c r="C222" s="173">
        <v>126940</v>
      </c>
      <c r="D222" s="176">
        <v>44988</v>
      </c>
      <c r="E222" s="177">
        <v>18.555299999999999</v>
      </c>
      <c r="F222" s="177">
        <v>18.303100000000001</v>
      </c>
      <c r="G222" s="177">
        <v>5.7728999999999999</v>
      </c>
      <c r="H222" s="177">
        <v>1.9116</v>
      </c>
      <c r="I222" s="177">
        <v>1.3495999999999999</v>
      </c>
      <c r="J222" s="177">
        <v>-1.2774000000000001</v>
      </c>
      <c r="K222" s="177">
        <v>3.5194999999999999</v>
      </c>
      <c r="L222" s="177">
        <v>3.6145</v>
      </c>
      <c r="M222" s="177">
        <v>6.2511000000000001</v>
      </c>
      <c r="N222" s="177">
        <v>10.5311</v>
      </c>
      <c r="O222" s="177">
        <v>6.9676</v>
      </c>
      <c r="P222" s="177">
        <v>5.5819000000000001</v>
      </c>
      <c r="Q222" s="177">
        <v>7.0434000000000001</v>
      </c>
      <c r="R222" s="177">
        <v>7.1433</v>
      </c>
      <c r="T222" s="106"/>
      <c r="U222" s="107"/>
      <c r="V222" s="107"/>
      <c r="W222" s="107"/>
      <c r="X222" s="107"/>
      <c r="Y222" s="107"/>
      <c r="Z222" s="107"/>
      <c r="AA222" s="107"/>
      <c r="AB222" s="107"/>
      <c r="AC222" s="107"/>
      <c r="AD222" s="107"/>
      <c r="AE222" s="107"/>
      <c r="AF222" s="107"/>
      <c r="AG222" s="107"/>
      <c r="AH222" s="107"/>
    </row>
    <row r="223" spans="1:34" x14ac:dyDescent="0.3">
      <c r="A223" s="173" t="s">
        <v>546</v>
      </c>
      <c r="B223" s="173" t="s">
        <v>582</v>
      </c>
      <c r="C223" s="173">
        <v>126939</v>
      </c>
      <c r="D223" s="176">
        <v>44988</v>
      </c>
      <c r="E223" s="177">
        <v>18.359500000000001</v>
      </c>
      <c r="F223" s="177">
        <v>17.901399999999999</v>
      </c>
      <c r="G223" s="177">
        <v>5.4364999999999997</v>
      </c>
      <c r="H223" s="177">
        <v>1.5909</v>
      </c>
      <c r="I223" s="177">
        <v>1.0085999999999999</v>
      </c>
      <c r="J223" s="177">
        <v>-1.6097999999999999</v>
      </c>
      <c r="K223" s="177">
        <v>3.1863999999999999</v>
      </c>
      <c r="L223" s="177">
        <v>3.2784</v>
      </c>
      <c r="M223" s="177">
        <v>5.9283000000000001</v>
      </c>
      <c r="N223" s="177">
        <v>10.237500000000001</v>
      </c>
      <c r="O223" s="177">
        <v>6.8047000000000004</v>
      </c>
      <c r="P223" s="177">
        <v>5.4470999999999998</v>
      </c>
      <c r="Q223" s="177">
        <v>6.9184000000000001</v>
      </c>
      <c r="R223" s="177">
        <v>6.9240000000000004</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12.390068181818179</v>
      </c>
      <c r="G224" s="179">
        <v>6.70486590909091</v>
      </c>
      <c r="H224" s="179">
        <v>2.8615409090909099</v>
      </c>
      <c r="I224" s="179">
        <v>2.9096545454545453</v>
      </c>
      <c r="J224" s="179">
        <v>1.4395727272727272</v>
      </c>
      <c r="K224" s="179">
        <v>4.3461795454545458</v>
      </c>
      <c r="L224" s="179">
        <v>4.5063477272727264</v>
      </c>
      <c r="M224" s="179">
        <v>5.396747727272726</v>
      </c>
      <c r="N224" s="179">
        <v>3.7961886363636377</v>
      </c>
      <c r="O224" s="179">
        <v>5.3060194444444475</v>
      </c>
      <c r="P224" s="179">
        <v>6.8237823529411763</v>
      </c>
      <c r="Q224" s="179">
        <v>6.7351931818181843</v>
      </c>
      <c r="R224" s="179">
        <v>4.2595954545454537</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13.004</v>
      </c>
      <c r="G225" s="179">
        <v>6.4067000000000007</v>
      </c>
      <c r="H225" s="179">
        <v>2.6893500000000001</v>
      </c>
      <c r="I225" s="179">
        <v>2.7909999999999999</v>
      </c>
      <c r="J225" s="179">
        <v>1.40625</v>
      </c>
      <c r="K225" s="179">
        <v>4.3299500000000002</v>
      </c>
      <c r="L225" s="179">
        <v>4.4946999999999999</v>
      </c>
      <c r="M225" s="179">
        <v>5.3053500000000007</v>
      </c>
      <c r="N225" s="179">
        <v>3.62405</v>
      </c>
      <c r="O225" s="179">
        <v>5.4442500000000003</v>
      </c>
      <c r="P225" s="179">
        <v>6.9110499999999995</v>
      </c>
      <c r="Q225" s="179">
        <v>7.4067000000000007</v>
      </c>
      <c r="R225" s="179">
        <v>4.1598499999999996</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1575</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1576</v>
      </c>
      <c r="B228" s="173" t="s">
        <v>1469</v>
      </c>
      <c r="C228" s="173">
        <v>101818</v>
      </c>
      <c r="D228" s="176">
        <v>44988</v>
      </c>
      <c r="E228" s="177">
        <v>52.742400000000004</v>
      </c>
      <c r="F228" s="177">
        <v>102.2234</v>
      </c>
      <c r="G228" s="177">
        <v>46.753500000000003</v>
      </c>
      <c r="H228" s="177">
        <v>16.323799999999999</v>
      </c>
      <c r="I228" s="177">
        <v>-1.4574</v>
      </c>
      <c r="J228" s="177">
        <v>-2.5825999999999998</v>
      </c>
      <c r="K228" s="177">
        <v>-2.5015000000000001</v>
      </c>
      <c r="L228" s="177">
        <v>3.0543</v>
      </c>
      <c r="M228" s="177">
        <v>6.8339999999999996</v>
      </c>
      <c r="N228" s="177">
        <v>4.0888</v>
      </c>
      <c r="O228" s="177">
        <v>9.9336000000000002</v>
      </c>
      <c r="P228" s="177">
        <v>6.742</v>
      </c>
      <c r="Q228" s="177">
        <v>9.2520000000000007</v>
      </c>
      <c r="R228" s="177">
        <v>6.7572000000000001</v>
      </c>
      <c r="T228" s="106"/>
      <c r="U228" s="107"/>
      <c r="V228" s="107"/>
      <c r="W228" s="107"/>
      <c r="X228" s="107"/>
      <c r="Y228" s="107"/>
      <c r="Z228" s="107"/>
      <c r="AA228" s="107"/>
      <c r="AB228" s="107"/>
      <c r="AC228" s="107"/>
      <c r="AD228" s="107"/>
      <c r="AE228" s="107"/>
      <c r="AF228" s="107"/>
      <c r="AG228" s="107"/>
      <c r="AH228" s="107"/>
    </row>
    <row r="229" spans="1:34" x14ac:dyDescent="0.3">
      <c r="A229" s="173" t="s">
        <v>1576</v>
      </c>
      <c r="B229" s="173" t="s">
        <v>1450</v>
      </c>
      <c r="C229" s="173">
        <v>120705</v>
      </c>
      <c r="D229" s="176">
        <v>44988</v>
      </c>
      <c r="E229" s="177">
        <v>57.668199999999999</v>
      </c>
      <c r="F229" s="177">
        <v>103.14190000000001</v>
      </c>
      <c r="G229" s="177">
        <v>47.698300000000003</v>
      </c>
      <c r="H229" s="177">
        <v>17.2637</v>
      </c>
      <c r="I229" s="177">
        <v>-0.53790000000000004</v>
      </c>
      <c r="J229" s="177">
        <v>-1.6503000000000001</v>
      </c>
      <c r="K229" s="177">
        <v>-1.5595000000000001</v>
      </c>
      <c r="L229" s="177">
        <v>4.0235000000000003</v>
      </c>
      <c r="M229" s="177">
        <v>7.8559000000000001</v>
      </c>
      <c r="N229" s="177">
        <v>5.1166999999999998</v>
      </c>
      <c r="O229" s="177">
        <v>10.898099999999999</v>
      </c>
      <c r="P229" s="177">
        <v>7.6691000000000003</v>
      </c>
      <c r="Q229" s="177">
        <v>10.473599999999999</v>
      </c>
      <c r="R229" s="177">
        <v>7.7215999999999996</v>
      </c>
      <c r="T229" s="106"/>
      <c r="U229" s="107"/>
      <c r="V229" s="107"/>
      <c r="W229" s="107"/>
      <c r="X229" s="107"/>
      <c r="Y229" s="107"/>
      <c r="Z229" s="107"/>
      <c r="AA229" s="107"/>
      <c r="AB229" s="107"/>
      <c r="AC229" s="107"/>
      <c r="AD229" s="107"/>
      <c r="AE229" s="107"/>
      <c r="AF229" s="107"/>
      <c r="AG229" s="107"/>
      <c r="AH229" s="107"/>
    </row>
    <row r="230" spans="1:34" x14ac:dyDescent="0.3">
      <c r="A230" s="173" t="s">
        <v>1576</v>
      </c>
      <c r="B230" s="173" t="s">
        <v>1655</v>
      </c>
      <c r="C230" s="173"/>
      <c r="D230" s="176">
        <v>44988</v>
      </c>
      <c r="E230" s="177">
        <v>57.668199999999999</v>
      </c>
      <c r="F230" s="177">
        <v>103.14190000000001</v>
      </c>
      <c r="G230" s="177">
        <v>47.698300000000003</v>
      </c>
      <c r="H230" s="177">
        <v>17.2637</v>
      </c>
      <c r="I230" s="177">
        <v>-0.53790000000000004</v>
      </c>
      <c r="J230" s="177">
        <v>-1.6503000000000001</v>
      </c>
      <c r="K230" s="177">
        <v>-1.5595000000000001</v>
      </c>
      <c r="L230" s="177">
        <v>4.0235000000000003</v>
      </c>
      <c r="M230" s="177">
        <v>7.8559000000000001</v>
      </c>
      <c r="N230" s="177">
        <v>5.1166999999999998</v>
      </c>
      <c r="O230" s="177">
        <v>10.898099999999999</v>
      </c>
      <c r="P230" s="177">
        <v>7.6691000000000003</v>
      </c>
      <c r="Q230" s="177">
        <v>10.447100000000001</v>
      </c>
      <c r="R230" s="177">
        <v>7.7215999999999996</v>
      </c>
      <c r="T230" s="106"/>
      <c r="U230" s="107"/>
      <c r="V230" s="107"/>
      <c r="W230" s="107"/>
      <c r="X230" s="107"/>
      <c r="Y230" s="107"/>
      <c r="Z230" s="107"/>
      <c r="AA230" s="107"/>
      <c r="AB230" s="107"/>
      <c r="AC230" s="107"/>
      <c r="AD230" s="107"/>
      <c r="AE230" s="107"/>
      <c r="AF230" s="107"/>
      <c r="AG230" s="107"/>
      <c r="AH230" s="107"/>
    </row>
    <row r="231" spans="1:34" x14ac:dyDescent="0.3">
      <c r="A231" s="173" t="s">
        <v>1576</v>
      </c>
      <c r="B231" s="173" t="s">
        <v>1451</v>
      </c>
      <c r="C231" s="173">
        <v>120480</v>
      </c>
      <c r="D231" s="176">
        <v>44988</v>
      </c>
      <c r="E231" s="177">
        <v>27.7881</v>
      </c>
      <c r="F231" s="177">
        <v>90.197900000000004</v>
      </c>
      <c r="G231" s="177">
        <v>36.449399999999997</v>
      </c>
      <c r="H231" s="177">
        <v>6.0114999999999998</v>
      </c>
      <c r="I231" s="177">
        <v>-13.4315</v>
      </c>
      <c r="J231" s="177">
        <v>-2.2572000000000001</v>
      </c>
      <c r="K231" s="177">
        <v>-3.3267000000000002</v>
      </c>
      <c r="L231" s="177">
        <v>1.339</v>
      </c>
      <c r="M231" s="177">
        <v>5.9870000000000001</v>
      </c>
      <c r="N231" s="177">
        <v>3.1381999999999999</v>
      </c>
      <c r="O231" s="177">
        <v>8.8282000000000007</v>
      </c>
      <c r="P231" s="177">
        <v>7.0693000000000001</v>
      </c>
      <c r="Q231" s="177">
        <v>8.8175000000000008</v>
      </c>
      <c r="R231" s="177">
        <v>5.8224</v>
      </c>
      <c r="T231" s="106"/>
      <c r="U231" s="107"/>
      <c r="V231" s="107"/>
      <c r="W231" s="107"/>
      <c r="X231" s="107"/>
      <c r="Y231" s="107"/>
      <c r="Z231" s="107"/>
      <c r="AA231" s="107"/>
      <c r="AB231" s="107"/>
      <c r="AC231" s="107"/>
      <c r="AD231" s="107"/>
      <c r="AE231" s="107"/>
      <c r="AF231" s="107"/>
      <c r="AG231" s="107"/>
      <c r="AH231" s="107"/>
    </row>
    <row r="232" spans="1:34" x14ac:dyDescent="0.3">
      <c r="A232" s="173" t="s">
        <v>1576</v>
      </c>
      <c r="B232" s="173" t="s">
        <v>1815</v>
      </c>
      <c r="C232" s="173">
        <v>112924</v>
      </c>
      <c r="D232" s="176">
        <v>44988</v>
      </c>
      <c r="E232" s="177">
        <v>24.504200000000001</v>
      </c>
      <c r="F232" s="177">
        <v>88.993099999999998</v>
      </c>
      <c r="G232" s="177">
        <v>35.155099999999997</v>
      </c>
      <c r="H232" s="177">
        <v>4.7496</v>
      </c>
      <c r="I232" s="177">
        <v>-14.7056</v>
      </c>
      <c r="J232" s="177">
        <v>-3.5545</v>
      </c>
      <c r="K232" s="177">
        <v>-4.6369999999999996</v>
      </c>
      <c r="L232" s="177">
        <v>1.72E-2</v>
      </c>
      <c r="M232" s="177">
        <v>4.5869</v>
      </c>
      <c r="N232" s="177">
        <v>1.7477</v>
      </c>
      <c r="O232" s="177">
        <v>7.5338000000000003</v>
      </c>
      <c r="P232" s="177">
        <v>5.8846999999999996</v>
      </c>
      <c r="Q232" s="177">
        <v>7.3491</v>
      </c>
      <c r="R232" s="177">
        <v>4.4617000000000004</v>
      </c>
      <c r="T232" s="106"/>
      <c r="U232" s="107"/>
      <c r="V232" s="107"/>
      <c r="W232" s="107"/>
      <c r="X232" s="107"/>
      <c r="Y232" s="107"/>
      <c r="Z232" s="107"/>
      <c r="AA232" s="107"/>
      <c r="AB232" s="107"/>
      <c r="AC232" s="107"/>
      <c r="AD232" s="107"/>
      <c r="AE232" s="107"/>
      <c r="AF232" s="107"/>
      <c r="AG232" s="107"/>
      <c r="AH232" s="107"/>
    </row>
    <row r="233" spans="1:34" x14ac:dyDescent="0.3">
      <c r="A233" s="173" t="s">
        <v>1576</v>
      </c>
      <c r="B233" s="173" t="s">
        <v>1938</v>
      </c>
      <c r="C233" s="173">
        <v>119393</v>
      </c>
      <c r="D233" s="176">
        <v>44988</v>
      </c>
      <c r="E233" s="177">
        <v>29.366099999999999</v>
      </c>
      <c r="F233" s="177">
        <v>107.95610000000001</v>
      </c>
      <c r="G233" s="177">
        <v>50.13</v>
      </c>
      <c r="H233" s="177">
        <v>15.976100000000001</v>
      </c>
      <c r="I233" s="177">
        <v>-3.1478999999999999</v>
      </c>
      <c r="J233" s="177">
        <v>-1.8971</v>
      </c>
      <c r="K233" s="177">
        <v>-1.9829000000000001</v>
      </c>
      <c r="L233" s="177">
        <v>2.4618000000000002</v>
      </c>
      <c r="M233" s="177">
        <v>6.0216000000000003</v>
      </c>
      <c r="N233" s="177">
        <v>23.730599999999999</v>
      </c>
      <c r="O233" s="177">
        <v>13.639699999999999</v>
      </c>
      <c r="P233" s="177">
        <v>6.4673999999999996</v>
      </c>
      <c r="Q233" s="177">
        <v>8.3242999999999991</v>
      </c>
      <c r="R233" s="177">
        <v>15.093299999999999</v>
      </c>
      <c r="T233" s="106"/>
      <c r="U233" s="107"/>
      <c r="V233" s="107"/>
      <c r="W233" s="107"/>
      <c r="X233" s="107"/>
      <c r="Y233" s="107"/>
      <c r="Z233" s="107"/>
      <c r="AA233" s="107"/>
      <c r="AB233" s="107"/>
      <c r="AC233" s="107"/>
      <c r="AD233" s="107"/>
      <c r="AE233" s="107"/>
      <c r="AF233" s="107"/>
      <c r="AG233" s="107"/>
      <c r="AH233" s="107"/>
    </row>
    <row r="234" spans="1:34" x14ac:dyDescent="0.3">
      <c r="A234" s="173" t="s">
        <v>1576</v>
      </c>
      <c r="B234" s="173" t="s">
        <v>1939</v>
      </c>
      <c r="C234" s="173">
        <v>111712</v>
      </c>
      <c r="D234" s="176">
        <v>44988</v>
      </c>
      <c r="E234" s="177">
        <v>27.9269</v>
      </c>
      <c r="F234" s="177">
        <v>107.61969999999999</v>
      </c>
      <c r="G234" s="177">
        <v>49.9129</v>
      </c>
      <c r="H234" s="177">
        <v>15.768700000000001</v>
      </c>
      <c r="I234" s="177">
        <v>-3.3472</v>
      </c>
      <c r="J234" s="177">
        <v>-2.1389999999999998</v>
      </c>
      <c r="K234" s="177">
        <v>-2.4127000000000001</v>
      </c>
      <c r="L234" s="177">
        <v>1.982</v>
      </c>
      <c r="M234" s="177">
        <v>5.4884000000000004</v>
      </c>
      <c r="N234" s="177">
        <v>23.0672</v>
      </c>
      <c r="O234" s="177">
        <v>13.0162</v>
      </c>
      <c r="P234" s="177">
        <v>5.8677999999999999</v>
      </c>
      <c r="Q234" s="177">
        <v>7.6300999999999997</v>
      </c>
      <c r="R234" s="177">
        <v>14.507999999999999</v>
      </c>
      <c r="T234" s="106"/>
      <c r="U234" s="107"/>
      <c r="V234" s="107"/>
      <c r="W234" s="107"/>
      <c r="X234" s="107"/>
      <c r="Y234" s="107"/>
      <c r="Z234" s="107"/>
      <c r="AA234" s="107"/>
      <c r="AB234" s="107"/>
      <c r="AC234" s="107"/>
      <c r="AD234" s="107"/>
      <c r="AE234" s="107"/>
      <c r="AF234" s="107"/>
      <c r="AG234" s="107"/>
      <c r="AH234" s="107"/>
    </row>
    <row r="235" spans="1:34" x14ac:dyDescent="0.3">
      <c r="A235" s="173" t="s">
        <v>1576</v>
      </c>
      <c r="B235" s="173" t="s">
        <v>1884</v>
      </c>
      <c r="C235" s="173">
        <v>150206</v>
      </c>
      <c r="D235" s="176">
        <v>44988</v>
      </c>
      <c r="E235" s="177">
        <v>41.962000000000003</v>
      </c>
      <c r="F235" s="177">
        <v>122.0094</v>
      </c>
      <c r="G235" s="177">
        <v>48.175899999999999</v>
      </c>
      <c r="H235" s="177">
        <v>13.43</v>
      </c>
      <c r="I235" s="177">
        <v>-5.8334000000000001</v>
      </c>
      <c r="J235" s="177">
        <v>0.51280000000000003</v>
      </c>
      <c r="K235" s="177">
        <v>-0.47070000000000001</v>
      </c>
      <c r="L235" s="177">
        <v>4.0255000000000001</v>
      </c>
      <c r="M235" s="177">
        <v>7.8985000000000003</v>
      </c>
      <c r="N235" s="177">
        <v>5.2382999999999997</v>
      </c>
      <c r="O235" s="177">
        <v>7.4261999999999997</v>
      </c>
      <c r="P235" s="177">
        <v>7.6901000000000002</v>
      </c>
      <c r="Q235" s="177">
        <v>9.2164999999999999</v>
      </c>
      <c r="R235" s="177">
        <v>5.3444000000000003</v>
      </c>
      <c r="T235" s="106"/>
      <c r="U235" s="107"/>
      <c r="V235" s="107"/>
      <c r="W235" s="107"/>
      <c r="X235" s="107"/>
      <c r="Y235" s="107"/>
      <c r="Z235" s="107"/>
      <c r="AA235" s="107"/>
      <c r="AB235" s="107"/>
      <c r="AC235" s="107"/>
      <c r="AD235" s="107"/>
      <c r="AE235" s="107"/>
      <c r="AF235" s="107"/>
      <c r="AG235" s="107"/>
      <c r="AH235" s="107"/>
    </row>
    <row r="236" spans="1:34" x14ac:dyDescent="0.3">
      <c r="A236" s="173" t="s">
        <v>1576</v>
      </c>
      <c r="B236" s="173" t="s">
        <v>1885</v>
      </c>
      <c r="C236" s="173">
        <v>150203</v>
      </c>
      <c r="D236" s="176">
        <v>44988</v>
      </c>
      <c r="E236" s="177">
        <v>35.689700000000002</v>
      </c>
      <c r="F236" s="177">
        <v>120.66759999999999</v>
      </c>
      <c r="G236" s="177">
        <v>46.7804</v>
      </c>
      <c r="H236" s="177">
        <v>12.0665</v>
      </c>
      <c r="I236" s="177">
        <v>-7.1974</v>
      </c>
      <c r="J236" s="177">
        <v>-0.68630000000000002</v>
      </c>
      <c r="K236" s="177">
        <v>-1.9504999999999999</v>
      </c>
      <c r="L236" s="177">
        <v>2.4584000000000001</v>
      </c>
      <c r="M236" s="177">
        <v>6.3285999999999998</v>
      </c>
      <c r="N236" s="177">
        <v>3.7262</v>
      </c>
      <c r="O236" s="177">
        <v>5.7511999999999999</v>
      </c>
      <c r="P236" s="177">
        <v>5.9238</v>
      </c>
      <c r="Q236" s="177">
        <v>7.1383000000000001</v>
      </c>
      <c r="R236" s="177">
        <v>3.6560000000000001</v>
      </c>
      <c r="T236" s="106"/>
      <c r="U236" s="107"/>
      <c r="V236" s="107"/>
      <c r="W236" s="107"/>
      <c r="X236" s="107"/>
      <c r="Y236" s="107"/>
      <c r="Z236" s="107"/>
      <c r="AA236" s="107"/>
      <c r="AB236" s="107"/>
      <c r="AC236" s="107"/>
      <c r="AD236" s="107"/>
      <c r="AE236" s="107"/>
      <c r="AF236" s="107"/>
      <c r="AG236" s="107"/>
      <c r="AH236" s="107"/>
    </row>
    <row r="237" spans="1:34" x14ac:dyDescent="0.3">
      <c r="A237" s="173" t="s">
        <v>1576</v>
      </c>
      <c r="B237" s="173" t="s">
        <v>1470</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1576</v>
      </c>
      <c r="B238" s="173" t="s">
        <v>1452</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1576</v>
      </c>
      <c r="B239" s="173" t="s">
        <v>1453</v>
      </c>
      <c r="C239" s="173">
        <v>118309</v>
      </c>
      <c r="D239" s="176">
        <v>44988</v>
      </c>
      <c r="E239" s="177">
        <v>86.212199999999996</v>
      </c>
      <c r="F239" s="177">
        <v>122.4683</v>
      </c>
      <c r="G239" s="177">
        <v>45.996400000000001</v>
      </c>
      <c r="H239" s="177">
        <v>12.1792</v>
      </c>
      <c r="I239" s="177">
        <v>-5.4832000000000001</v>
      </c>
      <c r="J239" s="177">
        <v>-2.2385000000000002</v>
      </c>
      <c r="K239" s="177">
        <v>-2.4028999999999998</v>
      </c>
      <c r="L239" s="177">
        <v>3.7332000000000001</v>
      </c>
      <c r="M239" s="177">
        <v>7.3080999999999996</v>
      </c>
      <c r="N239" s="177">
        <v>5.0629</v>
      </c>
      <c r="O239" s="177">
        <v>9.0578000000000003</v>
      </c>
      <c r="P239" s="177">
        <v>9.4033999999999995</v>
      </c>
      <c r="Q239" s="177">
        <v>9.5615000000000006</v>
      </c>
      <c r="R239" s="177">
        <v>6.3803000000000001</v>
      </c>
      <c r="T239" s="106"/>
      <c r="U239" s="107"/>
      <c r="V239" s="107"/>
      <c r="W239" s="107"/>
      <c r="X239" s="107"/>
      <c r="Y239" s="107"/>
      <c r="Z239" s="107"/>
      <c r="AA239" s="107"/>
      <c r="AB239" s="107"/>
      <c r="AC239" s="107"/>
      <c r="AD239" s="107"/>
      <c r="AE239" s="107"/>
      <c r="AF239" s="107"/>
      <c r="AG239" s="107"/>
      <c r="AH239" s="107"/>
    </row>
    <row r="240" spans="1:34" x14ac:dyDescent="0.3">
      <c r="A240" s="173" t="s">
        <v>1576</v>
      </c>
      <c r="B240" s="173" t="s">
        <v>1471</v>
      </c>
      <c r="C240" s="173">
        <v>100601</v>
      </c>
      <c r="D240" s="176">
        <v>44988</v>
      </c>
      <c r="E240" s="177">
        <v>89.048843248581605</v>
      </c>
      <c r="F240" s="177">
        <v>121.1987</v>
      </c>
      <c r="G240" s="177">
        <v>44.746299999999998</v>
      </c>
      <c r="H240" s="177">
        <v>10.933299999999999</v>
      </c>
      <c r="I240" s="177">
        <v>-6.7138999999999998</v>
      </c>
      <c r="J240" s="177">
        <v>-3.4744999999999999</v>
      </c>
      <c r="K240" s="177">
        <v>-3.6354000000000002</v>
      </c>
      <c r="L240" s="177">
        <v>2.4746999999999999</v>
      </c>
      <c r="M240" s="177">
        <v>6.0049999999999999</v>
      </c>
      <c r="N240" s="177">
        <v>3.7744</v>
      </c>
      <c r="O240" s="177">
        <v>7.7455999999999996</v>
      </c>
      <c r="P240" s="177">
        <v>8.1734000000000009</v>
      </c>
      <c r="Q240" s="177">
        <v>8.2784999999999993</v>
      </c>
      <c r="R240" s="177">
        <v>5.0494000000000003</v>
      </c>
      <c r="T240" s="106"/>
      <c r="U240" s="107"/>
      <c r="V240" s="107"/>
      <c r="W240" s="107"/>
      <c r="X240" s="107"/>
      <c r="Y240" s="107"/>
      <c r="Z240" s="107"/>
      <c r="AA240" s="107"/>
      <c r="AB240" s="107"/>
      <c r="AC240" s="107"/>
      <c r="AD240" s="107"/>
      <c r="AE240" s="107"/>
      <c r="AF240" s="107"/>
      <c r="AG240" s="107"/>
      <c r="AH240" s="107"/>
    </row>
    <row r="241" spans="1:34" x14ac:dyDescent="0.3">
      <c r="A241" s="173" t="s">
        <v>1576</v>
      </c>
      <c r="B241" s="173" t="s">
        <v>1454</v>
      </c>
      <c r="C241" s="173">
        <v>118994</v>
      </c>
      <c r="D241" s="176">
        <v>44988</v>
      </c>
      <c r="E241" s="177">
        <v>50.0578</v>
      </c>
      <c r="F241" s="177">
        <v>72.036799999999999</v>
      </c>
      <c r="G241" s="177">
        <v>33.316200000000002</v>
      </c>
      <c r="H241" s="177">
        <v>8.3361000000000001</v>
      </c>
      <c r="I241" s="177">
        <v>-7.4473000000000003</v>
      </c>
      <c r="J241" s="177">
        <v>-2.6404000000000001</v>
      </c>
      <c r="K241" s="177">
        <v>-1.52E-2</v>
      </c>
      <c r="L241" s="177">
        <v>4.0663</v>
      </c>
      <c r="M241" s="177">
        <v>6.7565999999999997</v>
      </c>
      <c r="N241" s="177">
        <v>4.2042000000000002</v>
      </c>
      <c r="O241" s="177">
        <v>7.8592000000000004</v>
      </c>
      <c r="P241" s="177">
        <v>6.0496999999999996</v>
      </c>
      <c r="Q241" s="177">
        <v>8.0706000000000007</v>
      </c>
      <c r="R241" s="177">
        <v>5.9372999999999996</v>
      </c>
      <c r="T241" s="106"/>
      <c r="U241" s="107"/>
      <c r="V241" s="107"/>
      <c r="W241" s="107"/>
      <c r="X241" s="107"/>
      <c r="Y241" s="107"/>
      <c r="Z241" s="107"/>
      <c r="AA241" s="107"/>
      <c r="AB241" s="107"/>
      <c r="AC241" s="107"/>
      <c r="AD241" s="107"/>
      <c r="AE241" s="107"/>
      <c r="AF241" s="107"/>
      <c r="AG241" s="107"/>
      <c r="AH241" s="107"/>
    </row>
    <row r="242" spans="1:34" x14ac:dyDescent="0.3">
      <c r="A242" s="173" t="s">
        <v>1576</v>
      </c>
      <c r="B242" s="173" t="s">
        <v>1472</v>
      </c>
      <c r="C242" s="173">
        <v>102448</v>
      </c>
      <c r="D242" s="176">
        <v>44988</v>
      </c>
      <c r="E242" s="177">
        <v>45.130299999999998</v>
      </c>
      <c r="F242" s="177">
        <v>71.310699999999997</v>
      </c>
      <c r="G242" s="177">
        <v>32.599600000000002</v>
      </c>
      <c r="H242" s="177">
        <v>7.6250999999999998</v>
      </c>
      <c r="I242" s="177">
        <v>-8.1545000000000005</v>
      </c>
      <c r="J242" s="177">
        <v>-3.3477999999999999</v>
      </c>
      <c r="K242" s="177">
        <v>-0.65039999999999998</v>
      </c>
      <c r="L242" s="177">
        <v>3.3984000000000001</v>
      </c>
      <c r="M242" s="177">
        <v>6.0652999999999997</v>
      </c>
      <c r="N242" s="177">
        <v>3.5219999999999998</v>
      </c>
      <c r="O242" s="177">
        <v>6.5247000000000002</v>
      </c>
      <c r="P242" s="177">
        <v>4.6064999999999996</v>
      </c>
      <c r="Q242" s="177">
        <v>8.375</v>
      </c>
      <c r="R242" s="177">
        <v>4.8433999999999999</v>
      </c>
      <c r="T242" s="106"/>
      <c r="U242" s="107"/>
      <c r="V242" s="107"/>
      <c r="W242" s="107"/>
      <c r="X242" s="107"/>
      <c r="Y242" s="107"/>
      <c r="Z242" s="107"/>
      <c r="AA242" s="107"/>
      <c r="AB242" s="107"/>
      <c r="AC242" s="107"/>
      <c r="AD242" s="107"/>
      <c r="AE242" s="107"/>
      <c r="AF242" s="107"/>
      <c r="AG242" s="107"/>
      <c r="AH242" s="107"/>
    </row>
    <row r="243" spans="1:34" x14ac:dyDescent="0.3">
      <c r="A243" s="173" t="s">
        <v>1576</v>
      </c>
      <c r="B243" s="173" t="s">
        <v>1473</v>
      </c>
      <c r="C243" s="173">
        <v>100948</v>
      </c>
      <c r="D243" s="176">
        <v>44988</v>
      </c>
      <c r="E243" s="177">
        <v>70.429599999999994</v>
      </c>
      <c r="F243" s="177">
        <v>119.4311</v>
      </c>
      <c r="G243" s="177">
        <v>49.033099999999997</v>
      </c>
      <c r="H243" s="177">
        <v>12.4305</v>
      </c>
      <c r="I243" s="177">
        <v>-3.4750000000000001</v>
      </c>
      <c r="J243" s="177">
        <v>-1.5029999999999999</v>
      </c>
      <c r="K243" s="177">
        <v>-4.6668000000000003</v>
      </c>
      <c r="L243" s="177">
        <v>3.5122</v>
      </c>
      <c r="M243" s="177">
        <v>6.9668999999999999</v>
      </c>
      <c r="N243" s="177">
        <v>5.1581999999999999</v>
      </c>
      <c r="O243" s="177">
        <v>5.8041999999999998</v>
      </c>
      <c r="P243" s="177">
        <v>6.0975999999999999</v>
      </c>
      <c r="Q243" s="177">
        <v>9.0879999999999992</v>
      </c>
      <c r="R243" s="177">
        <v>4.5810000000000004</v>
      </c>
      <c r="T243" s="106"/>
      <c r="U243" s="107"/>
      <c r="V243" s="107"/>
      <c r="W243" s="107"/>
      <c r="X243" s="107"/>
      <c r="Y243" s="107"/>
      <c r="Z243" s="107"/>
      <c r="AA243" s="107"/>
      <c r="AB243" s="107"/>
      <c r="AC243" s="107"/>
      <c r="AD243" s="107"/>
      <c r="AE243" s="107"/>
      <c r="AF243" s="107"/>
      <c r="AG243" s="107"/>
      <c r="AH243" s="107"/>
    </row>
    <row r="244" spans="1:34" x14ac:dyDescent="0.3">
      <c r="A244" s="173" t="s">
        <v>1576</v>
      </c>
      <c r="B244" s="173" t="s">
        <v>1455</v>
      </c>
      <c r="C244" s="173">
        <v>118574</v>
      </c>
      <c r="D244" s="176">
        <v>44988</v>
      </c>
      <c r="E244" s="177">
        <v>76.089600000000004</v>
      </c>
      <c r="F244" s="177">
        <v>120.2714</v>
      </c>
      <c r="G244" s="177">
        <v>49.868299999999998</v>
      </c>
      <c r="H244" s="177">
        <v>13.245799999999999</v>
      </c>
      <c r="I244" s="177">
        <v>-2.6663999999999999</v>
      </c>
      <c r="J244" s="177">
        <v>-0.69350000000000001</v>
      </c>
      <c r="K244" s="177">
        <v>-3.8544999999999998</v>
      </c>
      <c r="L244" s="177">
        <v>4.3509000000000002</v>
      </c>
      <c r="M244" s="177">
        <v>7.8354999999999997</v>
      </c>
      <c r="N244" s="177">
        <v>6.0359999999999996</v>
      </c>
      <c r="O244" s="177">
        <v>6.6557000000000004</v>
      </c>
      <c r="P244" s="177">
        <v>6.9161999999999999</v>
      </c>
      <c r="Q244" s="177">
        <v>8.7352000000000007</v>
      </c>
      <c r="R244" s="177">
        <v>5.4116</v>
      </c>
      <c r="T244" s="106"/>
      <c r="U244" s="107"/>
      <c r="V244" s="107"/>
      <c r="W244" s="107"/>
      <c r="X244" s="107"/>
      <c r="Y244" s="107"/>
      <c r="Z244" s="107"/>
      <c r="AA244" s="107"/>
      <c r="AB244" s="107"/>
      <c r="AC244" s="107"/>
      <c r="AD244" s="107"/>
      <c r="AE244" s="107"/>
      <c r="AF244" s="107"/>
      <c r="AG244" s="107"/>
      <c r="AH244" s="107"/>
    </row>
    <row r="245" spans="1:34" x14ac:dyDescent="0.3">
      <c r="A245" s="173" t="s">
        <v>1576</v>
      </c>
      <c r="B245" s="173" t="s">
        <v>1474</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1576</v>
      </c>
      <c r="B246" s="173" t="s">
        <v>1456</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1576</v>
      </c>
      <c r="B247" s="173" t="s">
        <v>1475</v>
      </c>
      <c r="C247" s="173">
        <v>102147</v>
      </c>
      <c r="D247" s="176">
        <v>44988</v>
      </c>
      <c r="E247" s="177">
        <v>63.0518</v>
      </c>
      <c r="F247" s="177">
        <v>144.53980000000001</v>
      </c>
      <c r="G247" s="177">
        <v>73.712000000000003</v>
      </c>
      <c r="H247" s="177">
        <v>20.2485</v>
      </c>
      <c r="I247" s="177">
        <v>-0.71099999999999997</v>
      </c>
      <c r="J247" s="177">
        <v>-1.5096000000000001</v>
      </c>
      <c r="K247" s="177">
        <v>-1.1657999999999999</v>
      </c>
      <c r="L247" s="177">
        <v>5.9379999999999997</v>
      </c>
      <c r="M247" s="177">
        <v>9.2485999999999997</v>
      </c>
      <c r="N247" s="177">
        <v>6.8282999999999996</v>
      </c>
      <c r="O247" s="177">
        <v>9.9301999999999992</v>
      </c>
      <c r="P247" s="177">
        <v>7.9528999999999996</v>
      </c>
      <c r="Q247" s="177">
        <v>10.0669</v>
      </c>
      <c r="R247" s="177">
        <v>7.9267000000000003</v>
      </c>
      <c r="T247" s="106"/>
      <c r="U247" s="107"/>
      <c r="V247" s="107"/>
      <c r="W247" s="107"/>
      <c r="X247" s="107"/>
      <c r="Y247" s="107"/>
      <c r="Z247" s="107"/>
      <c r="AA247" s="107"/>
      <c r="AB247" s="107"/>
      <c r="AC247" s="107"/>
      <c r="AD247" s="107"/>
      <c r="AE247" s="107"/>
      <c r="AF247" s="107"/>
      <c r="AG247" s="107"/>
      <c r="AH247" s="107"/>
    </row>
    <row r="248" spans="1:34" x14ac:dyDescent="0.3">
      <c r="A248" s="173" t="s">
        <v>1576</v>
      </c>
      <c r="B248" s="173" t="s">
        <v>1457</v>
      </c>
      <c r="C248" s="173">
        <v>119118</v>
      </c>
      <c r="D248" s="176">
        <v>44988</v>
      </c>
      <c r="E248" s="177">
        <v>66.235900000000001</v>
      </c>
      <c r="F248" s="177">
        <v>145.0624</v>
      </c>
      <c r="G248" s="177">
        <v>74.218699999999998</v>
      </c>
      <c r="H248" s="177">
        <v>20.747</v>
      </c>
      <c r="I248" s="177">
        <v>-0.22040000000000001</v>
      </c>
      <c r="J248" s="177">
        <v>-1.0324</v>
      </c>
      <c r="K248" s="177">
        <v>-0.69399999999999995</v>
      </c>
      <c r="L248" s="177">
        <v>6.4291</v>
      </c>
      <c r="M248" s="177">
        <v>9.7620000000000005</v>
      </c>
      <c r="N248" s="177">
        <v>7.3243999999999998</v>
      </c>
      <c r="O248" s="177">
        <v>10.411300000000001</v>
      </c>
      <c r="P248" s="177">
        <v>8.4535</v>
      </c>
      <c r="Q248" s="177">
        <v>9.4336000000000002</v>
      </c>
      <c r="R248" s="177">
        <v>8.4131</v>
      </c>
      <c r="T248" s="106"/>
      <c r="U248" s="107"/>
      <c r="V248" s="107"/>
      <c r="W248" s="107"/>
      <c r="X248" s="107"/>
      <c r="Y248" s="107"/>
      <c r="Z248" s="107"/>
      <c r="AA248" s="107"/>
      <c r="AB248" s="107"/>
      <c r="AC248" s="107"/>
      <c r="AD248" s="107"/>
      <c r="AE248" s="107"/>
      <c r="AF248" s="107"/>
      <c r="AG248" s="107"/>
      <c r="AH248" s="107"/>
    </row>
    <row r="249" spans="1:34" x14ac:dyDescent="0.3">
      <c r="A249" s="173" t="s">
        <v>1576</v>
      </c>
      <c r="B249" s="173" t="s">
        <v>1993</v>
      </c>
      <c r="C249" s="173">
        <v>102262</v>
      </c>
      <c r="D249" s="176">
        <v>44988</v>
      </c>
      <c r="E249" s="177">
        <v>46.536900000000003</v>
      </c>
      <c r="F249" s="177">
        <v>103.0365</v>
      </c>
      <c r="G249" s="177">
        <v>40.921999999999997</v>
      </c>
      <c r="H249" s="177">
        <v>8.6194000000000006</v>
      </c>
      <c r="I249" s="177">
        <v>-8.1481999999999992</v>
      </c>
      <c r="J249" s="177">
        <v>-2.2092000000000001</v>
      </c>
      <c r="K249" s="177">
        <v>-4.1665999999999999</v>
      </c>
      <c r="L249" s="177">
        <v>1.7163999999999999</v>
      </c>
      <c r="M249" s="177">
        <v>5.7910000000000004</v>
      </c>
      <c r="N249" s="177">
        <v>2.1002999999999998</v>
      </c>
      <c r="O249" s="177">
        <v>6.1612999999999998</v>
      </c>
      <c r="P249" s="177">
        <v>6.0944000000000003</v>
      </c>
      <c r="Q249" s="177">
        <v>8.4143000000000008</v>
      </c>
      <c r="R249" s="177">
        <v>3.9786999999999999</v>
      </c>
      <c r="T249" s="106"/>
      <c r="U249" s="107"/>
      <c r="V249" s="107"/>
      <c r="W249" s="107"/>
      <c r="X249" s="107"/>
      <c r="Y249" s="107"/>
      <c r="Z249" s="107"/>
      <c r="AA249" s="107"/>
      <c r="AB249" s="107"/>
      <c r="AC249" s="107"/>
      <c r="AD249" s="107"/>
      <c r="AE249" s="107"/>
      <c r="AF249" s="107"/>
      <c r="AG249" s="107"/>
      <c r="AH249" s="107"/>
    </row>
    <row r="250" spans="1:34" x14ac:dyDescent="0.3">
      <c r="A250" s="173" t="s">
        <v>1576</v>
      </c>
      <c r="B250" s="173" t="s">
        <v>1994</v>
      </c>
      <c r="C250" s="173">
        <v>120073</v>
      </c>
      <c r="D250" s="176">
        <v>44988</v>
      </c>
      <c r="E250" s="177">
        <v>51.054600000000001</v>
      </c>
      <c r="F250" s="177">
        <v>103.8869</v>
      </c>
      <c r="G250" s="177">
        <v>41.751199999999997</v>
      </c>
      <c r="H250" s="177">
        <v>9.4437999999999995</v>
      </c>
      <c r="I250" s="177">
        <v>-7.3175999999999997</v>
      </c>
      <c r="J250" s="177">
        <v>-1.3773</v>
      </c>
      <c r="K250" s="177">
        <v>-3.1962000000000002</v>
      </c>
      <c r="L250" s="177">
        <v>2.8639000000000001</v>
      </c>
      <c r="M250" s="177">
        <v>7.0350000000000001</v>
      </c>
      <c r="N250" s="177">
        <v>3.3464999999999998</v>
      </c>
      <c r="O250" s="177">
        <v>7.7641999999999998</v>
      </c>
      <c r="P250" s="177">
        <v>7.4768999999999997</v>
      </c>
      <c r="Q250" s="177">
        <v>8.2985000000000007</v>
      </c>
      <c r="R250" s="177">
        <v>5.4132999999999996</v>
      </c>
      <c r="T250" s="106"/>
      <c r="U250" s="107"/>
      <c r="V250" s="107"/>
      <c r="W250" s="107"/>
      <c r="X250" s="107"/>
      <c r="Y250" s="107"/>
      <c r="Z250" s="107"/>
      <c r="AA250" s="107"/>
      <c r="AB250" s="107"/>
      <c r="AC250" s="107"/>
      <c r="AD250" s="107"/>
      <c r="AE250" s="107"/>
      <c r="AF250" s="107"/>
      <c r="AG250" s="107"/>
      <c r="AH250" s="107"/>
    </row>
    <row r="251" spans="1:34" x14ac:dyDescent="0.3">
      <c r="A251" s="173" t="s">
        <v>1576</v>
      </c>
      <c r="B251" s="173" t="s">
        <v>1656</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1576</v>
      </c>
      <c r="B252" s="173" t="s">
        <v>1657</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1576</v>
      </c>
      <c r="B253" s="173" t="s">
        <v>1476</v>
      </c>
      <c r="C253" s="173">
        <v>102330</v>
      </c>
      <c r="D253" s="176">
        <v>44988</v>
      </c>
      <c r="E253" s="177">
        <v>58.063200000000002</v>
      </c>
      <c r="F253" s="177">
        <v>117.9328</v>
      </c>
      <c r="G253" s="177">
        <v>41.694499999999998</v>
      </c>
      <c r="H253" s="177">
        <v>13.5235</v>
      </c>
      <c r="I253" s="177">
        <v>-4.2138999999999998</v>
      </c>
      <c r="J253" s="177">
        <v>-0.35010000000000002</v>
      </c>
      <c r="K253" s="177">
        <v>-2.6836000000000002</v>
      </c>
      <c r="L253" s="177">
        <v>3.0265</v>
      </c>
      <c r="M253" s="177">
        <v>6.7050000000000001</v>
      </c>
      <c r="N253" s="177">
        <v>5.8765000000000001</v>
      </c>
      <c r="O253" s="177">
        <v>8.3531999999999993</v>
      </c>
      <c r="P253" s="177">
        <v>8.2476000000000003</v>
      </c>
      <c r="Q253" s="177">
        <v>9.7334999999999994</v>
      </c>
      <c r="R253" s="177">
        <v>6.3882000000000003</v>
      </c>
      <c r="T253" s="106"/>
      <c r="U253" s="107"/>
      <c r="V253" s="107"/>
      <c r="W253" s="107"/>
      <c r="X253" s="107"/>
      <c r="Y253" s="107"/>
      <c r="Z253" s="107"/>
      <c r="AA253" s="107"/>
      <c r="AB253" s="107"/>
      <c r="AC253" s="107"/>
      <c r="AD253" s="107"/>
      <c r="AE253" s="107"/>
      <c r="AF253" s="107"/>
      <c r="AG253" s="107"/>
      <c r="AH253" s="107"/>
    </row>
    <row r="254" spans="1:34" x14ac:dyDescent="0.3">
      <c r="A254" s="173" t="s">
        <v>1576</v>
      </c>
      <c r="B254" s="173" t="s">
        <v>1458</v>
      </c>
      <c r="C254" s="173">
        <v>120616</v>
      </c>
      <c r="D254" s="176">
        <v>44988</v>
      </c>
      <c r="E254" s="177">
        <v>62.747599999999998</v>
      </c>
      <c r="F254" s="177">
        <v>118.7017</v>
      </c>
      <c r="G254" s="177">
        <v>42.417200000000001</v>
      </c>
      <c r="H254" s="177">
        <v>14.265499999999999</v>
      </c>
      <c r="I254" s="177">
        <v>-3.4689000000000001</v>
      </c>
      <c r="J254" s="177">
        <v>0.39900000000000002</v>
      </c>
      <c r="K254" s="177">
        <v>-1.9358</v>
      </c>
      <c r="L254" s="177">
        <v>3.7936000000000001</v>
      </c>
      <c r="M254" s="177">
        <v>7.4984999999999999</v>
      </c>
      <c r="N254" s="177">
        <v>6.6803999999999997</v>
      </c>
      <c r="O254" s="177">
        <v>9.2286999999999999</v>
      </c>
      <c r="P254" s="177">
        <v>9.0592000000000006</v>
      </c>
      <c r="Q254" s="177">
        <v>10.364100000000001</v>
      </c>
      <c r="R254" s="177">
        <v>7.2708000000000004</v>
      </c>
      <c r="T254" s="106"/>
      <c r="U254" s="107"/>
      <c r="V254" s="107"/>
      <c r="W254" s="107"/>
      <c r="X254" s="107"/>
      <c r="Y254" s="107"/>
      <c r="Z254" s="107"/>
      <c r="AA254" s="107"/>
      <c r="AB254" s="107"/>
      <c r="AC254" s="107"/>
      <c r="AD254" s="107"/>
      <c r="AE254" s="107"/>
      <c r="AF254" s="107"/>
      <c r="AG254" s="107"/>
      <c r="AH254" s="107"/>
    </row>
    <row r="255" spans="1:34" x14ac:dyDescent="0.3">
      <c r="A255" s="173" t="s">
        <v>1576</v>
      </c>
      <c r="B255" s="173" t="s">
        <v>1459</v>
      </c>
      <c r="C255" s="173">
        <v>118491</v>
      </c>
      <c r="D255" s="176">
        <v>44988</v>
      </c>
      <c r="E255" s="177">
        <v>28.373699999999999</v>
      </c>
      <c r="F255" s="177">
        <v>107.7317</v>
      </c>
      <c r="G255" s="177">
        <v>49.123699999999999</v>
      </c>
      <c r="H255" s="177">
        <v>12.581899999999999</v>
      </c>
      <c r="I255" s="177">
        <v>-5.4558</v>
      </c>
      <c r="J255" s="177">
        <v>1.1035999999999999</v>
      </c>
      <c r="K255" s="177">
        <v>-3.7212000000000001</v>
      </c>
      <c r="L255" s="177">
        <v>0.30509999999999998</v>
      </c>
      <c r="M255" s="177">
        <v>4.2070999999999996</v>
      </c>
      <c r="N255" s="177">
        <v>2.0405000000000002</v>
      </c>
      <c r="O255" s="177">
        <v>5.327</v>
      </c>
      <c r="P255" s="177">
        <v>5.9211999999999998</v>
      </c>
      <c r="Q255" s="177">
        <v>8.0472000000000001</v>
      </c>
      <c r="R255" s="177">
        <v>3.2332999999999998</v>
      </c>
      <c r="T255" s="106"/>
      <c r="U255" s="107"/>
      <c r="V255" s="107"/>
      <c r="W255" s="107"/>
      <c r="X255" s="107"/>
      <c r="Y255" s="107"/>
      <c r="Z255" s="107"/>
      <c r="AA255" s="107"/>
      <c r="AB255" s="107"/>
      <c r="AC255" s="107"/>
      <c r="AD255" s="107"/>
      <c r="AE255" s="107"/>
      <c r="AF255" s="107"/>
      <c r="AG255" s="107"/>
      <c r="AH255" s="107"/>
    </row>
    <row r="256" spans="1:34" x14ac:dyDescent="0.3">
      <c r="A256" s="173" t="s">
        <v>1576</v>
      </c>
      <c r="B256" s="173" t="s">
        <v>1477</v>
      </c>
      <c r="C256" s="173">
        <v>112353</v>
      </c>
      <c r="D256" s="176">
        <v>44988</v>
      </c>
      <c r="E256" s="177">
        <v>25.918800000000001</v>
      </c>
      <c r="F256" s="177">
        <v>106.7747</v>
      </c>
      <c r="G256" s="177">
        <v>48.164099999999998</v>
      </c>
      <c r="H256" s="177">
        <v>11.633900000000001</v>
      </c>
      <c r="I256" s="177">
        <v>-6.3917999999999999</v>
      </c>
      <c r="J256" s="177">
        <v>0.17100000000000001</v>
      </c>
      <c r="K256" s="177">
        <v>-4.6498999999999997</v>
      </c>
      <c r="L256" s="177">
        <v>-0.63629999999999998</v>
      </c>
      <c r="M256" s="177">
        <v>3.2376</v>
      </c>
      <c r="N256" s="177">
        <v>1.0866</v>
      </c>
      <c r="O256" s="177">
        <v>4.3483999999999998</v>
      </c>
      <c r="P256" s="177">
        <v>4.9721000000000002</v>
      </c>
      <c r="Q256" s="177">
        <v>7.5861000000000001</v>
      </c>
      <c r="R256" s="177">
        <v>2.2654000000000001</v>
      </c>
      <c r="T256" s="106"/>
      <c r="U256" s="107"/>
      <c r="V256" s="107"/>
      <c r="W256" s="107"/>
      <c r="X256" s="107"/>
      <c r="Y256" s="107"/>
      <c r="Z256" s="107"/>
      <c r="AA256" s="107"/>
      <c r="AB256" s="107"/>
      <c r="AC256" s="107"/>
      <c r="AD256" s="107"/>
      <c r="AE256" s="107"/>
      <c r="AF256" s="107"/>
      <c r="AG256" s="107"/>
      <c r="AH256" s="107"/>
    </row>
    <row r="257" spans="1:34" x14ac:dyDescent="0.3">
      <c r="A257" s="173" t="s">
        <v>1576</v>
      </c>
      <c r="B257" s="173" t="s">
        <v>1460</v>
      </c>
      <c r="C257" s="173">
        <v>135689</v>
      </c>
      <c r="D257" s="176"/>
      <c r="E257" s="177"/>
      <c r="F257" s="177"/>
      <c r="G257" s="177"/>
      <c r="H257" s="177"/>
      <c r="I257" s="177"/>
      <c r="J257" s="177"/>
      <c r="K257" s="177"/>
      <c r="L257" s="177"/>
      <c r="M257" s="177"/>
      <c r="N257" s="177"/>
      <c r="O257" s="177"/>
      <c r="P257" s="177"/>
      <c r="Q257" s="177"/>
      <c r="R257" s="177"/>
      <c r="S257" t="s">
        <v>1786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1576</v>
      </c>
      <c r="B258" s="173" t="s">
        <v>1478</v>
      </c>
      <c r="C258" s="173">
        <v>135692</v>
      </c>
      <c r="D258" s="176"/>
      <c r="E258" s="177"/>
      <c r="F258" s="177"/>
      <c r="G258" s="177"/>
      <c r="H258" s="177"/>
      <c r="I258" s="177"/>
      <c r="J258" s="177"/>
      <c r="K258" s="177"/>
      <c r="L258" s="177"/>
      <c r="M258" s="177"/>
      <c r="N258" s="177"/>
      <c r="O258" s="177"/>
      <c r="P258" s="177"/>
      <c r="Q258" s="177"/>
      <c r="R258" s="177"/>
      <c r="S258" t="s">
        <v>1786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1576</v>
      </c>
      <c r="B259" s="173" t="s">
        <v>1479</v>
      </c>
      <c r="C259" s="173">
        <v>114859</v>
      </c>
      <c r="D259" s="176">
        <v>44988</v>
      </c>
      <c r="E259" s="177">
        <v>44.5916</v>
      </c>
      <c r="F259" s="177">
        <v>175.76429999999999</v>
      </c>
      <c r="G259" s="177">
        <v>77.377200000000002</v>
      </c>
      <c r="H259" s="177">
        <v>20.827000000000002</v>
      </c>
      <c r="I259" s="177">
        <v>-2.7742</v>
      </c>
      <c r="J259" s="177">
        <v>-3.1438000000000001</v>
      </c>
      <c r="K259" s="177">
        <v>-2.7168000000000001</v>
      </c>
      <c r="L259" s="177">
        <v>3.8144</v>
      </c>
      <c r="M259" s="177">
        <v>8.0298999999999996</v>
      </c>
      <c r="N259" s="177">
        <v>5.98</v>
      </c>
      <c r="O259" s="177">
        <v>10.181100000000001</v>
      </c>
      <c r="P259" s="177">
        <v>8.7120999999999995</v>
      </c>
      <c r="Q259" s="177">
        <v>8.0699000000000005</v>
      </c>
      <c r="R259" s="177">
        <v>7.3342000000000001</v>
      </c>
      <c r="T259" s="106"/>
      <c r="U259" s="107"/>
      <c r="V259" s="107"/>
      <c r="W259" s="107"/>
      <c r="X259" s="107"/>
      <c r="Y259" s="107"/>
      <c r="Z259" s="107"/>
      <c r="AA259" s="107"/>
      <c r="AB259" s="107"/>
      <c r="AC259" s="107"/>
      <c r="AD259" s="107"/>
      <c r="AE259" s="107"/>
      <c r="AF259" s="107"/>
      <c r="AG259" s="107"/>
      <c r="AH259" s="107"/>
    </row>
    <row r="260" spans="1:34" x14ac:dyDescent="0.3">
      <c r="A260" s="173" t="s">
        <v>1576</v>
      </c>
      <c r="B260" s="173" t="s">
        <v>1461</v>
      </c>
      <c r="C260" s="173">
        <v>120154</v>
      </c>
      <c r="D260" s="176">
        <v>44988</v>
      </c>
      <c r="E260" s="177">
        <v>49.987499999999997</v>
      </c>
      <c r="F260" s="177">
        <v>177.12139999999999</v>
      </c>
      <c r="G260" s="177">
        <v>78.757800000000003</v>
      </c>
      <c r="H260" s="177">
        <v>22.197800000000001</v>
      </c>
      <c r="I260" s="177">
        <v>-1.4074</v>
      </c>
      <c r="J260" s="177">
        <v>-1.7786999999999999</v>
      </c>
      <c r="K260" s="177">
        <v>-1.3587</v>
      </c>
      <c r="L260" s="177">
        <v>5.2157999999999998</v>
      </c>
      <c r="M260" s="177">
        <v>9.4960000000000004</v>
      </c>
      <c r="N260" s="177">
        <v>7.4549000000000003</v>
      </c>
      <c r="O260" s="177">
        <v>11.620900000000001</v>
      </c>
      <c r="P260" s="177">
        <v>10.083500000000001</v>
      </c>
      <c r="Q260" s="177">
        <v>10.4381</v>
      </c>
      <c r="R260" s="177">
        <v>8.8094000000000001</v>
      </c>
      <c r="T260" s="106"/>
      <c r="U260" s="107"/>
      <c r="V260" s="107"/>
      <c r="W260" s="107"/>
      <c r="X260" s="107"/>
      <c r="Y260" s="107"/>
      <c r="Z260" s="107"/>
      <c r="AA260" s="107"/>
      <c r="AB260" s="107"/>
      <c r="AC260" s="107"/>
      <c r="AD260" s="107"/>
      <c r="AE260" s="107"/>
      <c r="AF260" s="107"/>
      <c r="AG260" s="107"/>
      <c r="AH260" s="107"/>
    </row>
    <row r="261" spans="1:34" x14ac:dyDescent="0.3">
      <c r="A261" s="173" t="s">
        <v>1576</v>
      </c>
      <c r="B261" s="173" t="s">
        <v>1462</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1576</v>
      </c>
      <c r="B262" s="173" t="s">
        <v>1480</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1576</v>
      </c>
      <c r="B263" s="173" t="s">
        <v>1481</v>
      </c>
      <c r="C263" s="173">
        <v>101869</v>
      </c>
      <c r="D263" s="176">
        <v>44988</v>
      </c>
      <c r="E263" s="177">
        <v>68.395899999999997</v>
      </c>
      <c r="F263" s="177">
        <v>114.50749999999999</v>
      </c>
      <c r="G263" s="177">
        <v>29.207699999999999</v>
      </c>
      <c r="H263" s="177">
        <v>-2.6593</v>
      </c>
      <c r="I263" s="177">
        <v>-15.7087</v>
      </c>
      <c r="J263" s="177">
        <v>-11.839700000000001</v>
      </c>
      <c r="K263" s="177">
        <v>-5.0339</v>
      </c>
      <c r="L263" s="177">
        <v>1.3676999999999999</v>
      </c>
      <c r="M263" s="177">
        <v>4.7473999999999998</v>
      </c>
      <c r="N263" s="177">
        <v>2.66</v>
      </c>
      <c r="O263" s="177">
        <v>5.3914</v>
      </c>
      <c r="P263" s="177">
        <v>5.7682000000000002</v>
      </c>
      <c r="Q263" s="177">
        <v>8.0153999999999996</v>
      </c>
      <c r="R263" s="177">
        <v>3.8134000000000001</v>
      </c>
      <c r="T263" s="106"/>
      <c r="U263" s="107"/>
      <c r="V263" s="107"/>
      <c r="W263" s="107"/>
      <c r="X263" s="107"/>
      <c r="Y263" s="107"/>
      <c r="Z263" s="107"/>
      <c r="AA263" s="107"/>
      <c r="AB263" s="107"/>
      <c r="AC263" s="107"/>
      <c r="AD263" s="107"/>
      <c r="AE263" s="107"/>
      <c r="AF263" s="107"/>
      <c r="AG263" s="107"/>
      <c r="AH263" s="107"/>
    </row>
    <row r="264" spans="1:34" x14ac:dyDescent="0.3">
      <c r="A264" s="173" t="s">
        <v>1576</v>
      </c>
      <c r="B264" s="173" t="s">
        <v>1463</v>
      </c>
      <c r="C264" s="173">
        <v>120276</v>
      </c>
      <c r="D264" s="176">
        <v>44988</v>
      </c>
      <c r="E264" s="177">
        <v>74.123900000000006</v>
      </c>
      <c r="F264" s="177">
        <v>115.4422</v>
      </c>
      <c r="G264" s="177">
        <v>30.111899999999999</v>
      </c>
      <c r="H264" s="177">
        <v>-1.7509999999999999</v>
      </c>
      <c r="I264" s="177">
        <v>-14.800599999999999</v>
      </c>
      <c r="J264" s="177">
        <v>-10.934200000000001</v>
      </c>
      <c r="K264" s="177">
        <v>-4.1311999999999998</v>
      </c>
      <c r="L264" s="177">
        <v>2.2907000000000002</v>
      </c>
      <c r="M264" s="177">
        <v>5.7008000000000001</v>
      </c>
      <c r="N264" s="177">
        <v>3.6097000000000001</v>
      </c>
      <c r="O264" s="177">
        <v>6.3476999999999997</v>
      </c>
      <c r="P264" s="177">
        <v>6.6999000000000004</v>
      </c>
      <c r="Q264" s="177">
        <v>7.5671999999999997</v>
      </c>
      <c r="R264" s="177">
        <v>4.7300000000000004</v>
      </c>
      <c r="T264" s="106"/>
      <c r="U264" s="107"/>
      <c r="V264" s="107"/>
      <c r="W264" s="107"/>
      <c r="X264" s="107"/>
      <c r="Y264" s="107"/>
      <c r="Z264" s="107"/>
      <c r="AA264" s="107"/>
      <c r="AB264" s="107"/>
      <c r="AC264" s="107"/>
      <c r="AD264" s="107"/>
      <c r="AE264" s="107"/>
      <c r="AF264" s="107"/>
      <c r="AG264" s="107"/>
      <c r="AH264" s="107"/>
    </row>
    <row r="265" spans="1:34" x14ac:dyDescent="0.3">
      <c r="A265" s="173" t="s">
        <v>1576</v>
      </c>
      <c r="B265" s="173" t="s">
        <v>1791</v>
      </c>
      <c r="C265" s="173">
        <v>119156</v>
      </c>
      <c r="D265" s="176">
        <v>44988</v>
      </c>
      <c r="E265" s="177">
        <v>26.468499999999999</v>
      </c>
      <c r="F265" s="177">
        <v>112.8742</v>
      </c>
      <c r="G265" s="177">
        <v>41.0946</v>
      </c>
      <c r="H265" s="177">
        <v>11.075200000000001</v>
      </c>
      <c r="I265" s="177">
        <v>-4.1696999999999997</v>
      </c>
      <c r="J265" s="177">
        <v>-1.7755000000000001</v>
      </c>
      <c r="K265" s="177">
        <v>-2.6734</v>
      </c>
      <c r="L265" s="177">
        <v>3.9298999999999999</v>
      </c>
      <c r="M265" s="177">
        <v>5.7164999999999999</v>
      </c>
      <c r="N265" s="177">
        <v>4.8929999999999998</v>
      </c>
      <c r="O265" s="177">
        <v>6.2461000000000002</v>
      </c>
      <c r="P265" s="177">
        <v>6.5816999999999997</v>
      </c>
      <c r="Q265" s="177">
        <v>8.1457999999999995</v>
      </c>
      <c r="R265" s="177">
        <v>4.6943000000000001</v>
      </c>
      <c r="T265" s="106"/>
      <c r="U265" s="107"/>
      <c r="V265" s="107"/>
      <c r="W265" s="107"/>
      <c r="X265" s="107"/>
      <c r="Y265" s="107"/>
      <c r="Z265" s="107"/>
      <c r="AA265" s="107"/>
      <c r="AB265" s="107"/>
      <c r="AC265" s="107"/>
      <c r="AD265" s="107"/>
      <c r="AE265" s="107"/>
      <c r="AF265" s="107"/>
      <c r="AG265" s="107"/>
      <c r="AH265" s="107"/>
    </row>
    <row r="266" spans="1:34" x14ac:dyDescent="0.3">
      <c r="A266" s="173" t="s">
        <v>1576</v>
      </c>
      <c r="B266" s="173" t="s">
        <v>1792</v>
      </c>
      <c r="C266" s="173">
        <v>113142</v>
      </c>
      <c r="D266" s="176">
        <v>44988</v>
      </c>
      <c r="E266" s="177">
        <v>22.620200000000001</v>
      </c>
      <c r="F266" s="177">
        <v>111.1922</v>
      </c>
      <c r="G266" s="177">
        <v>39.391399999999997</v>
      </c>
      <c r="H266" s="177">
        <v>9.3294999999999995</v>
      </c>
      <c r="I266" s="177">
        <v>-5.9222999999999999</v>
      </c>
      <c r="J266" s="177">
        <v>-3.5346000000000002</v>
      </c>
      <c r="K266" s="177">
        <v>-4.4226999999999999</v>
      </c>
      <c r="L266" s="177">
        <v>2.1389</v>
      </c>
      <c r="M266" s="177">
        <v>4.0351999999999997</v>
      </c>
      <c r="N266" s="177">
        <v>3.2160000000000002</v>
      </c>
      <c r="O266" s="177">
        <v>4.4282000000000004</v>
      </c>
      <c r="P266" s="177">
        <v>4.8327999999999998</v>
      </c>
      <c r="Q266" s="177">
        <v>6.6912000000000003</v>
      </c>
      <c r="R266" s="177">
        <v>2.9037999999999999</v>
      </c>
      <c r="T266" s="106"/>
      <c r="U266" s="107"/>
      <c r="V266" s="107"/>
      <c r="W266" s="107"/>
      <c r="X266" s="107"/>
      <c r="Y266" s="107"/>
      <c r="Z266" s="107"/>
      <c r="AA266" s="107"/>
      <c r="AB266" s="107"/>
      <c r="AC266" s="107"/>
      <c r="AD266" s="107"/>
      <c r="AE266" s="107"/>
      <c r="AF266" s="107"/>
      <c r="AG266" s="107"/>
      <c r="AH266" s="107"/>
    </row>
    <row r="267" spans="1:34" x14ac:dyDescent="0.3">
      <c r="A267" s="173" t="s">
        <v>1576</v>
      </c>
      <c r="B267" s="173" t="s">
        <v>1482</v>
      </c>
      <c r="C267" s="173">
        <v>102172</v>
      </c>
      <c r="D267" s="176">
        <v>44988</v>
      </c>
      <c r="E267" s="177">
        <v>46.427700000000002</v>
      </c>
      <c r="F267" s="177">
        <v>73.655100000000004</v>
      </c>
      <c r="G267" s="177">
        <v>29.895299999999999</v>
      </c>
      <c r="H267" s="177">
        <v>8.3693000000000008</v>
      </c>
      <c r="I267" s="177">
        <v>-1.6611</v>
      </c>
      <c r="J267" s="177">
        <v>1.2422</v>
      </c>
      <c r="K267" s="177">
        <v>1.7423</v>
      </c>
      <c r="L267" s="177">
        <v>5.0125000000000002</v>
      </c>
      <c r="M267" s="177">
        <v>6.6403999999999996</v>
      </c>
      <c r="N267" s="177">
        <v>5.1050000000000004</v>
      </c>
      <c r="O267" s="177">
        <v>4.3780000000000001</v>
      </c>
      <c r="P267" s="177">
        <v>2.6968000000000001</v>
      </c>
      <c r="Q267" s="177">
        <v>8.3470999999999993</v>
      </c>
      <c r="R267" s="177">
        <v>6.7138999999999998</v>
      </c>
      <c r="T267" s="106"/>
      <c r="U267" s="107"/>
      <c r="V267" s="107"/>
      <c r="W267" s="107"/>
      <c r="X267" s="107"/>
      <c r="Y267" s="107"/>
      <c r="Z267" s="107"/>
      <c r="AA267" s="107"/>
      <c r="AB267" s="107"/>
      <c r="AC267" s="107"/>
      <c r="AD267" s="107"/>
      <c r="AE267" s="107"/>
      <c r="AF267" s="107"/>
      <c r="AG267" s="107"/>
      <c r="AH267" s="107"/>
    </row>
    <row r="268" spans="1:34" x14ac:dyDescent="0.3">
      <c r="A268" s="173" t="s">
        <v>1576</v>
      </c>
      <c r="B268" s="173" t="s">
        <v>1464</v>
      </c>
      <c r="C268" s="173">
        <v>118726</v>
      </c>
      <c r="D268" s="176">
        <v>44988</v>
      </c>
      <c r="E268" s="177">
        <v>50.307499999999997</v>
      </c>
      <c r="F268" s="177">
        <v>74.446600000000004</v>
      </c>
      <c r="G268" s="177">
        <v>30.694900000000001</v>
      </c>
      <c r="H268" s="177">
        <v>9.1682000000000006</v>
      </c>
      <c r="I268" s="177">
        <v>-0.87039999999999995</v>
      </c>
      <c r="J268" s="177">
        <v>2.0165000000000002</v>
      </c>
      <c r="K268" s="177">
        <v>2.4731999999999998</v>
      </c>
      <c r="L268" s="177">
        <v>5.7168000000000001</v>
      </c>
      <c r="M268" s="177">
        <v>7.3712999999999997</v>
      </c>
      <c r="N268" s="177">
        <v>5.8170000000000002</v>
      </c>
      <c r="O268" s="177">
        <v>5.0437000000000003</v>
      </c>
      <c r="P268" s="177">
        <v>3.4367999999999999</v>
      </c>
      <c r="Q268" s="177">
        <v>6.9428999999999998</v>
      </c>
      <c r="R268" s="177">
        <v>7.4071999999999996</v>
      </c>
      <c r="T268" s="106"/>
      <c r="U268" s="107"/>
      <c r="V268" s="107"/>
      <c r="W268" s="107"/>
      <c r="X268" s="107"/>
      <c r="Y268" s="107"/>
      <c r="Z268" s="107"/>
      <c r="AA268" s="107"/>
      <c r="AB268" s="107"/>
      <c r="AC268" s="107"/>
      <c r="AD268" s="107"/>
      <c r="AE268" s="107"/>
      <c r="AF268" s="107"/>
      <c r="AG268" s="107"/>
      <c r="AH268" s="107"/>
    </row>
    <row r="269" spans="1:34" x14ac:dyDescent="0.3">
      <c r="A269" s="173" t="s">
        <v>1576</v>
      </c>
      <c r="B269" s="173" t="s">
        <v>1483</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1576</v>
      </c>
      <c r="B270" s="173" t="s">
        <v>1465</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1576</v>
      </c>
      <c r="B271" s="173" t="s">
        <v>1828</v>
      </c>
      <c r="C271" s="173">
        <v>119839</v>
      </c>
      <c r="D271" s="176">
        <v>44988</v>
      </c>
      <c r="E271" s="177">
        <v>60.401699999999998</v>
      </c>
      <c r="F271" s="177">
        <v>90.990300000000005</v>
      </c>
      <c r="G271" s="177">
        <v>36.831699999999998</v>
      </c>
      <c r="H271" s="177">
        <v>5.4702000000000002</v>
      </c>
      <c r="I271" s="177">
        <v>-6.51</v>
      </c>
      <c r="J271" s="177">
        <v>-3.4203000000000001</v>
      </c>
      <c r="K271" s="177">
        <v>-1.5083</v>
      </c>
      <c r="L271" s="177">
        <v>4.5265000000000004</v>
      </c>
      <c r="M271" s="177">
        <v>8.3779000000000003</v>
      </c>
      <c r="N271" s="177">
        <v>6.7237999999999998</v>
      </c>
      <c r="O271" s="177">
        <v>10.877000000000001</v>
      </c>
      <c r="P271" s="177">
        <v>8.9315999999999995</v>
      </c>
      <c r="Q271" s="177">
        <v>9.5802999999999994</v>
      </c>
      <c r="R271" s="177">
        <v>8.4809000000000001</v>
      </c>
      <c r="T271" s="106"/>
      <c r="U271" s="107"/>
      <c r="V271" s="107"/>
      <c r="W271" s="107"/>
      <c r="X271" s="107"/>
      <c r="Y271" s="107"/>
      <c r="Z271" s="107"/>
      <c r="AA271" s="107"/>
      <c r="AB271" s="107"/>
      <c r="AC271" s="107"/>
      <c r="AD271" s="107"/>
      <c r="AE271" s="107"/>
      <c r="AF271" s="107"/>
      <c r="AG271" s="107"/>
      <c r="AH271" s="107"/>
    </row>
    <row r="272" spans="1:34" x14ac:dyDescent="0.3">
      <c r="A272" s="173" t="s">
        <v>1576</v>
      </c>
      <c r="B272" s="173" t="s">
        <v>1829</v>
      </c>
      <c r="C272" s="173">
        <v>100968</v>
      </c>
      <c r="D272" s="176">
        <v>44988</v>
      </c>
      <c r="E272" s="177">
        <v>55.942799999999998</v>
      </c>
      <c r="F272" s="177">
        <v>90.392200000000003</v>
      </c>
      <c r="G272" s="177">
        <v>36.275399999999998</v>
      </c>
      <c r="H272" s="177">
        <v>4.9260000000000002</v>
      </c>
      <c r="I272" s="177">
        <v>-7.0507</v>
      </c>
      <c r="J272" s="177">
        <v>-3.8195999999999999</v>
      </c>
      <c r="K272" s="177">
        <v>-2.0024999999999999</v>
      </c>
      <c r="L272" s="177">
        <v>3.9964</v>
      </c>
      <c r="M272" s="177">
        <v>7.8361999999999998</v>
      </c>
      <c r="N272" s="177">
        <v>6.1718999999999999</v>
      </c>
      <c r="O272" s="177">
        <v>10.2492</v>
      </c>
      <c r="P272" s="177">
        <v>8.2289999999999992</v>
      </c>
      <c r="Q272" s="177">
        <v>8.1562999999999999</v>
      </c>
      <c r="R272" s="177">
        <v>7.8860999999999999</v>
      </c>
      <c r="T272" s="106"/>
      <c r="U272" s="107"/>
      <c r="V272" s="107"/>
      <c r="W272" s="107"/>
      <c r="X272" s="107"/>
      <c r="Y272" s="107"/>
      <c r="Z272" s="107"/>
      <c r="AA272" s="107"/>
      <c r="AB272" s="107"/>
      <c r="AC272" s="107"/>
      <c r="AD272" s="107"/>
      <c r="AE272" s="107"/>
      <c r="AF272" s="107"/>
      <c r="AG272" s="107"/>
      <c r="AH272" s="107"/>
    </row>
    <row r="273" spans="1:34" x14ac:dyDescent="0.3">
      <c r="A273" s="173" t="s">
        <v>1576</v>
      </c>
      <c r="B273" s="173" t="s">
        <v>1484</v>
      </c>
      <c r="C273" s="173">
        <v>112868</v>
      </c>
      <c r="D273" s="176">
        <v>44988</v>
      </c>
      <c r="E273" s="177">
        <v>24.321400000000001</v>
      </c>
      <c r="F273" s="177">
        <v>127.1032</v>
      </c>
      <c r="G273" s="177">
        <v>56.791600000000003</v>
      </c>
      <c r="H273" s="177">
        <v>17.078399999999998</v>
      </c>
      <c r="I273" s="177">
        <v>-5.6262999999999996</v>
      </c>
      <c r="J273" s="177">
        <v>-2.3593999999999999</v>
      </c>
      <c r="K273" s="177">
        <v>-2.8573</v>
      </c>
      <c r="L273" s="177">
        <v>3.2111999999999998</v>
      </c>
      <c r="M273" s="177">
        <v>6.3581000000000003</v>
      </c>
      <c r="N273" s="177">
        <v>4.1391999999999998</v>
      </c>
      <c r="O273" s="177">
        <v>7.6505999999999998</v>
      </c>
      <c r="P273" s="177">
        <v>5.1346999999999996</v>
      </c>
      <c r="Q273" s="177">
        <v>7.0789</v>
      </c>
      <c r="R273" s="177">
        <v>7.2031999999999998</v>
      </c>
      <c r="T273" s="106"/>
      <c r="U273" s="107"/>
      <c r="V273" s="107"/>
      <c r="W273" s="107"/>
      <c r="X273" s="107"/>
      <c r="Y273" s="107"/>
      <c r="Z273" s="107"/>
      <c r="AA273" s="107"/>
      <c r="AB273" s="107"/>
      <c r="AC273" s="107"/>
      <c r="AD273" s="107"/>
      <c r="AE273" s="107"/>
      <c r="AF273" s="107"/>
      <c r="AG273" s="107"/>
      <c r="AH273" s="107"/>
    </row>
    <row r="274" spans="1:34" x14ac:dyDescent="0.3">
      <c r="A274" s="173" t="s">
        <v>1576</v>
      </c>
      <c r="B274" s="173" t="s">
        <v>1466</v>
      </c>
      <c r="C274" s="173">
        <v>119635</v>
      </c>
      <c r="D274" s="176">
        <v>44988</v>
      </c>
      <c r="E274" s="177">
        <v>26.2303</v>
      </c>
      <c r="F274" s="177">
        <v>128.1902</v>
      </c>
      <c r="G274" s="177">
        <v>57.789400000000001</v>
      </c>
      <c r="H274" s="177">
        <v>18.052700000000002</v>
      </c>
      <c r="I274" s="177">
        <v>-4.6631999999999998</v>
      </c>
      <c r="J274" s="177">
        <v>-1.4</v>
      </c>
      <c r="K274" s="177">
        <v>-1.9024000000000001</v>
      </c>
      <c r="L274" s="177">
        <v>4.1891999999999996</v>
      </c>
      <c r="M274" s="177">
        <v>7.3678999999999997</v>
      </c>
      <c r="N274" s="177">
        <v>5.1318999999999999</v>
      </c>
      <c r="O274" s="177">
        <v>8.5694999999999997</v>
      </c>
      <c r="P274" s="177">
        <v>6.1596000000000002</v>
      </c>
      <c r="Q274" s="177">
        <v>8.0175000000000001</v>
      </c>
      <c r="R274" s="177">
        <v>8.1773000000000007</v>
      </c>
      <c r="T274" s="106"/>
      <c r="U274" s="107"/>
      <c r="V274" s="107"/>
      <c r="W274" s="107"/>
      <c r="X274" s="107"/>
      <c r="Y274" s="107"/>
      <c r="Z274" s="107"/>
      <c r="AA274" s="107"/>
      <c r="AB274" s="107"/>
      <c r="AC274" s="107"/>
      <c r="AD274" s="107"/>
      <c r="AE274" s="107"/>
      <c r="AF274" s="107"/>
      <c r="AG274" s="107"/>
      <c r="AH274" s="107"/>
    </row>
    <row r="275" spans="1:34" x14ac:dyDescent="0.3">
      <c r="A275" s="173" t="s">
        <v>1576</v>
      </c>
      <c r="B275" s="173" t="s">
        <v>1467</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1576</v>
      </c>
      <c r="B276" s="173" t="s">
        <v>1485</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1576</v>
      </c>
      <c r="B277" s="173" t="s">
        <v>1468</v>
      </c>
      <c r="C277" s="173">
        <v>120779</v>
      </c>
      <c r="D277" s="176">
        <v>44988</v>
      </c>
      <c r="E277" s="177">
        <v>57.001399999999997</v>
      </c>
      <c r="F277" s="177">
        <v>87.808599999999998</v>
      </c>
      <c r="G277" s="177">
        <v>37.7042</v>
      </c>
      <c r="H277" s="177">
        <v>3.2768999999999999</v>
      </c>
      <c r="I277" s="177">
        <v>-10.853999999999999</v>
      </c>
      <c r="J277" s="177">
        <v>-4.9778000000000002</v>
      </c>
      <c r="K277" s="177">
        <v>-2.82</v>
      </c>
      <c r="L277" s="177">
        <v>3.6617000000000002</v>
      </c>
      <c r="M277" s="177">
        <v>7.8780000000000001</v>
      </c>
      <c r="N277" s="177">
        <v>5.2731000000000003</v>
      </c>
      <c r="O277" s="177">
        <v>10.5054</v>
      </c>
      <c r="P277" s="177">
        <v>7.3037999999999998</v>
      </c>
      <c r="Q277" s="177">
        <v>9.27</v>
      </c>
      <c r="R277" s="177">
        <v>8.0787999999999993</v>
      </c>
      <c r="T277" s="106"/>
      <c r="U277" s="107"/>
      <c r="V277" s="107"/>
      <c r="W277" s="107"/>
      <c r="X277" s="107"/>
      <c r="Y277" s="107"/>
      <c r="Z277" s="107"/>
      <c r="AA277" s="107"/>
      <c r="AB277" s="107"/>
      <c r="AC277" s="107"/>
      <c r="AD277" s="107"/>
      <c r="AE277" s="107"/>
      <c r="AF277" s="107"/>
      <c r="AG277" s="107"/>
      <c r="AH277" s="107"/>
    </row>
    <row r="278" spans="1:34" x14ac:dyDescent="0.3">
      <c r="A278" s="173" t="s">
        <v>1576</v>
      </c>
      <c r="B278" s="173" t="s">
        <v>1486</v>
      </c>
      <c r="C278" s="173">
        <v>102535</v>
      </c>
      <c r="D278" s="176">
        <v>44988</v>
      </c>
      <c r="E278" s="177">
        <v>53.4358</v>
      </c>
      <c r="F278" s="177">
        <v>87.230199999999996</v>
      </c>
      <c r="G278" s="177">
        <v>37.112099999999998</v>
      </c>
      <c r="H278" s="177">
        <v>2.6945999999999999</v>
      </c>
      <c r="I278" s="177">
        <v>-11.4397</v>
      </c>
      <c r="J278" s="177">
        <v>-5.5651000000000002</v>
      </c>
      <c r="K278" s="177">
        <v>-3.4056999999999999</v>
      </c>
      <c r="L278" s="177">
        <v>3.0566</v>
      </c>
      <c r="M278" s="177">
        <v>7.2497999999999996</v>
      </c>
      <c r="N278" s="177">
        <v>4.6607000000000003</v>
      </c>
      <c r="O278" s="177">
        <v>9.8431999999999995</v>
      </c>
      <c r="P278" s="177">
        <v>6.6310000000000002</v>
      </c>
      <c r="Q278" s="177">
        <v>9.1087000000000007</v>
      </c>
      <c r="R278" s="177">
        <v>7.4553000000000003</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110.46088378378379</v>
      </c>
      <c r="G279" s="179">
        <v>45.820332432432423</v>
      </c>
      <c r="H279" s="179">
        <v>11.424935135135133</v>
      </c>
      <c r="I279" s="179">
        <v>-5.7708756756756747</v>
      </c>
      <c r="J279" s="179">
        <v>-2.321545945945946</v>
      </c>
      <c r="K279" s="179">
        <v>-2.3907216216216214</v>
      </c>
      <c r="L279" s="179">
        <v>3.2563648648648655</v>
      </c>
      <c r="M279" s="179">
        <v>6.7590378378378366</v>
      </c>
      <c r="N279" s="179">
        <v>5.6445351351351354</v>
      </c>
      <c r="O279" s="179">
        <v>8.2278000000000002</v>
      </c>
      <c r="P279" s="179">
        <v>6.8002540540540553</v>
      </c>
      <c r="Q279" s="179">
        <v>8.5981297297297274</v>
      </c>
      <c r="R279" s="179">
        <v>6.5369324324324314</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107.95610000000001</v>
      </c>
      <c r="G280" s="179">
        <v>44.746299999999998</v>
      </c>
      <c r="H280" s="179">
        <v>12.0665</v>
      </c>
      <c r="I280" s="179">
        <v>-5.4832000000000001</v>
      </c>
      <c r="J280" s="179">
        <v>-1.8971</v>
      </c>
      <c r="K280" s="179">
        <v>-2.5015000000000001</v>
      </c>
      <c r="L280" s="179">
        <v>3.5122</v>
      </c>
      <c r="M280" s="179">
        <v>6.8339999999999996</v>
      </c>
      <c r="N280" s="179">
        <v>5.1050000000000004</v>
      </c>
      <c r="O280" s="179">
        <v>7.8592000000000004</v>
      </c>
      <c r="P280" s="179">
        <v>6.6999000000000004</v>
      </c>
      <c r="Q280" s="179">
        <v>8.3470999999999993</v>
      </c>
      <c r="R280" s="179">
        <v>6.3882000000000003</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583</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584</v>
      </c>
      <c r="B283" s="173" t="s">
        <v>585</v>
      </c>
      <c r="C283" s="173">
        <v>105460</v>
      </c>
      <c r="D283" s="176">
        <v>44988</v>
      </c>
      <c r="E283" s="177">
        <v>77.569999999999993</v>
      </c>
      <c r="F283" s="177">
        <v>1.0551999999999999</v>
      </c>
      <c r="G283" s="177">
        <v>1.2266999999999999</v>
      </c>
      <c r="H283" s="177">
        <v>0.4793</v>
      </c>
      <c r="I283" s="177">
        <v>-1.6857</v>
      </c>
      <c r="J283" s="177">
        <v>-1.9838</v>
      </c>
      <c r="K283" s="177">
        <v>-6.2598000000000003</v>
      </c>
      <c r="L283" s="177">
        <v>-1.2350000000000001</v>
      </c>
      <c r="M283" s="177">
        <v>7.6763000000000003</v>
      </c>
      <c r="N283" s="177">
        <v>8.1717999999999993</v>
      </c>
      <c r="O283" s="177">
        <v>16.61</v>
      </c>
      <c r="P283" s="177">
        <v>10.8773</v>
      </c>
      <c r="Q283" s="177">
        <v>13.747299999999999</v>
      </c>
      <c r="R283" s="177">
        <v>8.2720000000000002</v>
      </c>
      <c r="T283" s="106"/>
      <c r="U283" s="107"/>
      <c r="V283" s="107"/>
      <c r="W283" s="107"/>
      <c r="X283" s="107"/>
      <c r="Y283" s="107"/>
      <c r="Z283" s="107"/>
      <c r="AA283" s="107"/>
      <c r="AB283" s="107"/>
      <c r="AC283" s="107"/>
      <c r="AD283" s="107"/>
      <c r="AE283" s="107"/>
      <c r="AF283" s="107"/>
      <c r="AG283" s="107"/>
      <c r="AH283" s="107"/>
    </row>
    <row r="284" spans="1:34" x14ac:dyDescent="0.3">
      <c r="A284" s="173" t="s">
        <v>584</v>
      </c>
      <c r="B284" s="173" t="s">
        <v>586</v>
      </c>
      <c r="C284" s="173">
        <v>120348</v>
      </c>
      <c r="D284" s="176">
        <v>44988</v>
      </c>
      <c r="E284" s="177">
        <v>88.51</v>
      </c>
      <c r="F284" s="177">
        <v>1.0619000000000001</v>
      </c>
      <c r="G284" s="177">
        <v>1.2468999999999999</v>
      </c>
      <c r="H284" s="177">
        <v>0.51100000000000001</v>
      </c>
      <c r="I284" s="177">
        <v>-1.6336999999999999</v>
      </c>
      <c r="J284" s="177">
        <v>-1.8845000000000001</v>
      </c>
      <c r="K284" s="177">
        <v>-5.9805000000000001</v>
      </c>
      <c r="L284" s="177">
        <v>-0.63990000000000002</v>
      </c>
      <c r="M284" s="177">
        <v>8.6546000000000003</v>
      </c>
      <c r="N284" s="177">
        <v>9.5014000000000003</v>
      </c>
      <c r="O284" s="177">
        <v>18.080400000000001</v>
      </c>
      <c r="P284" s="177">
        <v>12.236000000000001</v>
      </c>
      <c r="Q284" s="177">
        <v>17.286999999999999</v>
      </c>
      <c r="R284" s="177">
        <v>9.6473999999999993</v>
      </c>
      <c r="T284" s="106"/>
      <c r="U284" s="107"/>
      <c r="V284" s="107"/>
      <c r="W284" s="107"/>
      <c r="X284" s="107"/>
      <c r="Y284" s="107"/>
      <c r="Z284" s="107"/>
      <c r="AA284" s="107"/>
      <c r="AB284" s="107"/>
      <c r="AC284" s="107"/>
      <c r="AD284" s="107"/>
      <c r="AE284" s="107"/>
      <c r="AF284" s="107"/>
      <c r="AG284" s="107"/>
      <c r="AH284" s="107"/>
    </row>
    <row r="285" spans="1:34" x14ac:dyDescent="0.3">
      <c r="A285" s="173" t="s">
        <v>584</v>
      </c>
      <c r="B285" s="173" t="s">
        <v>587</v>
      </c>
      <c r="C285" s="173">
        <v>103040</v>
      </c>
      <c r="D285" s="176">
        <v>44988</v>
      </c>
      <c r="E285" s="177">
        <v>87.491</v>
      </c>
      <c r="F285" s="177">
        <v>1.127</v>
      </c>
      <c r="G285" s="177">
        <v>1.8178000000000001</v>
      </c>
      <c r="H285" s="177">
        <v>1.1198999999999999</v>
      </c>
      <c r="I285" s="177">
        <v>-0.91059999999999997</v>
      </c>
      <c r="J285" s="177">
        <v>-0.86339999999999995</v>
      </c>
      <c r="K285" s="177">
        <v>-3.5741999999999998</v>
      </c>
      <c r="L285" s="177">
        <v>3.2427000000000001</v>
      </c>
      <c r="M285" s="177">
        <v>11.942600000000001</v>
      </c>
      <c r="N285" s="177">
        <v>12.3292</v>
      </c>
      <c r="O285" s="177">
        <v>17.9968</v>
      </c>
      <c r="P285" s="177">
        <v>12.780099999999999</v>
      </c>
      <c r="Q285" s="177">
        <v>13.106400000000001</v>
      </c>
      <c r="R285" s="177">
        <v>9.9024999999999999</v>
      </c>
      <c r="T285" s="106"/>
      <c r="U285" s="107"/>
      <c r="V285" s="107"/>
      <c r="W285" s="107"/>
      <c r="X285" s="107"/>
      <c r="Y285" s="107"/>
      <c r="Z285" s="107"/>
      <c r="AA285" s="107"/>
      <c r="AB285" s="107"/>
      <c r="AC285" s="107"/>
      <c r="AD285" s="107"/>
      <c r="AE285" s="107"/>
      <c r="AF285" s="107"/>
      <c r="AG285" s="107"/>
      <c r="AH285" s="107"/>
    </row>
    <row r="286" spans="1:34" x14ac:dyDescent="0.3">
      <c r="A286" s="173" t="s">
        <v>584</v>
      </c>
      <c r="B286" s="173" t="s">
        <v>588</v>
      </c>
      <c r="C286" s="173">
        <v>119769</v>
      </c>
      <c r="D286" s="176">
        <v>44988</v>
      </c>
      <c r="E286" s="177">
        <v>99.983000000000004</v>
      </c>
      <c r="F286" s="177">
        <v>1.1308</v>
      </c>
      <c r="G286" s="177">
        <v>1.8302</v>
      </c>
      <c r="H286" s="177">
        <v>1.1472</v>
      </c>
      <c r="I286" s="177">
        <v>-0.85580000000000001</v>
      </c>
      <c r="J286" s="177">
        <v>-0.75439999999999996</v>
      </c>
      <c r="K286" s="177">
        <v>-3.2315999999999998</v>
      </c>
      <c r="L286" s="177">
        <v>3.9723999999999999</v>
      </c>
      <c r="M286" s="177">
        <v>13.125999999999999</v>
      </c>
      <c r="N286" s="177">
        <v>13.9252</v>
      </c>
      <c r="O286" s="177">
        <v>19.6205</v>
      </c>
      <c r="P286" s="177">
        <v>14.3169</v>
      </c>
      <c r="Q286" s="177">
        <v>15.3276</v>
      </c>
      <c r="R286" s="177">
        <v>11.433</v>
      </c>
      <c r="T286" s="106"/>
      <c r="U286" s="107"/>
      <c r="V286" s="107"/>
      <c r="W286" s="107"/>
      <c r="X286" s="107"/>
      <c r="Y286" s="107"/>
      <c r="Z286" s="107"/>
      <c r="AA286" s="107"/>
      <c r="AB286" s="107"/>
      <c r="AC286" s="107"/>
      <c r="AD286" s="107"/>
      <c r="AE286" s="107"/>
      <c r="AF286" s="107"/>
      <c r="AG286" s="107"/>
      <c r="AH286" s="107"/>
    </row>
    <row r="287" spans="1:34" x14ac:dyDescent="0.3">
      <c r="A287" s="173" t="s">
        <v>584</v>
      </c>
      <c r="B287" s="173" t="s">
        <v>1658</v>
      </c>
      <c r="C287" s="173">
        <v>119835</v>
      </c>
      <c r="D287" s="176">
        <v>44988</v>
      </c>
      <c r="E287" s="177">
        <v>244.24639999999999</v>
      </c>
      <c r="F287" s="177">
        <v>1.0805</v>
      </c>
      <c r="G287" s="177">
        <v>1.6344000000000001</v>
      </c>
      <c r="H287" s="177">
        <v>1.2159</v>
      </c>
      <c r="I287" s="177">
        <v>0.20080000000000001</v>
      </c>
      <c r="J287" s="177">
        <v>1.6725000000000001</v>
      </c>
      <c r="K287" s="177">
        <v>-2.3199999999999998</v>
      </c>
      <c r="L287" s="177">
        <v>5.1319999999999997</v>
      </c>
      <c r="M287" s="177">
        <v>15.962999999999999</v>
      </c>
      <c r="N287" s="177">
        <v>20.735299999999999</v>
      </c>
      <c r="O287" s="177">
        <v>33.393099999999997</v>
      </c>
      <c r="P287" s="177">
        <v>14.9001</v>
      </c>
      <c r="Q287" s="177">
        <v>14.9703</v>
      </c>
      <c r="R287" s="177">
        <v>21.432500000000001</v>
      </c>
      <c r="T287" s="106"/>
      <c r="U287" s="107"/>
      <c r="V287" s="107"/>
      <c r="W287" s="107"/>
      <c r="X287" s="107"/>
      <c r="Y287" s="107"/>
      <c r="Z287" s="107"/>
      <c r="AA287" s="107"/>
      <c r="AB287" s="107"/>
      <c r="AC287" s="107"/>
      <c r="AD287" s="107"/>
      <c r="AE287" s="107"/>
      <c r="AF287" s="107"/>
      <c r="AG287" s="107"/>
      <c r="AH287" s="107"/>
    </row>
    <row r="288" spans="1:34" x14ac:dyDescent="0.3">
      <c r="A288" s="173" t="s">
        <v>584</v>
      </c>
      <c r="B288" s="173" t="s">
        <v>1762</v>
      </c>
      <c r="C288" s="173">
        <v>119724</v>
      </c>
      <c r="D288" s="176">
        <v>44988</v>
      </c>
      <c r="E288" s="177">
        <v>71.495905214487294</v>
      </c>
      <c r="F288" s="177">
        <v>1.0805</v>
      </c>
      <c r="G288" s="177">
        <v>1.6343000000000001</v>
      </c>
      <c r="H288" s="177">
        <v>1.2158</v>
      </c>
      <c r="I288" s="177">
        <v>0.20080000000000001</v>
      </c>
      <c r="J288" s="177">
        <v>1.6724000000000001</v>
      </c>
      <c r="K288" s="177">
        <v>-2.3199999999999998</v>
      </c>
      <c r="L288" s="177">
        <v>5.1313000000000004</v>
      </c>
      <c r="M288" s="177">
        <v>15.961399999999999</v>
      </c>
      <c r="N288" s="177">
        <v>20.733799999999999</v>
      </c>
      <c r="O288" s="177">
        <v>33.391599999999997</v>
      </c>
      <c r="P288" s="177">
        <v>14.9003</v>
      </c>
      <c r="Q288" s="177">
        <v>14.981299999999999</v>
      </c>
      <c r="R288" s="177">
        <v>21.430800000000001</v>
      </c>
      <c r="T288" s="106"/>
      <c r="U288" s="107"/>
      <c r="V288" s="107"/>
      <c r="W288" s="107"/>
      <c r="X288" s="107"/>
      <c r="Y288" s="107"/>
      <c r="Z288" s="107"/>
      <c r="AA288" s="107"/>
      <c r="AB288" s="107"/>
      <c r="AC288" s="107"/>
      <c r="AD288" s="107"/>
      <c r="AE288" s="107"/>
      <c r="AF288" s="107"/>
      <c r="AG288" s="107"/>
      <c r="AH288" s="107"/>
    </row>
    <row r="289" spans="1:34" x14ac:dyDescent="0.3">
      <c r="A289" s="173" t="s">
        <v>584</v>
      </c>
      <c r="B289" s="173" t="s">
        <v>1659</v>
      </c>
      <c r="C289" s="173">
        <v>102414</v>
      </c>
      <c r="D289" s="176">
        <v>44988</v>
      </c>
      <c r="E289" s="177">
        <v>578.54483066677403</v>
      </c>
      <c r="F289" s="177">
        <v>1.0778000000000001</v>
      </c>
      <c r="G289" s="177">
        <v>1.6262000000000001</v>
      </c>
      <c r="H289" s="177">
        <v>1.1974</v>
      </c>
      <c r="I289" s="177">
        <v>0.1643</v>
      </c>
      <c r="J289" s="177">
        <v>1.5988</v>
      </c>
      <c r="K289" s="177">
        <v>-2.544</v>
      </c>
      <c r="L289" s="177">
        <v>4.6807999999999996</v>
      </c>
      <c r="M289" s="177">
        <v>15.2698</v>
      </c>
      <c r="N289" s="177">
        <v>19.778300000000002</v>
      </c>
      <c r="O289" s="177">
        <v>32.452599999999997</v>
      </c>
      <c r="P289" s="177">
        <v>14.0985</v>
      </c>
      <c r="Q289" s="177">
        <v>18.243600000000001</v>
      </c>
      <c r="R289" s="177">
        <v>20.5077</v>
      </c>
      <c r="T289" s="106"/>
      <c r="U289" s="107"/>
      <c r="V289" s="107"/>
      <c r="W289" s="107"/>
      <c r="X289" s="107"/>
      <c r="Y289" s="107"/>
      <c r="Z289" s="107"/>
      <c r="AA289" s="107"/>
      <c r="AB289" s="107"/>
      <c r="AC289" s="107"/>
      <c r="AD289" s="107"/>
      <c r="AE289" s="107"/>
      <c r="AF289" s="107"/>
      <c r="AG289" s="107"/>
      <c r="AH289" s="107"/>
    </row>
    <row r="290" spans="1:34" x14ac:dyDescent="0.3">
      <c r="A290" s="173" t="s">
        <v>584</v>
      </c>
      <c r="B290" s="173" t="s">
        <v>1763</v>
      </c>
      <c r="C290" s="173">
        <v>100915</v>
      </c>
      <c r="D290" s="176">
        <v>44988</v>
      </c>
      <c r="E290" s="177">
        <v>582.65756217051296</v>
      </c>
      <c r="F290" s="177">
        <v>1.0779000000000001</v>
      </c>
      <c r="G290" s="177">
        <v>1.6264000000000001</v>
      </c>
      <c r="H290" s="177">
        <v>1.1974</v>
      </c>
      <c r="I290" s="177">
        <v>0.16450000000000001</v>
      </c>
      <c r="J290" s="177">
        <v>1.5991</v>
      </c>
      <c r="K290" s="177">
        <v>-2.5442</v>
      </c>
      <c r="L290" s="177">
        <v>4.6806000000000001</v>
      </c>
      <c r="M290" s="177">
        <v>15.27</v>
      </c>
      <c r="N290" s="177">
        <v>19.779199999999999</v>
      </c>
      <c r="O290" s="177">
        <v>32.454000000000001</v>
      </c>
      <c r="P290" s="177">
        <v>14.0999</v>
      </c>
      <c r="Q290" s="177">
        <v>18.730799999999999</v>
      </c>
      <c r="R290" s="177">
        <v>20.508900000000001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1.0864499999999999</v>
      </c>
      <c r="G291" s="179">
        <v>1.5803625000000001</v>
      </c>
      <c r="H291" s="179">
        <v>1.0104875</v>
      </c>
      <c r="I291" s="179">
        <v>-0.54442499999999994</v>
      </c>
      <c r="J291" s="179">
        <v>0.1320875</v>
      </c>
      <c r="K291" s="179">
        <v>-3.5967875</v>
      </c>
      <c r="L291" s="179">
        <v>3.1206125</v>
      </c>
      <c r="M291" s="179">
        <v>12.982962499999999</v>
      </c>
      <c r="N291" s="179">
        <v>15.619275</v>
      </c>
      <c r="O291" s="179">
        <v>25.499874999999999</v>
      </c>
      <c r="P291" s="179">
        <v>13.526137500000001</v>
      </c>
      <c r="Q291" s="179">
        <v>15.7992875</v>
      </c>
      <c r="R291" s="179">
        <v>15.39185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1.0792000000000002</v>
      </c>
      <c r="G292" s="179">
        <v>1.63035</v>
      </c>
      <c r="H292" s="179">
        <v>1.1722999999999999</v>
      </c>
      <c r="I292" s="179">
        <v>-0.34575</v>
      </c>
      <c r="J292" s="179">
        <v>0.42220000000000013</v>
      </c>
      <c r="K292" s="179">
        <v>-2.8879000000000001</v>
      </c>
      <c r="L292" s="179">
        <v>4.3265000000000002</v>
      </c>
      <c r="M292" s="179">
        <v>14.197900000000001</v>
      </c>
      <c r="N292" s="179">
        <v>16.851750000000003</v>
      </c>
      <c r="O292" s="179">
        <v>26.036549999999998</v>
      </c>
      <c r="P292" s="179">
        <v>14.0992</v>
      </c>
      <c r="Q292" s="179">
        <v>15.154450000000001</v>
      </c>
      <c r="R292" s="179">
        <v>15.97035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589</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590</v>
      </c>
      <c r="B295" s="173" t="s">
        <v>591</v>
      </c>
      <c r="C295" s="173">
        <v>103178</v>
      </c>
      <c r="D295" s="176">
        <v>44988</v>
      </c>
      <c r="E295" s="177">
        <v>93.655299999999997</v>
      </c>
      <c r="F295" s="177">
        <v>7.3673000000000002</v>
      </c>
      <c r="G295" s="177">
        <v>8.3719000000000001</v>
      </c>
      <c r="H295" s="177">
        <v>5.7854999999999999</v>
      </c>
      <c r="I295" s="177">
        <v>5.9512999999999998</v>
      </c>
      <c r="J295" s="177">
        <v>4.1120000000000001</v>
      </c>
      <c r="K295" s="177">
        <v>5.3404999999999996</v>
      </c>
      <c r="L295" s="177">
        <v>5.3258999999999999</v>
      </c>
      <c r="M295" s="177">
        <v>6.3323</v>
      </c>
      <c r="N295" s="177">
        <v>4.5701000000000001</v>
      </c>
      <c r="O295" s="177">
        <v>6.2713999999999999</v>
      </c>
      <c r="P295" s="177">
        <v>7.3479999999999999</v>
      </c>
      <c r="Q295" s="177">
        <v>8.9791000000000007</v>
      </c>
      <c r="R295" s="177">
        <v>4.8213999999999997</v>
      </c>
      <c r="T295" s="106"/>
      <c r="U295" s="107"/>
      <c r="V295" s="107"/>
      <c r="W295" s="107"/>
      <c r="X295" s="107"/>
      <c r="Y295" s="107"/>
      <c r="Z295" s="107"/>
      <c r="AA295" s="107"/>
      <c r="AB295" s="107"/>
      <c r="AC295" s="107"/>
      <c r="AD295" s="107"/>
      <c r="AE295" s="107"/>
      <c r="AF295" s="107"/>
      <c r="AG295" s="107"/>
      <c r="AH295" s="107"/>
    </row>
    <row r="296" spans="1:34" x14ac:dyDescent="0.3">
      <c r="A296" s="173" t="s">
        <v>590</v>
      </c>
      <c r="B296" s="173" t="s">
        <v>592</v>
      </c>
      <c r="C296" s="173">
        <v>119533</v>
      </c>
      <c r="D296" s="176">
        <v>44988</v>
      </c>
      <c r="E296" s="177">
        <v>94.850300000000004</v>
      </c>
      <c r="F296" s="177">
        <v>7.5439999999999996</v>
      </c>
      <c r="G296" s="177">
        <v>8.5360999999999994</v>
      </c>
      <c r="H296" s="177">
        <v>5.9439000000000002</v>
      </c>
      <c r="I296" s="177">
        <v>6.1136999999999997</v>
      </c>
      <c r="J296" s="177">
        <v>4.2731000000000003</v>
      </c>
      <c r="K296" s="177">
        <v>5.5029000000000003</v>
      </c>
      <c r="L296" s="177">
        <v>5.4901999999999997</v>
      </c>
      <c r="M296" s="177">
        <v>6.5</v>
      </c>
      <c r="N296" s="177">
        <v>4.7378999999999998</v>
      </c>
      <c r="O296" s="177">
        <v>6.4409000000000001</v>
      </c>
      <c r="P296" s="177">
        <v>7.5016999999999996</v>
      </c>
      <c r="Q296" s="177">
        <v>8.2065999999999999</v>
      </c>
      <c r="R296" s="177">
        <v>4.9896000000000003</v>
      </c>
      <c r="T296" s="106"/>
      <c r="U296" s="107"/>
      <c r="V296" s="107"/>
      <c r="W296" s="107"/>
      <c r="X296" s="107"/>
      <c r="Y296" s="107"/>
      <c r="Z296" s="107"/>
      <c r="AA296" s="107"/>
      <c r="AB296" s="107"/>
      <c r="AC296" s="107"/>
      <c r="AD296" s="107"/>
      <c r="AE296" s="107"/>
      <c r="AF296" s="107"/>
      <c r="AG296" s="107"/>
      <c r="AH296" s="107"/>
    </row>
    <row r="297" spans="1:34" x14ac:dyDescent="0.3">
      <c r="A297" s="173" t="s">
        <v>590</v>
      </c>
      <c r="B297" s="173" t="s">
        <v>593</v>
      </c>
      <c r="C297" s="173">
        <v>141588</v>
      </c>
      <c r="D297" s="176">
        <v>44988</v>
      </c>
      <c r="E297" s="177">
        <v>14.839399999999999</v>
      </c>
      <c r="F297" s="177">
        <v>16.487200000000001</v>
      </c>
      <c r="G297" s="177">
        <v>7.7118000000000002</v>
      </c>
      <c r="H297" s="177">
        <v>3.3754</v>
      </c>
      <c r="I297" s="177">
        <v>3.3248000000000002</v>
      </c>
      <c r="J297" s="177">
        <v>2.4289999999999998</v>
      </c>
      <c r="K297" s="177">
        <v>4.9721000000000002</v>
      </c>
      <c r="L297" s="177">
        <v>5.2050999999999998</v>
      </c>
      <c r="M297" s="177">
        <v>6.1818</v>
      </c>
      <c r="N297" s="177">
        <v>4.6672000000000002</v>
      </c>
      <c r="O297" s="177">
        <v>6.4779999999999998</v>
      </c>
      <c r="P297" s="177">
        <v>7.2721999999999998</v>
      </c>
      <c r="Q297" s="177">
        <v>7.2474999999999996</v>
      </c>
      <c r="R297" s="177">
        <v>4.8909000000000002</v>
      </c>
      <c r="T297" s="106"/>
      <c r="U297" s="107"/>
      <c r="V297" s="107"/>
      <c r="W297" s="107"/>
      <c r="X297" s="107"/>
      <c r="Y297" s="107"/>
      <c r="Z297" s="107"/>
      <c r="AA297" s="107"/>
      <c r="AB297" s="107"/>
      <c r="AC297" s="107"/>
      <c r="AD297" s="107"/>
      <c r="AE297" s="107"/>
      <c r="AF297" s="107"/>
      <c r="AG297" s="107"/>
      <c r="AH297" s="107"/>
    </row>
    <row r="298" spans="1:34" x14ac:dyDescent="0.3">
      <c r="A298" s="173" t="s">
        <v>590</v>
      </c>
      <c r="B298" s="173" t="s">
        <v>594</v>
      </c>
      <c r="C298" s="173">
        <v>141593</v>
      </c>
      <c r="D298" s="176">
        <v>44988</v>
      </c>
      <c r="E298" s="177">
        <v>14.2239</v>
      </c>
      <c r="F298" s="177">
        <v>15.6599</v>
      </c>
      <c r="G298" s="177">
        <v>6.9324000000000003</v>
      </c>
      <c r="H298" s="177">
        <v>2.6408</v>
      </c>
      <c r="I298" s="177">
        <v>2.6053999999999999</v>
      </c>
      <c r="J298" s="177">
        <v>1.7252000000000001</v>
      </c>
      <c r="K298" s="177">
        <v>4.2548000000000004</v>
      </c>
      <c r="L298" s="177">
        <v>4.4843999999999999</v>
      </c>
      <c r="M298" s="177">
        <v>5.4531000000000001</v>
      </c>
      <c r="N298" s="177">
        <v>3.944</v>
      </c>
      <c r="O298" s="177">
        <v>5.7484000000000002</v>
      </c>
      <c r="P298" s="177">
        <v>6.4882999999999997</v>
      </c>
      <c r="Q298" s="177">
        <v>6.4451000000000001</v>
      </c>
      <c r="R298" s="177">
        <v>4.1776</v>
      </c>
      <c r="T298" s="106"/>
      <c r="U298" s="107"/>
      <c r="V298" s="107"/>
      <c r="W298" s="107"/>
      <c r="X298" s="107"/>
      <c r="Y298" s="107"/>
      <c r="Z298" s="107"/>
      <c r="AA298" s="107"/>
      <c r="AB298" s="107"/>
      <c r="AC298" s="107"/>
      <c r="AD298" s="107"/>
      <c r="AE298" s="107"/>
      <c r="AF298" s="107"/>
      <c r="AG298" s="107"/>
      <c r="AH298" s="107"/>
    </row>
    <row r="299" spans="1:34" x14ac:dyDescent="0.3">
      <c r="A299" s="173" t="s">
        <v>590</v>
      </c>
      <c r="B299" s="173" t="s">
        <v>1886</v>
      </c>
      <c r="C299" s="173">
        <v>150235</v>
      </c>
      <c r="D299" s="176">
        <v>44988</v>
      </c>
      <c r="E299" s="177">
        <v>22.754200000000001</v>
      </c>
      <c r="F299" s="177">
        <v>5.7756999999999996</v>
      </c>
      <c r="G299" s="177">
        <v>8.8289000000000009</v>
      </c>
      <c r="H299" s="177">
        <v>0.2979</v>
      </c>
      <c r="I299" s="177">
        <v>2.3624999999999998</v>
      </c>
      <c r="J299" s="177">
        <v>2.0541999999999998</v>
      </c>
      <c r="K299" s="177">
        <v>4.7984999999999998</v>
      </c>
      <c r="L299" s="177">
        <v>4.5815000000000001</v>
      </c>
      <c r="M299" s="177">
        <v>4.9988999999999999</v>
      </c>
      <c r="N299" s="177">
        <v>2.0171000000000001</v>
      </c>
      <c r="O299" s="177">
        <v>4.0769000000000002</v>
      </c>
      <c r="P299" s="177">
        <v>3.9941</v>
      </c>
      <c r="Q299" s="177">
        <v>5.9080000000000004</v>
      </c>
      <c r="R299" s="177">
        <v>2.7481</v>
      </c>
      <c r="T299" s="106"/>
      <c r="U299" s="107"/>
      <c r="V299" s="107"/>
      <c r="W299" s="107"/>
      <c r="X299" s="107"/>
      <c r="Y299" s="107"/>
      <c r="Z299" s="107"/>
      <c r="AA299" s="107"/>
      <c r="AB299" s="107"/>
      <c r="AC299" s="107"/>
      <c r="AD299" s="107"/>
      <c r="AE299" s="107"/>
      <c r="AF299" s="107"/>
      <c r="AG299" s="107"/>
      <c r="AH299" s="107"/>
    </row>
    <row r="300" spans="1:34" x14ac:dyDescent="0.3">
      <c r="A300" s="173" t="s">
        <v>590</v>
      </c>
      <c r="B300" s="173" t="s">
        <v>1887</v>
      </c>
      <c r="C300" s="173">
        <v>150237</v>
      </c>
      <c r="D300" s="176">
        <v>44988</v>
      </c>
      <c r="E300" s="177">
        <v>23.988800000000001</v>
      </c>
      <c r="F300" s="177">
        <v>5.9349999999999996</v>
      </c>
      <c r="G300" s="177">
        <v>9.0853000000000002</v>
      </c>
      <c r="H300" s="177">
        <v>0.60870000000000002</v>
      </c>
      <c r="I300" s="177">
        <v>2.6762999999999999</v>
      </c>
      <c r="J300" s="177">
        <v>2.3681000000000001</v>
      </c>
      <c r="K300" s="177">
        <v>5.1208</v>
      </c>
      <c r="L300" s="177">
        <v>4.9076000000000004</v>
      </c>
      <c r="M300" s="177">
        <v>5.3308</v>
      </c>
      <c r="N300" s="177">
        <v>2.3635999999999999</v>
      </c>
      <c r="O300" s="177">
        <v>4.5903</v>
      </c>
      <c r="P300" s="177">
        <v>4.4614000000000003</v>
      </c>
      <c r="Q300" s="177">
        <v>6.6847000000000003</v>
      </c>
      <c r="R300" s="177">
        <v>3.2564000000000002</v>
      </c>
      <c r="T300" s="106"/>
      <c r="U300" s="107"/>
      <c r="V300" s="107"/>
      <c r="W300" s="107"/>
      <c r="X300" s="107"/>
      <c r="Y300" s="107"/>
      <c r="Z300" s="107"/>
      <c r="AA300" s="107"/>
      <c r="AB300" s="107"/>
      <c r="AC300" s="107"/>
      <c r="AD300" s="107"/>
      <c r="AE300" s="107"/>
      <c r="AF300" s="107"/>
      <c r="AG300" s="107"/>
      <c r="AH300" s="107"/>
    </row>
    <row r="301" spans="1:34" x14ac:dyDescent="0.3">
      <c r="A301" s="173" t="s">
        <v>590</v>
      </c>
      <c r="B301" s="173" t="s">
        <v>595</v>
      </c>
      <c r="C301" s="173">
        <v>126685</v>
      </c>
      <c r="D301" s="176">
        <v>44988</v>
      </c>
      <c r="E301" s="177">
        <v>19.509399999999999</v>
      </c>
      <c r="F301" s="177">
        <v>9.3568999999999996</v>
      </c>
      <c r="G301" s="177">
        <v>6.3643999999999998</v>
      </c>
      <c r="H301" s="177">
        <v>4.4939999999999998</v>
      </c>
      <c r="I301" s="177">
        <v>3.5863999999999998</v>
      </c>
      <c r="J301" s="177">
        <v>2.3561999999999999</v>
      </c>
      <c r="K301" s="177">
        <v>4.7850000000000001</v>
      </c>
      <c r="L301" s="177">
        <v>4.8136999999999999</v>
      </c>
      <c r="M301" s="177">
        <v>5.4009</v>
      </c>
      <c r="N301" s="177">
        <v>3.8258999999999999</v>
      </c>
      <c r="O301" s="177">
        <v>5.3638000000000003</v>
      </c>
      <c r="P301" s="177">
        <v>6.7789999999999999</v>
      </c>
      <c r="Q301" s="177">
        <v>7.6456</v>
      </c>
      <c r="R301" s="177">
        <v>4.2767999999999997</v>
      </c>
      <c r="T301" s="106"/>
      <c r="U301" s="107"/>
      <c r="V301" s="107"/>
      <c r="W301" s="107"/>
      <c r="X301" s="107"/>
      <c r="Y301" s="107"/>
      <c r="Z301" s="107"/>
      <c r="AA301" s="107"/>
      <c r="AB301" s="107"/>
      <c r="AC301" s="107"/>
      <c r="AD301" s="107"/>
      <c r="AE301" s="107"/>
      <c r="AF301" s="107"/>
      <c r="AG301" s="107"/>
      <c r="AH301" s="107"/>
    </row>
    <row r="302" spans="1:34" x14ac:dyDescent="0.3">
      <c r="A302" s="173" t="s">
        <v>590</v>
      </c>
      <c r="B302" s="173" t="s">
        <v>596</v>
      </c>
      <c r="C302" s="173">
        <v>126687</v>
      </c>
      <c r="D302" s="176">
        <v>44988</v>
      </c>
      <c r="E302" s="177">
        <v>18.480899999999998</v>
      </c>
      <c r="F302" s="177">
        <v>8.6920999999999999</v>
      </c>
      <c r="G302" s="177">
        <v>5.7302</v>
      </c>
      <c r="H302" s="177">
        <v>3.8681999999999999</v>
      </c>
      <c r="I302" s="177">
        <v>2.9517000000000002</v>
      </c>
      <c r="J302" s="177">
        <v>1.7234</v>
      </c>
      <c r="K302" s="177">
        <v>4.0999999999999996</v>
      </c>
      <c r="L302" s="177">
        <v>4.1140999999999996</v>
      </c>
      <c r="M302" s="177">
        <v>4.7107999999999999</v>
      </c>
      <c r="N302" s="177">
        <v>3.1541999999999999</v>
      </c>
      <c r="O302" s="177">
        <v>4.6870000000000003</v>
      </c>
      <c r="P302" s="177">
        <v>6.0602999999999998</v>
      </c>
      <c r="Q302" s="177">
        <v>7.0048000000000004</v>
      </c>
      <c r="R302" s="177">
        <v>3.6139000000000001</v>
      </c>
      <c r="T302" s="106"/>
      <c r="U302" s="107"/>
      <c r="V302" s="107"/>
      <c r="W302" s="107"/>
      <c r="X302" s="107"/>
      <c r="Y302" s="107"/>
      <c r="Z302" s="107"/>
      <c r="AA302" s="107"/>
      <c r="AB302" s="107"/>
      <c r="AC302" s="107"/>
      <c r="AD302" s="107"/>
      <c r="AE302" s="107"/>
      <c r="AF302" s="107"/>
      <c r="AG302" s="107"/>
      <c r="AH302" s="107"/>
    </row>
    <row r="303" spans="1:34" x14ac:dyDescent="0.3">
      <c r="A303" s="173" t="s">
        <v>590</v>
      </c>
      <c r="B303" s="173" t="s">
        <v>597</v>
      </c>
      <c r="C303" s="173">
        <v>144646</v>
      </c>
      <c r="D303" s="176">
        <v>44988</v>
      </c>
      <c r="E303" s="177">
        <v>13.539300000000001</v>
      </c>
      <c r="F303" s="177">
        <v>22.659199999999998</v>
      </c>
      <c r="G303" s="177">
        <v>5.8437999999999999</v>
      </c>
      <c r="H303" s="177">
        <v>5.2428999999999997</v>
      </c>
      <c r="I303" s="177">
        <v>3.0846</v>
      </c>
      <c r="J303" s="177">
        <v>-1.9300000000000001E-2</v>
      </c>
      <c r="K303" s="177">
        <v>3.0356000000000001</v>
      </c>
      <c r="L303" s="177">
        <v>3.7359</v>
      </c>
      <c r="M303" s="177">
        <v>6.1974999999999998</v>
      </c>
      <c r="N303" s="177">
        <v>2.2288999999999999</v>
      </c>
      <c r="O303" s="177">
        <v>4.7233000000000001</v>
      </c>
      <c r="P303" s="177"/>
      <c r="Q303" s="177">
        <v>6.9984999999999999</v>
      </c>
      <c r="R303" s="177">
        <v>3.0794999999999999</v>
      </c>
      <c r="S303" t="s">
        <v>1785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590</v>
      </c>
      <c r="B304" s="173" t="s">
        <v>598</v>
      </c>
      <c r="C304" s="173">
        <v>144644</v>
      </c>
      <c r="D304" s="176">
        <v>44988</v>
      </c>
      <c r="E304" s="177">
        <v>13.3871</v>
      </c>
      <c r="F304" s="177">
        <v>22.643999999999998</v>
      </c>
      <c r="G304" s="177">
        <v>5.6374000000000004</v>
      </c>
      <c r="H304" s="177">
        <v>4.9904000000000002</v>
      </c>
      <c r="I304" s="177">
        <v>2.8269000000000002</v>
      </c>
      <c r="J304" s="177">
        <v>-0.27260000000000001</v>
      </c>
      <c r="K304" s="177">
        <v>2.7847</v>
      </c>
      <c r="L304" s="177">
        <v>3.4809999999999999</v>
      </c>
      <c r="M304" s="177">
        <v>5.9328000000000003</v>
      </c>
      <c r="N304" s="177">
        <v>1.9729000000000001</v>
      </c>
      <c r="O304" s="177">
        <v>4.4596</v>
      </c>
      <c r="P304" s="177"/>
      <c r="Q304" s="177">
        <v>6.7287999999999997</v>
      </c>
      <c r="R304" s="177">
        <v>2.8201999999999998</v>
      </c>
      <c r="S304" t="s">
        <v>1785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590</v>
      </c>
      <c r="B305" s="173" t="s">
        <v>599</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590</v>
      </c>
      <c r="B306" s="173" t="s">
        <v>600</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590</v>
      </c>
      <c r="B307" s="173" t="s">
        <v>1966</v>
      </c>
      <c r="C307" s="173">
        <v>148795</v>
      </c>
      <c r="D307" s="176">
        <v>44988</v>
      </c>
      <c r="E307" s="177">
        <v>10.9451</v>
      </c>
      <c r="F307" s="177">
        <v>-1.0004</v>
      </c>
      <c r="G307" s="177">
        <v>5.7831000000000001</v>
      </c>
      <c r="H307" s="177">
        <v>-9.5299999999999996E-2</v>
      </c>
      <c r="I307" s="177">
        <v>-1.3095000000000001</v>
      </c>
      <c r="J307" s="177">
        <v>-1.2849999999999999</v>
      </c>
      <c r="K307" s="177">
        <v>3.7955000000000001</v>
      </c>
      <c r="L307" s="177">
        <v>3.8508</v>
      </c>
      <c r="M307" s="177">
        <v>6.3090000000000002</v>
      </c>
      <c r="N307" s="177">
        <v>2.4832000000000001</v>
      </c>
      <c r="O307" s="177"/>
      <c r="P307" s="177"/>
      <c r="Q307" s="177">
        <v>4.718</v>
      </c>
      <c r="R307" s="177"/>
      <c r="T307" s="106"/>
      <c r="U307" s="107"/>
      <c r="V307" s="107"/>
      <c r="W307" s="107"/>
      <c r="X307" s="107"/>
      <c r="Y307" s="107"/>
      <c r="Z307" s="107"/>
      <c r="AA307" s="107"/>
      <c r="AB307" s="107"/>
      <c r="AC307" s="107"/>
      <c r="AD307" s="107"/>
      <c r="AE307" s="107"/>
      <c r="AF307" s="107"/>
      <c r="AG307" s="107"/>
      <c r="AH307" s="107"/>
    </row>
    <row r="308" spans="1:34" x14ac:dyDescent="0.3">
      <c r="A308" s="173" t="s">
        <v>590</v>
      </c>
      <c r="B308" s="173" t="s">
        <v>1967</v>
      </c>
      <c r="C308" s="173">
        <v>148797</v>
      </c>
      <c r="D308" s="176">
        <v>44988</v>
      </c>
      <c r="E308" s="177">
        <v>10.910399999999999</v>
      </c>
      <c r="F308" s="177">
        <v>-1.3381000000000001</v>
      </c>
      <c r="G308" s="177">
        <v>5.5782999999999996</v>
      </c>
      <c r="H308" s="177">
        <v>-0.28670000000000001</v>
      </c>
      <c r="I308" s="177">
        <v>-1.4806999999999999</v>
      </c>
      <c r="J308" s="177">
        <v>-1.4679</v>
      </c>
      <c r="K308" s="177">
        <v>3.6166999999999998</v>
      </c>
      <c r="L308" s="177">
        <v>3.6743999999999999</v>
      </c>
      <c r="M308" s="177">
        <v>6.1273</v>
      </c>
      <c r="N308" s="177">
        <v>2.3067000000000002</v>
      </c>
      <c r="O308" s="177"/>
      <c r="P308" s="177"/>
      <c r="Q308" s="177">
        <v>4.5484</v>
      </c>
      <c r="R308" s="177"/>
      <c r="T308" s="106"/>
      <c r="U308" s="107"/>
      <c r="V308" s="107"/>
      <c r="W308" s="107"/>
      <c r="X308" s="107"/>
      <c r="Y308" s="107"/>
      <c r="Z308" s="107"/>
      <c r="AA308" s="107"/>
      <c r="AB308" s="107"/>
      <c r="AC308" s="107"/>
      <c r="AD308" s="107"/>
      <c r="AE308" s="107"/>
      <c r="AF308" s="107"/>
      <c r="AG308" s="107"/>
      <c r="AH308" s="107"/>
    </row>
    <row r="309" spans="1:34" x14ac:dyDescent="0.3">
      <c r="A309" s="173" t="s">
        <v>590</v>
      </c>
      <c r="B309" s="173" t="s">
        <v>601</v>
      </c>
      <c r="C309" s="173">
        <v>100528</v>
      </c>
      <c r="D309" s="176">
        <v>44988</v>
      </c>
      <c r="E309" s="177">
        <v>82.877700000000004</v>
      </c>
      <c r="F309" s="177">
        <v>16.831299999999999</v>
      </c>
      <c r="G309" s="177">
        <v>9.8583999999999996</v>
      </c>
      <c r="H309" s="177">
        <v>5.3217999999999996</v>
      </c>
      <c r="I309" s="177">
        <v>4.4619999999999997</v>
      </c>
      <c r="J309" s="177">
        <v>2.5310000000000001</v>
      </c>
      <c r="K309" s="177">
        <v>4.5217999999999998</v>
      </c>
      <c r="L309" s="177">
        <v>4.5002000000000004</v>
      </c>
      <c r="M309" s="177">
        <v>5.0434999999999999</v>
      </c>
      <c r="N309" s="177">
        <v>3.5034999999999998</v>
      </c>
      <c r="O309" s="177">
        <v>4.5566000000000004</v>
      </c>
      <c r="P309" s="177">
        <v>6.4969999999999999</v>
      </c>
      <c r="Q309" s="177">
        <v>8.5733999999999995</v>
      </c>
      <c r="R309" s="177">
        <v>4.0079000000000002</v>
      </c>
      <c r="T309" s="106"/>
      <c r="U309" s="107"/>
      <c r="V309" s="107"/>
      <c r="W309" s="107"/>
      <c r="X309" s="107"/>
      <c r="Y309" s="107"/>
      <c r="Z309" s="107"/>
      <c r="AA309" s="107"/>
      <c r="AB309" s="107"/>
      <c r="AC309" s="107"/>
      <c r="AD309" s="107"/>
      <c r="AE309" s="107"/>
      <c r="AF309" s="107"/>
      <c r="AG309" s="107"/>
      <c r="AH309" s="107"/>
    </row>
    <row r="310" spans="1:34" x14ac:dyDescent="0.3">
      <c r="A310" s="173" t="s">
        <v>590</v>
      </c>
      <c r="B310" s="173" t="s">
        <v>602</v>
      </c>
      <c r="C310" s="173">
        <v>118569</v>
      </c>
      <c r="D310" s="176">
        <v>44988</v>
      </c>
      <c r="E310" s="177">
        <v>88.613500000000002</v>
      </c>
      <c r="F310" s="177">
        <v>17.390499999999999</v>
      </c>
      <c r="G310" s="177">
        <v>10.4025</v>
      </c>
      <c r="H310" s="177">
        <v>5.8673999999999999</v>
      </c>
      <c r="I310" s="177">
        <v>5.0053999999999998</v>
      </c>
      <c r="J310" s="177">
        <v>3.0863</v>
      </c>
      <c r="K310" s="177">
        <v>5.0861999999999998</v>
      </c>
      <c r="L310" s="177">
        <v>5.0563000000000002</v>
      </c>
      <c r="M310" s="177">
        <v>5.6032000000000002</v>
      </c>
      <c r="N310" s="177">
        <v>4.0707000000000004</v>
      </c>
      <c r="O310" s="177">
        <v>5.1342999999999996</v>
      </c>
      <c r="P310" s="177">
        <v>7.0918999999999999</v>
      </c>
      <c r="Q310" s="177">
        <v>8.4253999999999998</v>
      </c>
      <c r="R310" s="177">
        <v>4.5712999999999999</v>
      </c>
      <c r="T310" s="106"/>
      <c r="U310" s="107"/>
      <c r="V310" s="107"/>
      <c r="W310" s="107"/>
      <c r="X310" s="107"/>
      <c r="Y310" s="107"/>
      <c r="Z310" s="107"/>
      <c r="AA310" s="107"/>
      <c r="AB310" s="107"/>
      <c r="AC310" s="107"/>
      <c r="AD310" s="107"/>
      <c r="AE310" s="107"/>
      <c r="AF310" s="107"/>
      <c r="AG310" s="107"/>
      <c r="AH310" s="107"/>
    </row>
    <row r="311" spans="1:34" x14ac:dyDescent="0.3">
      <c r="A311" s="173" t="s">
        <v>590</v>
      </c>
      <c r="B311" s="173" t="s">
        <v>603</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590</v>
      </c>
      <c r="B312" s="173" t="s">
        <v>604</v>
      </c>
      <c r="C312" s="173">
        <v>113070</v>
      </c>
      <c r="D312" s="176">
        <v>44988</v>
      </c>
      <c r="E312" s="177">
        <v>26.9754</v>
      </c>
      <c r="F312" s="177">
        <v>14.3483</v>
      </c>
      <c r="G312" s="177">
        <v>8.8013999999999992</v>
      </c>
      <c r="H312" s="177">
        <v>4.0236999999999998</v>
      </c>
      <c r="I312" s="177">
        <v>5.1519000000000004</v>
      </c>
      <c r="J312" s="177">
        <v>3.5032000000000001</v>
      </c>
      <c r="K312" s="177">
        <v>4.6539000000000001</v>
      </c>
      <c r="L312" s="177">
        <v>4.7171000000000003</v>
      </c>
      <c r="M312" s="177">
        <v>6.2061000000000002</v>
      </c>
      <c r="N312" s="177">
        <v>3.7547000000000001</v>
      </c>
      <c r="O312" s="177">
        <v>5.7789999999999999</v>
      </c>
      <c r="P312" s="177">
        <v>7.1689999999999996</v>
      </c>
      <c r="Q312" s="177">
        <v>8.1371000000000002</v>
      </c>
      <c r="R312" s="177">
        <v>4.4317000000000002</v>
      </c>
      <c r="T312" s="106"/>
      <c r="U312" s="107"/>
      <c r="V312" s="107"/>
      <c r="W312" s="107"/>
      <c r="X312" s="107"/>
      <c r="Y312" s="107"/>
      <c r="Z312" s="107"/>
      <c r="AA312" s="107"/>
      <c r="AB312" s="107"/>
      <c r="AC312" s="107"/>
      <c r="AD312" s="107"/>
      <c r="AE312" s="107"/>
      <c r="AF312" s="107"/>
      <c r="AG312" s="107"/>
      <c r="AH312" s="107"/>
    </row>
    <row r="313" spans="1:34" x14ac:dyDescent="0.3">
      <c r="A313" s="173" t="s">
        <v>590</v>
      </c>
      <c r="B313" s="173" t="s">
        <v>605</v>
      </c>
      <c r="C313" s="173">
        <v>118987</v>
      </c>
      <c r="D313" s="176">
        <v>44988</v>
      </c>
      <c r="E313" s="177">
        <v>27.4055</v>
      </c>
      <c r="F313" s="177">
        <v>14.6562</v>
      </c>
      <c r="G313" s="177">
        <v>9.0632999999999999</v>
      </c>
      <c r="H313" s="177">
        <v>4.3034999999999997</v>
      </c>
      <c r="I313" s="177">
        <v>5.4242999999999997</v>
      </c>
      <c r="J313" s="177">
        <v>3.7829000000000002</v>
      </c>
      <c r="K313" s="177">
        <v>4.9351000000000003</v>
      </c>
      <c r="L313" s="177">
        <v>5.0057999999999998</v>
      </c>
      <c r="M313" s="177">
        <v>6.5016999999999996</v>
      </c>
      <c r="N313" s="177">
        <v>4.0464000000000002</v>
      </c>
      <c r="O313" s="177">
        <v>6.0815999999999999</v>
      </c>
      <c r="P313" s="177">
        <v>7.4029999999999996</v>
      </c>
      <c r="Q313" s="177">
        <v>8.0647000000000002</v>
      </c>
      <c r="R313" s="177">
        <v>4.7374000000000001</v>
      </c>
      <c r="T313" s="106"/>
      <c r="U313" s="107"/>
      <c r="V313" s="107"/>
      <c r="W313" s="107"/>
      <c r="X313" s="107"/>
      <c r="Y313" s="107"/>
      <c r="Z313" s="107"/>
      <c r="AA313" s="107"/>
      <c r="AB313" s="107"/>
      <c r="AC313" s="107"/>
      <c r="AD313" s="107"/>
      <c r="AE313" s="107"/>
      <c r="AF313" s="107"/>
      <c r="AG313" s="107"/>
      <c r="AH313" s="107"/>
    </row>
    <row r="314" spans="1:34" x14ac:dyDescent="0.3">
      <c r="A314" s="173" t="s">
        <v>590</v>
      </c>
      <c r="B314" s="173" t="s">
        <v>1660</v>
      </c>
      <c r="C314" s="173">
        <v>150996</v>
      </c>
      <c r="D314" s="176">
        <v>44988</v>
      </c>
      <c r="E314" s="177">
        <v>64.338800000000006</v>
      </c>
      <c r="F314" s="177">
        <v>22.536100000000001</v>
      </c>
      <c r="G314" s="177">
        <v>2.4967000000000001</v>
      </c>
      <c r="H314" s="177">
        <v>1.2078</v>
      </c>
      <c r="I314" s="177">
        <v>2.9289999999999998</v>
      </c>
      <c r="J314" s="177">
        <v>-2.8948999999999998</v>
      </c>
      <c r="K314" s="177">
        <v>2.8092999999999999</v>
      </c>
      <c r="L314" s="177">
        <v>3.6692999999999998</v>
      </c>
      <c r="M314" s="177">
        <v>6.5298999999999996</v>
      </c>
      <c r="N314" s="177">
        <v>2.8965999999999998</v>
      </c>
      <c r="O314" s="177">
        <v>5.4192999999999998</v>
      </c>
      <c r="P314" s="177">
        <v>7.6927000000000003</v>
      </c>
      <c r="Q314" s="177">
        <v>7.5537000000000001</v>
      </c>
      <c r="R314" s="177">
        <v>4.6154000000000002</v>
      </c>
      <c r="T314" s="106"/>
      <c r="U314" s="107"/>
      <c r="V314" s="107"/>
      <c r="W314" s="107"/>
      <c r="X314" s="107"/>
      <c r="Y314" s="107"/>
      <c r="Z314" s="107"/>
      <c r="AA314" s="107"/>
      <c r="AB314" s="107"/>
      <c r="AC314" s="107"/>
      <c r="AD314" s="107"/>
      <c r="AE314" s="107"/>
      <c r="AF314" s="107"/>
      <c r="AG314" s="107"/>
      <c r="AH314" s="107"/>
    </row>
    <row r="315" spans="1:34" x14ac:dyDescent="0.3">
      <c r="A315" s="173" t="s">
        <v>590</v>
      </c>
      <c r="B315" s="173" t="s">
        <v>1995</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590</v>
      </c>
      <c r="B316" s="173" t="s">
        <v>1661</v>
      </c>
      <c r="C316" s="173">
        <v>150992</v>
      </c>
      <c r="D316" s="176">
        <v>44988</v>
      </c>
      <c r="E316" s="177">
        <v>60.878799999999998</v>
      </c>
      <c r="F316" s="177">
        <v>22.196899999999999</v>
      </c>
      <c r="G316" s="177">
        <v>2.1587999999999998</v>
      </c>
      <c r="H316" s="177">
        <v>0.86519999999999997</v>
      </c>
      <c r="I316" s="177">
        <v>2.5891999999999999</v>
      </c>
      <c r="J316" s="177">
        <v>-3.2338</v>
      </c>
      <c r="K316" s="177">
        <v>2.4672999999999998</v>
      </c>
      <c r="L316" s="177">
        <v>3.3233999999999999</v>
      </c>
      <c r="M316" s="177">
        <v>6.1738</v>
      </c>
      <c r="N316" s="177">
        <v>2.5474000000000001</v>
      </c>
      <c r="O316" s="177">
        <v>5.0628000000000002</v>
      </c>
      <c r="P316" s="177">
        <v>7.3438999999999997</v>
      </c>
      <c r="Q316" s="177">
        <v>7.2115999999999998</v>
      </c>
      <c r="R316" s="177">
        <v>4.2594000000000003</v>
      </c>
      <c r="T316" s="106"/>
      <c r="U316" s="107"/>
      <c r="V316" s="107"/>
      <c r="W316" s="107"/>
      <c r="X316" s="107"/>
      <c r="Y316" s="107"/>
      <c r="Z316" s="107"/>
      <c r="AA316" s="107"/>
      <c r="AB316" s="107"/>
      <c r="AC316" s="107"/>
      <c r="AD316" s="107"/>
      <c r="AE316" s="107"/>
      <c r="AF316" s="107"/>
      <c r="AG316" s="107"/>
      <c r="AH316" s="107"/>
    </row>
    <row r="317" spans="1:34" x14ac:dyDescent="0.3">
      <c r="A317" s="173" t="s">
        <v>590</v>
      </c>
      <c r="B317" s="173" t="s">
        <v>1996</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590</v>
      </c>
      <c r="B318" s="173" t="s">
        <v>606</v>
      </c>
      <c r="C318" s="173">
        <v>111987</v>
      </c>
      <c r="D318" s="176">
        <v>44988</v>
      </c>
      <c r="E318" s="177">
        <v>24.806000000000001</v>
      </c>
      <c r="F318" s="177">
        <v>7.8002000000000002</v>
      </c>
      <c r="G318" s="177">
        <v>12.8148</v>
      </c>
      <c r="H318" s="177">
        <v>6.6718999999999999</v>
      </c>
      <c r="I318" s="177">
        <v>6.6382000000000003</v>
      </c>
      <c r="J318" s="177">
        <v>6.48</v>
      </c>
      <c r="K318" s="177">
        <v>5.6222000000000003</v>
      </c>
      <c r="L318" s="177">
        <v>6.0602</v>
      </c>
      <c r="M318" s="177">
        <v>6.5968999999999998</v>
      </c>
      <c r="N318" s="177">
        <v>5.4089999999999998</v>
      </c>
      <c r="O318" s="177">
        <v>6.0762999999999998</v>
      </c>
      <c r="P318" s="177">
        <v>7.0933000000000002</v>
      </c>
      <c r="Q318" s="177">
        <v>6.9256000000000002</v>
      </c>
      <c r="R318" s="177">
        <v>4.8802000000000003</v>
      </c>
      <c r="T318" s="106"/>
      <c r="U318" s="107"/>
      <c r="V318" s="107"/>
      <c r="W318" s="107"/>
      <c r="X318" s="107"/>
      <c r="Y318" s="107"/>
      <c r="Z318" s="107"/>
      <c r="AA318" s="107"/>
      <c r="AB318" s="107"/>
      <c r="AC318" s="107"/>
      <c r="AD318" s="107"/>
      <c r="AE318" s="107"/>
      <c r="AF318" s="107"/>
      <c r="AG318" s="107"/>
      <c r="AH318" s="107"/>
    </row>
    <row r="319" spans="1:34" x14ac:dyDescent="0.3">
      <c r="A319" s="173" t="s">
        <v>590</v>
      </c>
      <c r="B319" s="173" t="s">
        <v>607</v>
      </c>
      <c r="C319" s="173">
        <v>120692</v>
      </c>
      <c r="D319" s="176">
        <v>44988</v>
      </c>
      <c r="E319" s="177">
        <v>25.850300000000001</v>
      </c>
      <c r="F319" s="177">
        <v>8.0500000000000007</v>
      </c>
      <c r="G319" s="177">
        <v>13.0512</v>
      </c>
      <c r="H319" s="177">
        <v>6.9076000000000004</v>
      </c>
      <c r="I319" s="177">
        <v>6.8661000000000003</v>
      </c>
      <c r="J319" s="177">
        <v>6.7110000000000003</v>
      </c>
      <c r="K319" s="177">
        <v>5.8611000000000004</v>
      </c>
      <c r="L319" s="177">
        <v>6.3361000000000001</v>
      </c>
      <c r="M319" s="177">
        <v>6.8929999999999998</v>
      </c>
      <c r="N319" s="177">
        <v>5.7146999999999997</v>
      </c>
      <c r="O319" s="177">
        <v>6.4004000000000003</v>
      </c>
      <c r="P319" s="177">
        <v>7.4202000000000004</v>
      </c>
      <c r="Q319" s="177">
        <v>8.1937999999999995</v>
      </c>
      <c r="R319" s="177">
        <v>5.1966999999999999</v>
      </c>
      <c r="T319" s="106"/>
      <c r="U319" s="107"/>
      <c r="V319" s="107"/>
      <c r="W319" s="107"/>
      <c r="X319" s="107"/>
      <c r="Y319" s="107"/>
      <c r="Z319" s="107"/>
      <c r="AA319" s="107"/>
      <c r="AB319" s="107"/>
      <c r="AC319" s="107"/>
      <c r="AD319" s="107"/>
      <c r="AE319" s="107"/>
      <c r="AF319" s="107"/>
      <c r="AG319" s="107"/>
      <c r="AH319" s="107"/>
    </row>
    <row r="320" spans="1:34" x14ac:dyDescent="0.3">
      <c r="A320" s="173" t="s">
        <v>590</v>
      </c>
      <c r="B320" s="173" t="s">
        <v>608</v>
      </c>
      <c r="C320" s="173">
        <v>135916</v>
      </c>
      <c r="D320" s="176">
        <v>44988</v>
      </c>
      <c r="E320" s="177">
        <v>16.484400000000001</v>
      </c>
      <c r="F320" s="177">
        <v>3.9860000000000002</v>
      </c>
      <c r="G320" s="177">
        <v>3.9129999999999998</v>
      </c>
      <c r="H320" s="177">
        <v>3.9253</v>
      </c>
      <c r="I320" s="177">
        <v>4.4676999999999998</v>
      </c>
      <c r="J320" s="177">
        <v>4.1807999999999996</v>
      </c>
      <c r="K320" s="177">
        <v>5.3855000000000004</v>
      </c>
      <c r="L320" s="177">
        <v>4.8418999999999999</v>
      </c>
      <c r="M320" s="177">
        <v>5.5023999999999997</v>
      </c>
      <c r="N320" s="177">
        <v>3.2747000000000002</v>
      </c>
      <c r="O320" s="177">
        <v>5.8670999999999998</v>
      </c>
      <c r="P320" s="177">
        <v>6.8716999999999997</v>
      </c>
      <c r="Q320" s="177">
        <v>7.2487000000000004</v>
      </c>
      <c r="R320" s="177">
        <v>4.3251999999999997</v>
      </c>
      <c r="T320" s="106"/>
      <c r="U320" s="107"/>
      <c r="V320" s="107"/>
      <c r="W320" s="107"/>
      <c r="X320" s="107"/>
      <c r="Y320" s="107"/>
      <c r="Z320" s="107"/>
      <c r="AA320" s="107"/>
      <c r="AB320" s="107"/>
      <c r="AC320" s="107"/>
      <c r="AD320" s="107"/>
      <c r="AE320" s="107"/>
      <c r="AF320" s="107"/>
      <c r="AG320" s="107"/>
      <c r="AH320" s="107"/>
    </row>
    <row r="321" spans="1:34" x14ac:dyDescent="0.3">
      <c r="A321" s="173" t="s">
        <v>590</v>
      </c>
      <c r="B321" s="173" t="s">
        <v>609</v>
      </c>
      <c r="C321" s="173">
        <v>135914</v>
      </c>
      <c r="D321" s="176">
        <v>44988</v>
      </c>
      <c r="E321" s="177">
        <v>16.125399999999999</v>
      </c>
      <c r="F321" s="177">
        <v>3.6219999999999999</v>
      </c>
      <c r="G321" s="177">
        <v>3.6227</v>
      </c>
      <c r="H321" s="177">
        <v>3.6240999999999999</v>
      </c>
      <c r="I321" s="177">
        <v>4.1618000000000004</v>
      </c>
      <c r="J321" s="177">
        <v>3.8755999999999999</v>
      </c>
      <c r="K321" s="177">
        <v>5.0780000000000003</v>
      </c>
      <c r="L321" s="177">
        <v>4.5327000000000002</v>
      </c>
      <c r="M321" s="177">
        <v>5.1894</v>
      </c>
      <c r="N321" s="177">
        <v>2.9613999999999998</v>
      </c>
      <c r="O321" s="177">
        <v>5.5438999999999998</v>
      </c>
      <c r="P321" s="177">
        <v>6.5446</v>
      </c>
      <c r="Q321" s="177">
        <v>6.9185999999999996</v>
      </c>
      <c r="R321" s="177">
        <v>4.0077999999999996</v>
      </c>
      <c r="T321" s="106"/>
      <c r="U321" s="107"/>
      <c r="V321" s="107"/>
      <c r="W321" s="107"/>
      <c r="X321" s="107"/>
      <c r="Y321" s="107"/>
      <c r="Z321" s="107"/>
      <c r="AA321" s="107"/>
      <c r="AB321" s="107"/>
      <c r="AC321" s="107"/>
      <c r="AD321" s="107"/>
      <c r="AE321" s="107"/>
      <c r="AF321" s="107"/>
      <c r="AG321" s="107"/>
      <c r="AH321" s="107"/>
    </row>
    <row r="322" spans="1:34" x14ac:dyDescent="0.3">
      <c r="A322" s="173" t="s">
        <v>590</v>
      </c>
      <c r="B322" s="173" t="s">
        <v>610</v>
      </c>
      <c r="C322" s="173">
        <v>106177</v>
      </c>
      <c r="D322" s="176">
        <v>44988</v>
      </c>
      <c r="E322" s="177">
        <v>2652.6644999999999</v>
      </c>
      <c r="F322" s="177">
        <v>14.6462</v>
      </c>
      <c r="G322" s="177">
        <v>4.9661</v>
      </c>
      <c r="H322" s="177">
        <v>2.899</v>
      </c>
      <c r="I322" s="177">
        <v>3.1423999999999999</v>
      </c>
      <c r="J322" s="177">
        <v>1.4914000000000001</v>
      </c>
      <c r="K322" s="177">
        <v>4.298</v>
      </c>
      <c r="L322" s="177">
        <v>4.4272</v>
      </c>
      <c r="M322" s="177">
        <v>5.0888999999999998</v>
      </c>
      <c r="N322" s="177">
        <v>3.1423000000000001</v>
      </c>
      <c r="O322" s="177">
        <v>4.9942000000000002</v>
      </c>
      <c r="P322" s="177">
        <v>6.4862000000000002</v>
      </c>
      <c r="Q322" s="177">
        <v>6.4555999999999996</v>
      </c>
      <c r="R322" s="177">
        <v>3.7728000000000002</v>
      </c>
      <c r="T322" s="106"/>
      <c r="U322" s="107"/>
      <c r="V322" s="107"/>
      <c r="W322" s="107"/>
      <c r="X322" s="107"/>
      <c r="Y322" s="107"/>
      <c r="Z322" s="107"/>
      <c r="AA322" s="107"/>
      <c r="AB322" s="107"/>
      <c r="AC322" s="107"/>
      <c r="AD322" s="107"/>
      <c r="AE322" s="107"/>
      <c r="AF322" s="107"/>
      <c r="AG322" s="107"/>
      <c r="AH322" s="107"/>
    </row>
    <row r="323" spans="1:34" x14ac:dyDescent="0.3">
      <c r="A323" s="173" t="s">
        <v>590</v>
      </c>
      <c r="B323" s="173" t="s">
        <v>611</v>
      </c>
      <c r="C323" s="173">
        <v>120497</v>
      </c>
      <c r="D323" s="176">
        <v>44988</v>
      </c>
      <c r="E323" s="177">
        <v>2817.7006000000001</v>
      </c>
      <c r="F323" s="177">
        <v>15.0261</v>
      </c>
      <c r="G323" s="177">
        <v>5.3461999999999996</v>
      </c>
      <c r="H323" s="177">
        <v>3.2791999999999999</v>
      </c>
      <c r="I323" s="177">
        <v>3.5228999999999999</v>
      </c>
      <c r="J323" s="177">
        <v>1.8721000000000001</v>
      </c>
      <c r="K323" s="177">
        <v>4.6822999999999997</v>
      </c>
      <c r="L323" s="177">
        <v>4.8151000000000002</v>
      </c>
      <c r="M323" s="177">
        <v>5.4833999999999996</v>
      </c>
      <c r="N323" s="177">
        <v>3.5346000000000002</v>
      </c>
      <c r="O323" s="177">
        <v>5.4074999999999998</v>
      </c>
      <c r="P323" s="177">
        <v>6.9641999999999999</v>
      </c>
      <c r="Q323" s="177">
        <v>7.2881</v>
      </c>
      <c r="R323" s="177">
        <v>4.1776</v>
      </c>
      <c r="T323" s="106"/>
      <c r="U323" s="107"/>
      <c r="V323" s="107"/>
      <c r="W323" s="107"/>
      <c r="X323" s="107"/>
      <c r="Y323" s="107"/>
      <c r="Z323" s="107"/>
      <c r="AA323" s="107"/>
      <c r="AB323" s="107"/>
      <c r="AC323" s="107"/>
      <c r="AD323" s="107"/>
      <c r="AE323" s="107"/>
      <c r="AF323" s="107"/>
      <c r="AG323" s="107"/>
      <c r="AH323" s="107"/>
    </row>
    <row r="324" spans="1:34" x14ac:dyDescent="0.3">
      <c r="A324" s="173" t="s">
        <v>590</v>
      </c>
      <c r="B324" s="173" t="s">
        <v>612</v>
      </c>
      <c r="C324" s="173">
        <v>133782</v>
      </c>
      <c r="D324" s="176">
        <v>44988</v>
      </c>
      <c r="E324" s="177">
        <v>3137.0363000000002</v>
      </c>
      <c r="F324" s="177">
        <v>15.527900000000001</v>
      </c>
      <c r="G324" s="177">
        <v>9.9763999999999999</v>
      </c>
      <c r="H324" s="177">
        <v>4.1406000000000001</v>
      </c>
      <c r="I324" s="177">
        <v>3.9479000000000002</v>
      </c>
      <c r="J324" s="177">
        <v>2.5278999999999998</v>
      </c>
      <c r="K324" s="177">
        <v>4.0350999999999999</v>
      </c>
      <c r="L324" s="177">
        <v>4.6692</v>
      </c>
      <c r="M324" s="177">
        <v>5.3072999999999997</v>
      </c>
      <c r="N324" s="177">
        <v>3.9089</v>
      </c>
      <c r="O324" s="177">
        <v>5.3484999999999996</v>
      </c>
      <c r="P324" s="177">
        <v>6.7403000000000004</v>
      </c>
      <c r="Q324" s="177">
        <v>7.6765999999999996</v>
      </c>
      <c r="R324" s="177">
        <v>4.3384</v>
      </c>
      <c r="T324" s="106"/>
      <c r="U324" s="107"/>
      <c r="V324" s="107"/>
      <c r="W324" s="107"/>
      <c r="X324" s="107"/>
      <c r="Y324" s="107"/>
      <c r="Z324" s="107"/>
      <c r="AA324" s="107"/>
      <c r="AB324" s="107"/>
      <c r="AC324" s="107"/>
      <c r="AD324" s="107"/>
      <c r="AE324" s="107"/>
      <c r="AF324" s="107"/>
      <c r="AG324" s="107"/>
      <c r="AH324" s="107"/>
    </row>
    <row r="325" spans="1:34" x14ac:dyDescent="0.3">
      <c r="A325" s="173" t="s">
        <v>590</v>
      </c>
      <c r="B325" s="173" t="s">
        <v>613</v>
      </c>
      <c r="C325" s="173">
        <v>133791</v>
      </c>
      <c r="D325" s="176">
        <v>44988</v>
      </c>
      <c r="E325" s="177">
        <v>3250.1410999999998</v>
      </c>
      <c r="F325" s="177">
        <v>15.8674</v>
      </c>
      <c r="G325" s="177">
        <v>10.32</v>
      </c>
      <c r="H325" s="177">
        <v>4.4880000000000004</v>
      </c>
      <c r="I325" s="177">
        <v>4.2967000000000004</v>
      </c>
      <c r="J325" s="177">
        <v>2.8746999999999998</v>
      </c>
      <c r="K325" s="177">
        <v>4.3899999999999997</v>
      </c>
      <c r="L325" s="177">
        <v>5.0315000000000003</v>
      </c>
      <c r="M325" s="177">
        <v>5.6763000000000003</v>
      </c>
      <c r="N325" s="177">
        <v>4.2808000000000002</v>
      </c>
      <c r="O325" s="177">
        <v>5.7076000000000002</v>
      </c>
      <c r="P325" s="177">
        <v>7.0797999999999996</v>
      </c>
      <c r="Q325" s="177">
        <v>7.9637000000000002</v>
      </c>
      <c r="R325" s="177">
        <v>4.7131999999999996</v>
      </c>
      <c r="T325" s="106"/>
      <c r="U325" s="107"/>
      <c r="V325" s="107"/>
      <c r="W325" s="107"/>
      <c r="X325" s="107"/>
      <c r="Y325" s="107"/>
      <c r="Z325" s="107"/>
      <c r="AA325" s="107"/>
      <c r="AB325" s="107"/>
      <c r="AC325" s="107"/>
      <c r="AD325" s="107"/>
      <c r="AE325" s="107"/>
      <c r="AF325" s="107"/>
      <c r="AG325" s="107"/>
      <c r="AH325" s="107"/>
    </row>
    <row r="326" spans="1:34" x14ac:dyDescent="0.3">
      <c r="A326" s="173" t="s">
        <v>590</v>
      </c>
      <c r="B326" s="173" t="s">
        <v>1662</v>
      </c>
      <c r="C326" s="173">
        <v>148755</v>
      </c>
      <c r="D326" s="176">
        <v>44988</v>
      </c>
      <c r="E326" s="177">
        <v>10.81</v>
      </c>
      <c r="F326" s="177">
        <v>11.483700000000001</v>
      </c>
      <c r="G326" s="177">
        <v>7.2074999999999996</v>
      </c>
      <c r="H326" s="177">
        <v>5.0213000000000001</v>
      </c>
      <c r="I326" s="177">
        <v>4.4211</v>
      </c>
      <c r="J326" s="177">
        <v>2.6341999999999999</v>
      </c>
      <c r="K326" s="177">
        <v>4.4115000000000002</v>
      </c>
      <c r="L326" s="177">
        <v>4.6779000000000002</v>
      </c>
      <c r="M326" s="177">
        <v>5.4085999999999999</v>
      </c>
      <c r="N326" s="177">
        <v>3.5758000000000001</v>
      </c>
      <c r="O326" s="177"/>
      <c r="P326" s="177"/>
      <c r="Q326" s="177">
        <v>4.0503</v>
      </c>
      <c r="R326" s="177"/>
      <c r="T326" s="106"/>
      <c r="U326" s="107"/>
      <c r="V326" s="107"/>
      <c r="W326" s="107"/>
      <c r="X326" s="107"/>
      <c r="Y326" s="107"/>
      <c r="Z326" s="107"/>
      <c r="AA326" s="107"/>
      <c r="AB326" s="107"/>
      <c r="AC326" s="107"/>
      <c r="AD326" s="107"/>
      <c r="AE326" s="107"/>
      <c r="AF326" s="107"/>
      <c r="AG326" s="107"/>
      <c r="AH326" s="107"/>
    </row>
    <row r="327" spans="1:34" x14ac:dyDescent="0.3">
      <c r="A327" s="173" t="s">
        <v>590</v>
      </c>
      <c r="B327" s="173" t="s">
        <v>1663</v>
      </c>
      <c r="C327" s="173">
        <v>148757</v>
      </c>
      <c r="D327" s="176">
        <v>44988</v>
      </c>
      <c r="E327" s="177">
        <v>10.7164</v>
      </c>
      <c r="F327" s="177">
        <v>11.2432</v>
      </c>
      <c r="G327" s="177">
        <v>6.8158000000000003</v>
      </c>
      <c r="H327" s="177">
        <v>4.6265000000000001</v>
      </c>
      <c r="I327" s="177">
        <v>3.996</v>
      </c>
      <c r="J327" s="177">
        <v>2.2054999999999998</v>
      </c>
      <c r="K327" s="177">
        <v>3.9573999999999998</v>
      </c>
      <c r="L327" s="177">
        <v>4.2171000000000003</v>
      </c>
      <c r="M327" s="177">
        <v>4.9474</v>
      </c>
      <c r="N327" s="177">
        <v>3.1206</v>
      </c>
      <c r="O327" s="177"/>
      <c r="P327" s="177"/>
      <c r="Q327" s="177">
        <v>3.5901000000000001</v>
      </c>
      <c r="R327" s="177"/>
      <c r="T327" s="106"/>
      <c r="U327" s="107"/>
      <c r="V327" s="107"/>
      <c r="W327" s="107"/>
      <c r="X327" s="107"/>
      <c r="Y327" s="107"/>
      <c r="Z327" s="107"/>
      <c r="AA327" s="107"/>
      <c r="AB327" s="107"/>
      <c r="AC327" s="107"/>
      <c r="AD327" s="107"/>
      <c r="AE327" s="107"/>
      <c r="AF327" s="107"/>
      <c r="AG327" s="107"/>
      <c r="AH327" s="107"/>
    </row>
    <row r="328" spans="1:34" x14ac:dyDescent="0.3">
      <c r="A328" s="173" t="s">
        <v>590</v>
      </c>
      <c r="B328" s="173" t="s">
        <v>1581</v>
      </c>
      <c r="C328" s="173">
        <v>100856</v>
      </c>
      <c r="D328" s="176">
        <v>44988</v>
      </c>
      <c r="E328" s="177">
        <v>49.6372</v>
      </c>
      <c r="F328" s="177">
        <v>3.9712000000000001</v>
      </c>
      <c r="G328" s="177">
        <v>4.7324999999999999</v>
      </c>
      <c r="H328" s="177">
        <v>1.0822000000000001</v>
      </c>
      <c r="I328" s="177">
        <v>2.4973000000000001</v>
      </c>
      <c r="J328" s="177">
        <v>5.2499999999999998E-2</v>
      </c>
      <c r="K328" s="177">
        <v>4.5338000000000003</v>
      </c>
      <c r="L328" s="177">
        <v>5.1031000000000004</v>
      </c>
      <c r="M328" s="177">
        <v>6.0438999999999998</v>
      </c>
      <c r="N328" s="177">
        <v>4.3964999999999996</v>
      </c>
      <c r="O328" s="177">
        <v>5.7070999999999996</v>
      </c>
      <c r="P328" s="177">
        <v>6.5777000000000001</v>
      </c>
      <c r="Q328" s="177">
        <v>7.3872999999999998</v>
      </c>
      <c r="R328" s="177">
        <v>4.8879000000000001</v>
      </c>
      <c r="T328" s="106"/>
      <c r="U328" s="107"/>
      <c r="V328" s="107"/>
      <c r="W328" s="107"/>
      <c r="X328" s="107"/>
      <c r="Y328" s="107"/>
      <c r="Z328" s="107"/>
      <c r="AA328" s="107"/>
      <c r="AB328" s="107"/>
      <c r="AC328" s="107"/>
      <c r="AD328" s="107"/>
      <c r="AE328" s="107"/>
      <c r="AF328" s="107"/>
      <c r="AG328" s="107"/>
      <c r="AH328" s="107"/>
    </row>
    <row r="329" spans="1:34" x14ac:dyDescent="0.3">
      <c r="A329" s="173" t="s">
        <v>590</v>
      </c>
      <c r="B329" s="173" t="s">
        <v>1582</v>
      </c>
      <c r="C329" s="173">
        <v>118814</v>
      </c>
      <c r="D329" s="176">
        <v>44988</v>
      </c>
      <c r="E329" s="177">
        <v>51.657499999999999</v>
      </c>
      <c r="F329" s="177">
        <v>4.3106</v>
      </c>
      <c r="G329" s="177">
        <v>5.0895000000000001</v>
      </c>
      <c r="H329" s="177">
        <v>1.4337</v>
      </c>
      <c r="I329" s="177">
        <v>2.8546999999999998</v>
      </c>
      <c r="J329" s="177">
        <v>0.41149999999999998</v>
      </c>
      <c r="K329" s="177">
        <v>4.8979999999999997</v>
      </c>
      <c r="L329" s="177">
        <v>5.4722</v>
      </c>
      <c r="M329" s="177">
        <v>6.4203999999999999</v>
      </c>
      <c r="N329" s="177">
        <v>4.7728000000000002</v>
      </c>
      <c r="O329" s="177">
        <v>6.1132</v>
      </c>
      <c r="P329" s="177">
        <v>6.9945000000000004</v>
      </c>
      <c r="Q329" s="177">
        <v>7.883</v>
      </c>
      <c r="R329" s="177">
        <v>5.2827000000000002</v>
      </c>
      <c r="T329" s="106"/>
      <c r="U329" s="107"/>
      <c r="V329" s="107"/>
      <c r="W329" s="107"/>
      <c r="X329" s="107"/>
      <c r="Y329" s="107"/>
      <c r="Z329" s="107"/>
      <c r="AA329" s="107"/>
      <c r="AB329" s="107"/>
      <c r="AC329" s="107"/>
      <c r="AD329" s="107"/>
      <c r="AE329" s="107"/>
      <c r="AF329" s="107"/>
      <c r="AG329" s="107"/>
      <c r="AH329" s="107"/>
    </row>
    <row r="330" spans="1:34" x14ac:dyDescent="0.3">
      <c r="A330" s="173" t="s">
        <v>590</v>
      </c>
      <c r="B330" s="173" t="s">
        <v>1863</v>
      </c>
      <c r="C330" s="173">
        <v>138318</v>
      </c>
      <c r="D330" s="176">
        <v>44988</v>
      </c>
      <c r="E330" s="177">
        <v>36.343800000000002</v>
      </c>
      <c r="F330" s="177">
        <v>12.4575</v>
      </c>
      <c r="G330" s="177">
        <v>7.3022999999999998</v>
      </c>
      <c r="H330" s="177">
        <v>4.4801000000000002</v>
      </c>
      <c r="I330" s="177">
        <v>4.2968999999999999</v>
      </c>
      <c r="J330" s="177">
        <v>2.5804</v>
      </c>
      <c r="K330" s="177">
        <v>4.7278000000000002</v>
      </c>
      <c r="L330" s="177">
        <v>3.9426000000000001</v>
      </c>
      <c r="M330" s="177">
        <v>4.5471000000000004</v>
      </c>
      <c r="N330" s="177">
        <v>3.4849000000000001</v>
      </c>
      <c r="O330" s="177">
        <v>5.0987</v>
      </c>
      <c r="P330" s="177">
        <v>6.0580999999999996</v>
      </c>
      <c r="Q330" s="177">
        <v>6.6302000000000003</v>
      </c>
      <c r="R330" s="177">
        <v>4.0709</v>
      </c>
      <c r="T330" s="106"/>
      <c r="U330" s="107"/>
      <c r="V330" s="107"/>
      <c r="W330" s="107"/>
      <c r="X330" s="107"/>
      <c r="Y330" s="107"/>
      <c r="Z330" s="107"/>
      <c r="AA330" s="107"/>
      <c r="AB330" s="107"/>
      <c r="AC330" s="107"/>
      <c r="AD330" s="107"/>
      <c r="AE330" s="107"/>
      <c r="AF330" s="107"/>
      <c r="AG330" s="107"/>
      <c r="AH330" s="107"/>
    </row>
    <row r="331" spans="1:34" x14ac:dyDescent="0.3">
      <c r="A331" s="173" t="s">
        <v>590</v>
      </c>
      <c r="B331" s="173" t="s">
        <v>1864</v>
      </c>
      <c r="C331" s="173">
        <v>138330</v>
      </c>
      <c r="D331" s="176">
        <v>44988</v>
      </c>
      <c r="E331" s="177">
        <v>39.812600000000003</v>
      </c>
      <c r="F331" s="177">
        <v>13.1149</v>
      </c>
      <c r="G331" s="177">
        <v>8.0120000000000005</v>
      </c>
      <c r="H331" s="177">
        <v>5.1916000000000002</v>
      </c>
      <c r="I331" s="177">
        <v>5.0061</v>
      </c>
      <c r="J331" s="177">
        <v>3.2924000000000002</v>
      </c>
      <c r="K331" s="177">
        <v>5.4291999999999998</v>
      </c>
      <c r="L331" s="177">
        <v>4.6764000000000001</v>
      </c>
      <c r="M331" s="177">
        <v>5.2948000000000004</v>
      </c>
      <c r="N331" s="177">
        <v>4.2244999999999999</v>
      </c>
      <c r="O331" s="177">
        <v>5.8558000000000003</v>
      </c>
      <c r="P331" s="177">
        <v>6.9273999999999996</v>
      </c>
      <c r="Q331" s="177">
        <v>7.4755000000000003</v>
      </c>
      <c r="R331" s="177">
        <v>4.7679999999999998</v>
      </c>
      <c r="T331" s="106"/>
      <c r="U331" s="107"/>
      <c r="V331" s="107"/>
      <c r="W331" s="107"/>
      <c r="X331" s="107"/>
      <c r="Y331" s="107"/>
      <c r="Z331" s="107"/>
      <c r="AA331" s="107"/>
      <c r="AB331" s="107"/>
      <c r="AC331" s="107"/>
      <c r="AD331" s="107"/>
      <c r="AE331" s="107"/>
      <c r="AF331" s="107"/>
      <c r="AG331" s="107"/>
      <c r="AH331" s="107"/>
    </row>
    <row r="332" spans="1:34" x14ac:dyDescent="0.3">
      <c r="A332" s="173" t="s">
        <v>590</v>
      </c>
      <c r="B332" s="173" t="s">
        <v>1664</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590</v>
      </c>
      <c r="B333" s="173" t="s">
        <v>1665</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590</v>
      </c>
      <c r="B334" s="173" t="s">
        <v>614</v>
      </c>
      <c r="C334" s="173">
        <v>146215</v>
      </c>
      <c r="D334" s="176">
        <v>44988</v>
      </c>
      <c r="E334" s="177">
        <v>13.212</v>
      </c>
      <c r="F334" s="177">
        <v>14.6479</v>
      </c>
      <c r="G334" s="177">
        <v>7.5559000000000003</v>
      </c>
      <c r="H334" s="177">
        <v>3.1987000000000001</v>
      </c>
      <c r="I334" s="177">
        <v>3.1215999999999999</v>
      </c>
      <c r="J334" s="177">
        <v>0.84909999999999997</v>
      </c>
      <c r="K334" s="177">
        <v>4.3826000000000001</v>
      </c>
      <c r="L334" s="177">
        <v>5.0895999999999999</v>
      </c>
      <c r="M334" s="177">
        <v>5.4679000000000002</v>
      </c>
      <c r="N334" s="177">
        <v>3.8843000000000001</v>
      </c>
      <c r="O334" s="177">
        <v>5.5134999999999996</v>
      </c>
      <c r="P334" s="177"/>
      <c r="Q334" s="177">
        <v>7.0566000000000004</v>
      </c>
      <c r="R334" s="177">
        <v>4.3085000000000004</v>
      </c>
      <c r="T334" s="106"/>
      <c r="U334" s="107"/>
      <c r="V334" s="107"/>
      <c r="W334" s="107"/>
      <c r="X334" s="107"/>
      <c r="Y334" s="107"/>
      <c r="Z334" s="107"/>
      <c r="AA334" s="107"/>
      <c r="AB334" s="107"/>
      <c r="AC334" s="107"/>
      <c r="AD334" s="107"/>
      <c r="AE334" s="107"/>
      <c r="AF334" s="107"/>
      <c r="AG334" s="107"/>
      <c r="AH334" s="107"/>
    </row>
    <row r="335" spans="1:34" x14ac:dyDescent="0.3">
      <c r="A335" s="173" t="s">
        <v>590</v>
      </c>
      <c r="B335" s="173" t="s">
        <v>615</v>
      </c>
      <c r="C335" s="173">
        <v>146207</v>
      </c>
      <c r="D335" s="176">
        <v>44988</v>
      </c>
      <c r="E335" s="177">
        <v>12.9566</v>
      </c>
      <c r="F335" s="177">
        <v>14.0909</v>
      </c>
      <c r="G335" s="177">
        <v>7.0468000000000002</v>
      </c>
      <c r="H335" s="177">
        <v>2.7783000000000002</v>
      </c>
      <c r="I335" s="177">
        <v>2.6789999999999998</v>
      </c>
      <c r="J335" s="177">
        <v>0.40260000000000001</v>
      </c>
      <c r="K335" s="177">
        <v>3.9293999999999998</v>
      </c>
      <c r="L335" s="177">
        <v>4.6319999999999997</v>
      </c>
      <c r="M335" s="177">
        <v>5.0080999999999998</v>
      </c>
      <c r="N335" s="177">
        <v>3.4228000000000001</v>
      </c>
      <c r="O335" s="177">
        <v>5.0231000000000003</v>
      </c>
      <c r="P335" s="177"/>
      <c r="Q335" s="177">
        <v>6.5461999999999998</v>
      </c>
      <c r="R335" s="177">
        <v>3.8401999999999998</v>
      </c>
      <c r="T335" s="106"/>
      <c r="U335" s="107"/>
      <c r="V335" s="107"/>
      <c r="W335" s="107"/>
      <c r="X335" s="107"/>
      <c r="Y335" s="107"/>
      <c r="Z335" s="107"/>
      <c r="AA335" s="107"/>
      <c r="AB335" s="107"/>
      <c r="AC335" s="107"/>
      <c r="AD335" s="107"/>
      <c r="AE335" s="107"/>
      <c r="AF335" s="107"/>
      <c r="AG335" s="107"/>
      <c r="AH335" s="107"/>
    </row>
    <row r="336" spans="1:34" x14ac:dyDescent="0.3">
      <c r="A336" s="173" t="s">
        <v>590</v>
      </c>
      <c r="B336" s="173" t="s">
        <v>616</v>
      </c>
      <c r="C336" s="173">
        <v>100789</v>
      </c>
      <c r="D336" s="176">
        <v>44988</v>
      </c>
      <c r="E336" s="177">
        <v>33.805999999999997</v>
      </c>
      <c r="F336" s="177">
        <v>4.3193000000000001</v>
      </c>
      <c r="G336" s="177">
        <v>5.1486999999999998</v>
      </c>
      <c r="H336" s="177">
        <v>5.1257999999999999</v>
      </c>
      <c r="I336" s="177">
        <v>5.2548000000000004</v>
      </c>
      <c r="J336" s="177">
        <v>5.7592999999999996</v>
      </c>
      <c r="K336" s="177">
        <v>6.1547000000000001</v>
      </c>
      <c r="L336" s="177">
        <v>5.4507000000000003</v>
      </c>
      <c r="M336" s="177">
        <v>5.4236000000000004</v>
      </c>
      <c r="N336" s="177">
        <v>4.1174999999999997</v>
      </c>
      <c r="O336" s="177">
        <v>5.5826000000000002</v>
      </c>
      <c r="P336" s="177">
        <v>7.1326000000000001</v>
      </c>
      <c r="Q336" s="177">
        <v>6.9280999999999997</v>
      </c>
      <c r="R336" s="177">
        <v>4.383</v>
      </c>
      <c r="T336" s="106"/>
      <c r="U336" s="107"/>
      <c r="V336" s="107"/>
      <c r="W336" s="107"/>
      <c r="X336" s="107"/>
      <c r="Y336" s="107"/>
      <c r="Z336" s="107"/>
      <c r="AA336" s="107"/>
      <c r="AB336" s="107"/>
      <c r="AC336" s="107"/>
      <c r="AD336" s="107"/>
      <c r="AE336" s="107"/>
      <c r="AF336" s="107"/>
      <c r="AG336" s="107"/>
      <c r="AH336" s="107"/>
    </row>
    <row r="337" spans="1:34" x14ac:dyDescent="0.3">
      <c r="A337" s="173" t="s">
        <v>590</v>
      </c>
      <c r="B337" s="173" t="s">
        <v>617</v>
      </c>
      <c r="C337" s="173">
        <v>119621</v>
      </c>
      <c r="D337" s="176">
        <v>44988</v>
      </c>
      <c r="E337" s="177">
        <v>34.7789</v>
      </c>
      <c r="F337" s="177">
        <v>4.5133999999999999</v>
      </c>
      <c r="G337" s="177">
        <v>5.3898000000000001</v>
      </c>
      <c r="H337" s="177">
        <v>5.3728999999999996</v>
      </c>
      <c r="I337" s="177">
        <v>5.5064000000000002</v>
      </c>
      <c r="J337" s="177">
        <v>6.0133999999999999</v>
      </c>
      <c r="K337" s="177">
        <v>6.4116</v>
      </c>
      <c r="L337" s="177">
        <v>5.7111999999999998</v>
      </c>
      <c r="M337" s="177">
        <v>5.6879</v>
      </c>
      <c r="N337" s="177">
        <v>4.3741000000000003</v>
      </c>
      <c r="O337" s="177">
        <v>5.8390000000000004</v>
      </c>
      <c r="P337" s="177">
        <v>7.4325999999999999</v>
      </c>
      <c r="Q337" s="177">
        <v>7.5625999999999998</v>
      </c>
      <c r="R337" s="177">
        <v>4.6455000000000002</v>
      </c>
      <c r="T337" s="106"/>
      <c r="U337" s="107"/>
      <c r="V337" s="107"/>
      <c r="W337" s="107"/>
      <c r="X337" s="107"/>
      <c r="Y337" s="107"/>
      <c r="Z337" s="107"/>
      <c r="AA337" s="107"/>
      <c r="AB337" s="107"/>
      <c r="AC337" s="107"/>
      <c r="AD337" s="107"/>
      <c r="AE337" s="107"/>
      <c r="AF337" s="107"/>
      <c r="AG337" s="107"/>
      <c r="AH337" s="107"/>
    </row>
    <row r="338" spans="1:34" x14ac:dyDescent="0.3">
      <c r="A338" s="173" t="s">
        <v>590</v>
      </c>
      <c r="B338" s="173" t="s">
        <v>618</v>
      </c>
      <c r="C338" s="173">
        <v>147389</v>
      </c>
      <c r="D338" s="176"/>
      <c r="E338" s="177"/>
      <c r="F338" s="177"/>
      <c r="G338" s="177"/>
      <c r="H338" s="177"/>
      <c r="I338" s="177"/>
      <c r="J338" s="177"/>
      <c r="K338" s="177"/>
      <c r="L338" s="177"/>
      <c r="M338" s="177"/>
      <c r="N338" s="177"/>
      <c r="O338" s="177"/>
      <c r="P338" s="177"/>
      <c r="Q338" s="177"/>
      <c r="R338" s="177"/>
      <c r="S338" t="s">
        <v>1785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590</v>
      </c>
      <c r="B339" s="173" t="s">
        <v>619</v>
      </c>
      <c r="C339" s="173">
        <v>147392</v>
      </c>
      <c r="D339" s="176"/>
      <c r="E339" s="177"/>
      <c r="F339" s="177"/>
      <c r="G339" s="177"/>
      <c r="H339" s="177"/>
      <c r="I339" s="177"/>
      <c r="J339" s="177"/>
      <c r="K339" s="177"/>
      <c r="L339" s="177"/>
      <c r="M339" s="177"/>
      <c r="N339" s="177"/>
      <c r="O339" s="177"/>
      <c r="P339" s="177"/>
      <c r="Q339" s="177"/>
      <c r="R339" s="177"/>
      <c r="S339" t="s">
        <v>1785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590</v>
      </c>
      <c r="B340" s="173" t="s">
        <v>620</v>
      </c>
      <c r="C340" s="173">
        <v>143241</v>
      </c>
      <c r="D340" s="176">
        <v>44988</v>
      </c>
      <c r="E340" s="177">
        <v>12.9878</v>
      </c>
      <c r="F340" s="177">
        <v>10.119999999999999</v>
      </c>
      <c r="G340" s="177">
        <v>7.4050000000000002</v>
      </c>
      <c r="H340" s="177">
        <v>2.4502000000000002</v>
      </c>
      <c r="I340" s="177">
        <v>3.1152000000000002</v>
      </c>
      <c r="J340" s="177">
        <v>1.6883999999999999</v>
      </c>
      <c r="K340" s="177">
        <v>4.6771000000000003</v>
      </c>
      <c r="L340" s="177">
        <v>4.3592000000000004</v>
      </c>
      <c r="M340" s="177">
        <v>5.01</v>
      </c>
      <c r="N340" s="177">
        <v>3.0009000000000001</v>
      </c>
      <c r="O340" s="177">
        <v>5.0526</v>
      </c>
      <c r="P340" s="177"/>
      <c r="Q340" s="177">
        <v>5.6271000000000004</v>
      </c>
      <c r="R340" s="177">
        <v>3.9201999999999999</v>
      </c>
      <c r="T340" s="106"/>
      <c r="U340" s="107"/>
      <c r="V340" s="107"/>
      <c r="W340" s="107"/>
      <c r="X340" s="107"/>
      <c r="Y340" s="107"/>
      <c r="Z340" s="107"/>
      <c r="AA340" s="107"/>
      <c r="AB340" s="107"/>
      <c r="AC340" s="107"/>
      <c r="AD340" s="107"/>
      <c r="AE340" s="107"/>
      <c r="AF340" s="107"/>
      <c r="AG340" s="107"/>
      <c r="AH340" s="107"/>
    </row>
    <row r="341" spans="1:34" x14ac:dyDescent="0.3">
      <c r="A341" s="173" t="s">
        <v>590</v>
      </c>
      <c r="B341" s="173" t="s">
        <v>621</v>
      </c>
      <c r="C341" s="173">
        <v>143239</v>
      </c>
      <c r="D341" s="176">
        <v>44988</v>
      </c>
      <c r="E341" s="177">
        <v>12.788399999999999</v>
      </c>
      <c r="F341" s="177">
        <v>9.7066999999999997</v>
      </c>
      <c r="G341" s="177">
        <v>7.2347999999999999</v>
      </c>
      <c r="H341" s="177">
        <v>2.2027000000000001</v>
      </c>
      <c r="I341" s="177">
        <v>2.8573</v>
      </c>
      <c r="J341" s="177">
        <v>1.4389000000000001</v>
      </c>
      <c r="K341" s="177">
        <v>4.4619999999999997</v>
      </c>
      <c r="L341" s="177">
        <v>4.0917000000000003</v>
      </c>
      <c r="M341" s="177">
        <v>4.7123999999999997</v>
      </c>
      <c r="N341" s="177">
        <v>2.6793</v>
      </c>
      <c r="O341" s="177">
        <v>4.7367999999999997</v>
      </c>
      <c r="P341" s="177"/>
      <c r="Q341" s="177">
        <v>5.2854000000000001</v>
      </c>
      <c r="R341" s="177">
        <v>3.5815999999999999</v>
      </c>
      <c r="T341" s="106"/>
      <c r="U341" s="107"/>
      <c r="V341" s="107"/>
      <c r="W341" s="107"/>
      <c r="X341" s="107"/>
      <c r="Y341" s="107"/>
      <c r="Z341" s="107"/>
      <c r="AA341" s="107"/>
      <c r="AB341" s="107"/>
      <c r="AC341" s="107"/>
      <c r="AD341" s="107"/>
      <c r="AE341" s="107"/>
      <c r="AF341" s="107"/>
      <c r="AG341" s="107"/>
      <c r="AH341" s="107"/>
    </row>
    <row r="342" spans="1:34" x14ac:dyDescent="0.3">
      <c r="A342" s="173" t="s">
        <v>590</v>
      </c>
      <c r="B342" s="173" t="s">
        <v>622</v>
      </c>
      <c r="C342" s="173">
        <v>144339</v>
      </c>
      <c r="D342" s="176">
        <v>44988</v>
      </c>
      <c r="E342" s="177">
        <v>13.8812</v>
      </c>
      <c r="F342" s="177">
        <v>9.7316000000000003</v>
      </c>
      <c r="G342" s="177">
        <v>4.6471</v>
      </c>
      <c r="H342" s="177">
        <v>3.8342999999999998</v>
      </c>
      <c r="I342" s="177">
        <v>4.2705000000000002</v>
      </c>
      <c r="J342" s="177">
        <v>3.0402999999999998</v>
      </c>
      <c r="K342" s="177">
        <v>4.8369</v>
      </c>
      <c r="L342" s="177">
        <v>4.8959000000000001</v>
      </c>
      <c r="M342" s="177">
        <v>5.4941000000000004</v>
      </c>
      <c r="N342" s="177">
        <v>4.0734000000000004</v>
      </c>
      <c r="O342" s="177">
        <v>5.6435000000000004</v>
      </c>
      <c r="P342" s="177"/>
      <c r="Q342" s="177">
        <v>7.4401000000000002</v>
      </c>
      <c r="R342" s="177">
        <v>4.4866000000000001</v>
      </c>
      <c r="T342" s="106"/>
      <c r="U342" s="107"/>
      <c r="V342" s="107"/>
      <c r="W342" s="107"/>
      <c r="X342" s="107"/>
      <c r="Y342" s="107"/>
      <c r="Z342" s="107"/>
      <c r="AA342" s="107"/>
      <c r="AB342" s="107"/>
      <c r="AC342" s="107"/>
      <c r="AD342" s="107"/>
      <c r="AE342" s="107"/>
      <c r="AF342" s="107"/>
      <c r="AG342" s="107"/>
      <c r="AH342" s="107"/>
    </row>
    <row r="343" spans="1:34" x14ac:dyDescent="0.3">
      <c r="A343" s="173" t="s">
        <v>590</v>
      </c>
      <c r="B343" s="173" t="s">
        <v>623</v>
      </c>
      <c r="C343" s="173">
        <v>144345</v>
      </c>
      <c r="D343" s="176">
        <v>44988</v>
      </c>
      <c r="E343" s="177">
        <v>13.6812</v>
      </c>
      <c r="F343" s="177">
        <v>9.0731000000000002</v>
      </c>
      <c r="G343" s="177">
        <v>4.2701000000000002</v>
      </c>
      <c r="H343" s="177">
        <v>3.4706000000000001</v>
      </c>
      <c r="I343" s="177">
        <v>3.9123999999999999</v>
      </c>
      <c r="J343" s="177">
        <v>2.6924999999999999</v>
      </c>
      <c r="K343" s="177">
        <v>4.4943</v>
      </c>
      <c r="L343" s="177">
        <v>4.5682999999999998</v>
      </c>
      <c r="M343" s="177">
        <v>5.1654</v>
      </c>
      <c r="N343" s="177">
        <v>3.7366000000000001</v>
      </c>
      <c r="O343" s="177">
        <v>5.3164999999999996</v>
      </c>
      <c r="P343" s="177"/>
      <c r="Q343" s="177">
        <v>7.0994999999999999</v>
      </c>
      <c r="R343" s="177">
        <v>4.1443000000000003</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11.1262975</v>
      </c>
      <c r="G344" s="179">
        <v>6.976322500000002</v>
      </c>
      <c r="H344" s="179">
        <v>3.6164924999999988</v>
      </c>
      <c r="I344" s="179">
        <v>3.7272049999999992</v>
      </c>
      <c r="J344" s="179">
        <v>2.1961400000000006</v>
      </c>
      <c r="K344" s="179">
        <v>4.5809799999999994</v>
      </c>
      <c r="L344" s="179">
        <v>4.6884624999999991</v>
      </c>
      <c r="M344" s="179">
        <v>5.6475650000000002</v>
      </c>
      <c r="N344" s="179">
        <v>3.6045350000000007</v>
      </c>
      <c r="O344" s="179">
        <v>5.436141666666666</v>
      </c>
      <c r="P344" s="179">
        <v>6.7652035714285708</v>
      </c>
      <c r="Q344" s="179">
        <v>6.9578425000000008</v>
      </c>
      <c r="R344" s="179">
        <v>4.2508000000000008</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10.6816</v>
      </c>
      <c r="G345" s="179">
        <v>6.9896000000000003</v>
      </c>
      <c r="H345" s="179">
        <v>3.8967499999999999</v>
      </c>
      <c r="I345" s="179">
        <v>3.7493999999999996</v>
      </c>
      <c r="J345" s="179">
        <v>2.3985500000000002</v>
      </c>
      <c r="K345" s="179">
        <v>4.6654999999999998</v>
      </c>
      <c r="L345" s="179">
        <v>4.6771500000000001</v>
      </c>
      <c r="M345" s="179">
        <v>5.4887499999999996</v>
      </c>
      <c r="N345" s="179">
        <v>3.6562000000000001</v>
      </c>
      <c r="O345" s="179">
        <v>5.4664000000000001</v>
      </c>
      <c r="P345" s="179">
        <v>6.9793500000000002</v>
      </c>
      <c r="Q345" s="179">
        <v>7.1555499999999999</v>
      </c>
      <c r="R345" s="179">
        <v>4.3168500000000005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624</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625</v>
      </c>
      <c r="B348" s="173" t="s">
        <v>626</v>
      </c>
      <c r="C348" s="173">
        <v>134387</v>
      </c>
      <c r="D348" s="176">
        <v>44988</v>
      </c>
      <c r="E348" s="177">
        <v>18.6096</v>
      </c>
      <c r="F348" s="177">
        <v>15.108700000000001</v>
      </c>
      <c r="G348" s="177">
        <v>12.238099999999999</v>
      </c>
      <c r="H348" s="177">
        <v>7.1265999999999998</v>
      </c>
      <c r="I348" s="177">
        <v>7.3617999999999997</v>
      </c>
      <c r="J348" s="177">
        <v>5.6493000000000002</v>
      </c>
      <c r="K348" s="177">
        <v>6.3472</v>
      </c>
      <c r="L348" s="177">
        <v>6.5170000000000003</v>
      </c>
      <c r="M348" s="177">
        <v>10.4368</v>
      </c>
      <c r="N348" s="177">
        <v>8.5208999999999993</v>
      </c>
      <c r="O348" s="177">
        <v>8.2497000000000007</v>
      </c>
      <c r="P348" s="177">
        <v>7.258</v>
      </c>
      <c r="Q348" s="177">
        <v>8.1882999999999999</v>
      </c>
      <c r="R348" s="177">
        <v>7.6294000000000004</v>
      </c>
      <c r="T348" s="106"/>
      <c r="U348" s="107"/>
      <c r="V348" s="107"/>
      <c r="W348" s="107"/>
      <c r="X348" s="107"/>
      <c r="Y348" s="107"/>
      <c r="Z348" s="107"/>
      <c r="AA348" s="107"/>
      <c r="AB348" s="107"/>
      <c r="AC348" s="107"/>
      <c r="AD348" s="107"/>
      <c r="AE348" s="107"/>
      <c r="AF348" s="107"/>
      <c r="AG348" s="107"/>
      <c r="AH348" s="107"/>
    </row>
    <row r="349" spans="1:34" x14ac:dyDescent="0.3">
      <c r="A349" s="173" t="s">
        <v>625</v>
      </c>
      <c r="B349" s="173" t="s">
        <v>627</v>
      </c>
      <c r="C349" s="173">
        <v>134383</v>
      </c>
      <c r="D349" s="176">
        <v>44988</v>
      </c>
      <c r="E349" s="177">
        <v>17.331900000000001</v>
      </c>
      <c r="F349" s="177">
        <v>14.326000000000001</v>
      </c>
      <c r="G349" s="177">
        <v>11.3827</v>
      </c>
      <c r="H349" s="177">
        <v>6.2953000000000001</v>
      </c>
      <c r="I349" s="177">
        <v>6.5145999999999997</v>
      </c>
      <c r="J349" s="177">
        <v>4.7934999999999999</v>
      </c>
      <c r="K349" s="177">
        <v>5.4442000000000004</v>
      </c>
      <c r="L349" s="177">
        <v>5.6169000000000002</v>
      </c>
      <c r="M349" s="177">
        <v>9.5033999999999992</v>
      </c>
      <c r="N349" s="177">
        <v>7.5387000000000004</v>
      </c>
      <c r="O349" s="177">
        <v>7.3402000000000003</v>
      </c>
      <c r="P349" s="177">
        <v>6.3125999999999998</v>
      </c>
      <c r="Q349" s="177">
        <v>7.2163000000000004</v>
      </c>
      <c r="R349" s="177">
        <v>6.6912000000000003</v>
      </c>
      <c r="T349" s="106"/>
      <c r="U349" s="107"/>
      <c r="V349" s="107"/>
      <c r="W349" s="107"/>
      <c r="X349" s="107"/>
      <c r="Y349" s="107"/>
      <c r="Z349" s="107"/>
      <c r="AA349" s="107"/>
      <c r="AB349" s="107"/>
      <c r="AC349" s="107"/>
      <c r="AD349" s="107"/>
      <c r="AE349" s="107"/>
      <c r="AF349" s="107"/>
      <c r="AG349" s="107"/>
      <c r="AH349" s="107"/>
    </row>
    <row r="350" spans="1:34" x14ac:dyDescent="0.3">
      <c r="A350" s="173" t="s">
        <v>625</v>
      </c>
      <c r="B350" s="173" t="s">
        <v>628</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625</v>
      </c>
      <c r="B351" s="173" t="s">
        <v>629</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625</v>
      </c>
      <c r="B352" s="173" t="s">
        <v>630</v>
      </c>
      <c r="C352" s="173">
        <v>130314</v>
      </c>
      <c r="D352" s="176">
        <v>44988</v>
      </c>
      <c r="E352" s="177">
        <v>19.637899999999998</v>
      </c>
      <c r="F352" s="177">
        <v>16.549499999999998</v>
      </c>
      <c r="G352" s="177">
        <v>10.851800000000001</v>
      </c>
      <c r="H352" s="177">
        <v>6.4602000000000004</v>
      </c>
      <c r="I352" s="177">
        <v>5.4812000000000003</v>
      </c>
      <c r="J352" s="177">
        <v>5.1045999999999996</v>
      </c>
      <c r="K352" s="177">
        <v>6.3888999999999996</v>
      </c>
      <c r="L352" s="177">
        <v>6.0720000000000001</v>
      </c>
      <c r="M352" s="177">
        <v>6.8597999999999999</v>
      </c>
      <c r="N352" s="177">
        <v>5.3003999999999998</v>
      </c>
      <c r="O352" s="177">
        <v>6.7167000000000003</v>
      </c>
      <c r="P352" s="177">
        <v>6.8975</v>
      </c>
      <c r="Q352" s="177">
        <v>8.1257999999999999</v>
      </c>
      <c r="R352" s="177">
        <v>6.0778999999999996</v>
      </c>
      <c r="T352" s="106"/>
      <c r="U352" s="107"/>
      <c r="V352" s="107"/>
      <c r="W352" s="107"/>
      <c r="X352" s="107"/>
      <c r="Y352" s="107"/>
      <c r="Z352" s="107"/>
      <c r="AA352" s="107"/>
      <c r="AB352" s="107"/>
      <c r="AC352" s="107"/>
      <c r="AD352" s="107"/>
      <c r="AE352" s="107"/>
      <c r="AF352" s="107"/>
      <c r="AG352" s="107"/>
      <c r="AH352" s="107"/>
    </row>
    <row r="353" spans="1:34" x14ac:dyDescent="0.3">
      <c r="A353" s="173" t="s">
        <v>625</v>
      </c>
      <c r="B353" s="173" t="s">
        <v>631</v>
      </c>
      <c r="C353" s="173">
        <v>130309</v>
      </c>
      <c r="D353" s="176">
        <v>44988</v>
      </c>
      <c r="E353" s="177">
        <v>17.877099999999999</v>
      </c>
      <c r="F353" s="177">
        <v>15.5237</v>
      </c>
      <c r="G353" s="177">
        <v>9.9444999999999997</v>
      </c>
      <c r="H353" s="177">
        <v>5.5769000000000002</v>
      </c>
      <c r="I353" s="177">
        <v>4.6020000000000003</v>
      </c>
      <c r="J353" s="177">
        <v>4.2283999999999997</v>
      </c>
      <c r="K353" s="177">
        <v>5.5156999999999998</v>
      </c>
      <c r="L353" s="177">
        <v>5.1856</v>
      </c>
      <c r="M353" s="177">
        <v>5.9558999999999997</v>
      </c>
      <c r="N353" s="177">
        <v>4.4039999999999999</v>
      </c>
      <c r="O353" s="177">
        <v>5.6974999999999998</v>
      </c>
      <c r="P353" s="177">
        <v>5.7770000000000001</v>
      </c>
      <c r="Q353" s="177">
        <v>6.9564000000000004</v>
      </c>
      <c r="R353" s="177">
        <v>5.1325000000000003</v>
      </c>
      <c r="T353" s="106"/>
      <c r="U353" s="107"/>
      <c r="V353" s="107"/>
      <c r="W353" s="107"/>
      <c r="X353" s="107"/>
      <c r="Y353" s="107"/>
      <c r="Z353" s="107"/>
      <c r="AA353" s="107"/>
      <c r="AB353" s="107"/>
      <c r="AC353" s="107"/>
      <c r="AD353" s="107"/>
      <c r="AE353" s="107"/>
      <c r="AF353" s="107"/>
      <c r="AG353" s="107"/>
      <c r="AH353" s="107"/>
    </row>
    <row r="354" spans="1:34" x14ac:dyDescent="0.3">
      <c r="A354" s="173" t="s">
        <v>625</v>
      </c>
      <c r="B354" s="173" t="s">
        <v>1940</v>
      </c>
      <c r="C354" s="173">
        <v>133868</v>
      </c>
      <c r="D354" s="176">
        <v>44988</v>
      </c>
      <c r="E354" s="177">
        <v>10.791399999999999</v>
      </c>
      <c r="F354" s="177">
        <v>2.3677999999999999</v>
      </c>
      <c r="G354" s="177">
        <v>3.2705000000000002</v>
      </c>
      <c r="H354" s="177">
        <v>4.0136000000000003</v>
      </c>
      <c r="I354" s="177">
        <v>3.3866999999999998</v>
      </c>
      <c r="J354" s="177">
        <v>3.2332999999999998</v>
      </c>
      <c r="K354" s="177">
        <v>4.3621999999999996</v>
      </c>
      <c r="L354" s="177">
        <v>4.2588999999999997</v>
      </c>
      <c r="M354" s="177">
        <v>4.9278000000000004</v>
      </c>
      <c r="N354" s="177">
        <v>130.9111</v>
      </c>
      <c r="O354" s="177">
        <v>12.389099999999999</v>
      </c>
      <c r="P354" s="177">
        <v>-3.9676999999999998</v>
      </c>
      <c r="Q354" s="177">
        <v>0.9546</v>
      </c>
      <c r="R354" s="177">
        <v>63.500900000000001</v>
      </c>
      <c r="S354" t="s">
        <v>1786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625</v>
      </c>
      <c r="B355" s="173" t="s">
        <v>1941</v>
      </c>
      <c r="C355" s="173">
        <v>133867</v>
      </c>
      <c r="D355" s="176">
        <v>44988</v>
      </c>
      <c r="E355" s="177">
        <v>10.613200000000001</v>
      </c>
      <c r="F355" s="177">
        <v>2.0636000000000001</v>
      </c>
      <c r="G355" s="177">
        <v>3.0960000000000001</v>
      </c>
      <c r="H355" s="177">
        <v>3.9333999999999998</v>
      </c>
      <c r="I355" s="177">
        <v>3.3205</v>
      </c>
      <c r="J355" s="177">
        <v>3.0779000000000001</v>
      </c>
      <c r="K355" s="177">
        <v>4.1158000000000001</v>
      </c>
      <c r="L355" s="177">
        <v>3.9893000000000001</v>
      </c>
      <c r="M355" s="177">
        <v>4.6483999999999996</v>
      </c>
      <c r="N355" s="177">
        <v>130.28120000000001</v>
      </c>
      <c r="O355" s="177">
        <v>12.077999999999999</v>
      </c>
      <c r="P355" s="177">
        <v>-4.2160000000000002</v>
      </c>
      <c r="Q355" s="177">
        <v>0.74519999999999997</v>
      </c>
      <c r="R355" s="177">
        <v>63.050600000000003</v>
      </c>
      <c r="S355" t="s">
        <v>1786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625</v>
      </c>
      <c r="B356" s="173" t="s">
        <v>1912</v>
      </c>
      <c r="C356" s="173">
        <v>133488</v>
      </c>
      <c r="D356" s="176">
        <v>44988</v>
      </c>
      <c r="E356" s="177">
        <v>19.9757</v>
      </c>
      <c r="F356" s="177">
        <v>17.184000000000001</v>
      </c>
      <c r="G356" s="177">
        <v>11.9496</v>
      </c>
      <c r="H356" s="177">
        <v>6.0368000000000004</v>
      </c>
      <c r="I356" s="177">
        <v>9.5889000000000006</v>
      </c>
      <c r="J356" s="177">
        <v>7.6603000000000003</v>
      </c>
      <c r="K356" s="177">
        <v>6.8765999999999998</v>
      </c>
      <c r="L356" s="177">
        <v>6.9847000000000001</v>
      </c>
      <c r="M356" s="177">
        <v>7.4467999999999996</v>
      </c>
      <c r="N356" s="177">
        <v>5.5808999999999997</v>
      </c>
      <c r="O356" s="177">
        <v>8.9600000000000009</v>
      </c>
      <c r="P356" s="177">
        <v>7.6638999999999999</v>
      </c>
      <c r="Q356" s="177">
        <v>8.9037000000000006</v>
      </c>
      <c r="R356" s="177">
        <v>12.3101</v>
      </c>
      <c r="S356" t="s">
        <v>1786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625</v>
      </c>
      <c r="B357" s="173" t="s">
        <v>1913</v>
      </c>
      <c r="C357" s="173">
        <v>133486</v>
      </c>
      <c r="D357" s="176">
        <v>44988</v>
      </c>
      <c r="E357" s="177">
        <v>18.4831</v>
      </c>
      <c r="F357" s="177">
        <v>16.398</v>
      </c>
      <c r="G357" s="177">
        <v>11.1348</v>
      </c>
      <c r="H357" s="177">
        <v>5.2243000000000004</v>
      </c>
      <c r="I357" s="177">
        <v>8.7606999999999999</v>
      </c>
      <c r="J357" s="177">
        <v>6.8345000000000002</v>
      </c>
      <c r="K357" s="177">
        <v>6.0422000000000002</v>
      </c>
      <c r="L357" s="177">
        <v>6.0989000000000004</v>
      </c>
      <c r="M357" s="177">
        <v>6.5587</v>
      </c>
      <c r="N357" s="177">
        <v>4.7160000000000002</v>
      </c>
      <c r="O357" s="177">
        <v>8.1388999999999996</v>
      </c>
      <c r="P357" s="177">
        <v>6.7957999999999998</v>
      </c>
      <c r="Q357" s="177">
        <v>7.8661000000000003</v>
      </c>
      <c r="R357" s="177">
        <v>11.4504</v>
      </c>
      <c r="S357" t="s">
        <v>1786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625</v>
      </c>
      <c r="B358" s="173" t="s">
        <v>1914</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625</v>
      </c>
      <c r="B359" s="173" t="s">
        <v>1915</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625</v>
      </c>
      <c r="B360" s="173" t="s">
        <v>632</v>
      </c>
      <c r="C360" s="173">
        <v>119082</v>
      </c>
      <c r="D360" s="176">
        <v>44988</v>
      </c>
      <c r="E360" s="177">
        <v>36.349299999999999</v>
      </c>
      <c r="F360" s="177">
        <v>7.4321999999999999</v>
      </c>
      <c r="G360" s="177">
        <v>6.5975000000000001</v>
      </c>
      <c r="H360" s="177">
        <v>5.1548999999999996</v>
      </c>
      <c r="I360" s="177">
        <v>4.1595000000000004</v>
      </c>
      <c r="J360" s="177">
        <v>2.2884000000000002</v>
      </c>
      <c r="K360" s="177">
        <v>5.2655000000000003</v>
      </c>
      <c r="L360" s="177">
        <v>5.0614999999999997</v>
      </c>
      <c r="M360" s="177">
        <v>5.5849000000000002</v>
      </c>
      <c r="N360" s="177">
        <v>10.593400000000001</v>
      </c>
      <c r="O360" s="177">
        <v>6.1087999999999996</v>
      </c>
      <c r="P360" s="177">
        <v>4.5625999999999998</v>
      </c>
      <c r="Q360" s="177">
        <v>7.0362</v>
      </c>
      <c r="R360" s="177">
        <v>6.9372999999999996</v>
      </c>
      <c r="T360" s="106"/>
      <c r="U360" s="107"/>
      <c r="V360" s="107"/>
      <c r="W360" s="107"/>
      <c r="X360" s="107"/>
      <c r="Y360" s="107"/>
      <c r="Z360" s="107"/>
      <c r="AA360" s="107"/>
      <c r="AB360" s="107"/>
      <c r="AC360" s="107"/>
      <c r="AD360" s="107"/>
      <c r="AE360" s="107"/>
      <c r="AF360" s="107"/>
      <c r="AG360" s="107"/>
      <c r="AH360" s="107"/>
    </row>
    <row r="361" spans="1:34" x14ac:dyDescent="0.3">
      <c r="A361" s="173" t="s">
        <v>625</v>
      </c>
      <c r="B361" s="173" t="s">
        <v>633</v>
      </c>
      <c r="C361" s="173">
        <v>101837</v>
      </c>
      <c r="D361" s="176">
        <v>44988</v>
      </c>
      <c r="E361" s="177">
        <v>33.904699999999998</v>
      </c>
      <c r="F361" s="177">
        <v>6.1372999999999998</v>
      </c>
      <c r="G361" s="177">
        <v>5.3851000000000004</v>
      </c>
      <c r="H361" s="177">
        <v>3.9708999999999999</v>
      </c>
      <c r="I361" s="177">
        <v>2.9792999999999998</v>
      </c>
      <c r="J361" s="177">
        <v>1.1158999999999999</v>
      </c>
      <c r="K361" s="177">
        <v>4.2236000000000002</v>
      </c>
      <c r="L361" s="177">
        <v>4.1513999999999998</v>
      </c>
      <c r="M361" s="177">
        <v>4.6882000000000001</v>
      </c>
      <c r="N361" s="177">
        <v>9.6908999999999992</v>
      </c>
      <c r="O361" s="177">
        <v>5.2415000000000003</v>
      </c>
      <c r="P361" s="177">
        <v>3.7286000000000001</v>
      </c>
      <c r="Q361" s="177">
        <v>6.3543000000000003</v>
      </c>
      <c r="R361" s="177">
        <v>6.0404999999999998</v>
      </c>
      <c r="T361" s="106"/>
      <c r="U361" s="107"/>
      <c r="V361" s="107"/>
      <c r="W361" s="107"/>
      <c r="X361" s="107"/>
      <c r="Y361" s="107"/>
      <c r="Z361" s="107"/>
      <c r="AA361" s="107"/>
      <c r="AB361" s="107"/>
      <c r="AC361" s="107"/>
      <c r="AD361" s="107"/>
      <c r="AE361" s="107"/>
      <c r="AF361" s="107"/>
      <c r="AG361" s="107"/>
      <c r="AH361" s="107"/>
    </row>
    <row r="362" spans="1:34" x14ac:dyDescent="0.3">
      <c r="A362" s="173" t="s">
        <v>625</v>
      </c>
      <c r="B362" s="173" t="s">
        <v>634</v>
      </c>
      <c r="C362" s="173">
        <v>116153</v>
      </c>
      <c r="D362" s="176">
        <v>44988</v>
      </c>
      <c r="E362" s="177">
        <v>24.6374</v>
      </c>
      <c r="F362" s="177">
        <v>50.588700000000003</v>
      </c>
      <c r="G362" s="177">
        <v>46.498199999999997</v>
      </c>
      <c r="H362" s="177">
        <v>20.098400000000002</v>
      </c>
      <c r="I362" s="177">
        <v>11.1374</v>
      </c>
      <c r="J362" s="177">
        <v>7.6157000000000004</v>
      </c>
      <c r="K362" s="177">
        <v>8.9763000000000002</v>
      </c>
      <c r="L362" s="177">
        <v>7.9832999999999998</v>
      </c>
      <c r="M362" s="177">
        <v>6.0880000000000001</v>
      </c>
      <c r="N362" s="177">
        <v>9.5975000000000001</v>
      </c>
      <c r="O362" s="177">
        <v>8.3160000000000007</v>
      </c>
      <c r="P362" s="177">
        <v>6.6817000000000002</v>
      </c>
      <c r="Q362" s="177">
        <v>8.3497000000000003</v>
      </c>
      <c r="R362" s="177">
        <v>10.079499999999999</v>
      </c>
      <c r="T362" s="106"/>
      <c r="U362" s="107"/>
      <c r="V362" s="107"/>
      <c r="W362" s="107"/>
      <c r="X362" s="107"/>
      <c r="Y362" s="107"/>
      <c r="Z362" s="107"/>
      <c r="AA362" s="107"/>
      <c r="AB362" s="107"/>
      <c r="AC362" s="107"/>
      <c r="AD362" s="107"/>
      <c r="AE362" s="107"/>
      <c r="AF362" s="107"/>
      <c r="AG362" s="107"/>
      <c r="AH362" s="107"/>
    </row>
    <row r="363" spans="1:34" x14ac:dyDescent="0.3">
      <c r="A363" s="173" t="s">
        <v>625</v>
      </c>
      <c r="B363" s="173" t="s">
        <v>635</v>
      </c>
      <c r="C363" s="173">
        <v>118553</v>
      </c>
      <c r="D363" s="176">
        <v>44988</v>
      </c>
      <c r="E363" s="177">
        <v>24.8613</v>
      </c>
      <c r="F363" s="177">
        <v>50.721400000000003</v>
      </c>
      <c r="G363" s="177">
        <v>46.521700000000003</v>
      </c>
      <c r="H363" s="177">
        <v>20.085799999999999</v>
      </c>
      <c r="I363" s="177">
        <v>11.1318</v>
      </c>
      <c r="J363" s="177">
        <v>7.6157000000000004</v>
      </c>
      <c r="K363" s="177">
        <v>8.9746000000000006</v>
      </c>
      <c r="L363" s="177">
        <v>7.9827000000000004</v>
      </c>
      <c r="M363" s="177">
        <v>6.0883000000000003</v>
      </c>
      <c r="N363" s="177">
        <v>3.8228</v>
      </c>
      <c r="O363" s="177">
        <v>6.5965999999999996</v>
      </c>
      <c r="P363" s="177">
        <v>5.9631999999999996</v>
      </c>
      <c r="Q363" s="177">
        <v>8.0393000000000008</v>
      </c>
      <c r="R363" s="177">
        <v>7.1524000000000001</v>
      </c>
      <c r="T363" s="106"/>
      <c r="U363" s="107"/>
      <c r="V363" s="107"/>
      <c r="W363" s="107"/>
      <c r="X363" s="107"/>
      <c r="Y363" s="107"/>
      <c r="Z363" s="107"/>
      <c r="AA363" s="107"/>
      <c r="AB363" s="107"/>
      <c r="AC363" s="107"/>
      <c r="AD363" s="107"/>
      <c r="AE363" s="107"/>
      <c r="AF363" s="107"/>
      <c r="AG363" s="107"/>
      <c r="AH363" s="107"/>
    </row>
    <row r="364" spans="1:34" x14ac:dyDescent="0.3">
      <c r="A364" s="173" t="s">
        <v>625</v>
      </c>
      <c r="B364" s="173" t="s">
        <v>636</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625</v>
      </c>
      <c r="B365" s="173" t="s">
        <v>637</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625</v>
      </c>
      <c r="B366" s="173" t="s">
        <v>638</v>
      </c>
      <c r="C366" s="173">
        <v>147961</v>
      </c>
      <c r="D366" s="176">
        <v>44988</v>
      </c>
      <c r="E366" s="177">
        <v>0.53900000000000003</v>
      </c>
      <c r="F366" s="177">
        <v>13.5486</v>
      </c>
      <c r="G366" s="177">
        <v>13.5587</v>
      </c>
      <c r="H366" s="177">
        <v>14.551500000000001</v>
      </c>
      <c r="I366" s="177">
        <v>14.5922</v>
      </c>
      <c r="J366" s="177">
        <v>14.427099999999999</v>
      </c>
      <c r="K366" s="177">
        <v>14.7355</v>
      </c>
      <c r="L366" s="177">
        <v>-32.411099999999998</v>
      </c>
      <c r="M366" s="177">
        <v>4.1957000000000004</v>
      </c>
      <c r="N366" s="177">
        <v>6.0396999999999998</v>
      </c>
      <c r="O366" s="177"/>
      <c r="P366" s="177"/>
      <c r="Q366" s="177">
        <v>6.0644</v>
      </c>
      <c r="R366" s="177"/>
      <c r="T366" s="106"/>
      <c r="U366" s="107"/>
      <c r="V366" s="107"/>
      <c r="W366" s="107"/>
      <c r="X366" s="107"/>
      <c r="Y366" s="107"/>
      <c r="Z366" s="107"/>
      <c r="AA366" s="107"/>
      <c r="AB366" s="107"/>
      <c r="AC366" s="107"/>
      <c r="AD366" s="107"/>
      <c r="AE366" s="107"/>
      <c r="AF366" s="107"/>
      <c r="AG366" s="107"/>
      <c r="AH366" s="107"/>
    </row>
    <row r="367" spans="1:34" x14ac:dyDescent="0.3">
      <c r="A367" s="173" t="s">
        <v>625</v>
      </c>
      <c r="B367" s="173" t="s">
        <v>639</v>
      </c>
      <c r="C367" s="173">
        <v>147958</v>
      </c>
      <c r="D367" s="176">
        <v>44988</v>
      </c>
      <c r="E367" s="177">
        <v>0.57020000000000004</v>
      </c>
      <c r="F367" s="177">
        <v>12.807</v>
      </c>
      <c r="G367" s="177">
        <v>12.816000000000001</v>
      </c>
      <c r="H367" s="177">
        <v>13.7532</v>
      </c>
      <c r="I367" s="177">
        <v>14.2517</v>
      </c>
      <c r="J367" s="177">
        <v>14.33</v>
      </c>
      <c r="K367" s="177">
        <v>14.6557</v>
      </c>
      <c r="L367" s="177">
        <v>-32.432299999999998</v>
      </c>
      <c r="M367" s="177">
        <v>4.1585000000000001</v>
      </c>
      <c r="N367" s="177">
        <v>6.0442999999999998</v>
      </c>
      <c r="O367" s="177"/>
      <c r="P367" s="177"/>
      <c r="Q367" s="177">
        <v>6.0468999999999999</v>
      </c>
      <c r="R367" s="177"/>
      <c r="T367" s="106"/>
      <c r="U367" s="107"/>
      <c r="V367" s="107"/>
      <c r="W367" s="107"/>
      <c r="X367" s="107"/>
      <c r="Y367" s="107"/>
      <c r="Z367" s="107"/>
      <c r="AA367" s="107"/>
      <c r="AB367" s="107"/>
      <c r="AC367" s="107"/>
      <c r="AD367" s="107"/>
      <c r="AE367" s="107"/>
      <c r="AF367" s="107"/>
      <c r="AG367" s="107"/>
      <c r="AH367" s="107"/>
    </row>
    <row r="368" spans="1:34" x14ac:dyDescent="0.3">
      <c r="A368" s="173" t="s">
        <v>625</v>
      </c>
      <c r="B368" s="173" t="s">
        <v>640</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625</v>
      </c>
      <c r="B369" s="173" t="s">
        <v>641</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625</v>
      </c>
      <c r="B370" s="173" t="s">
        <v>642</v>
      </c>
      <c r="C370" s="173">
        <v>128053</v>
      </c>
      <c r="D370" s="176">
        <v>44988</v>
      </c>
      <c r="E370" s="177">
        <v>20.1205</v>
      </c>
      <c r="F370" s="177">
        <v>9.9801000000000002</v>
      </c>
      <c r="G370" s="177">
        <v>4.9604999999999997</v>
      </c>
      <c r="H370" s="177">
        <v>2.7225000000000001</v>
      </c>
      <c r="I370" s="177">
        <v>4.6081000000000003</v>
      </c>
      <c r="J370" s="177">
        <v>2.8243999999999998</v>
      </c>
      <c r="K370" s="177">
        <v>4.7686000000000002</v>
      </c>
      <c r="L370" s="177">
        <v>4.6818999999999997</v>
      </c>
      <c r="M370" s="177">
        <v>5.8474000000000004</v>
      </c>
      <c r="N370" s="177">
        <v>3.8980999999999999</v>
      </c>
      <c r="O370" s="177">
        <v>6.5800999999999998</v>
      </c>
      <c r="P370" s="177">
        <v>7.2435999999999998</v>
      </c>
      <c r="Q370" s="177">
        <v>8.1295000000000002</v>
      </c>
      <c r="R370" s="177">
        <v>5.4496000000000002</v>
      </c>
      <c r="T370" s="106"/>
      <c r="U370" s="107"/>
      <c r="V370" s="107"/>
      <c r="W370" s="107"/>
      <c r="X370" s="107"/>
      <c r="Y370" s="107"/>
      <c r="Z370" s="107"/>
      <c r="AA370" s="107"/>
      <c r="AB370" s="107"/>
      <c r="AC370" s="107"/>
      <c r="AD370" s="107"/>
      <c r="AE370" s="107"/>
      <c r="AF370" s="107"/>
      <c r="AG370" s="107"/>
      <c r="AH370" s="107"/>
    </row>
    <row r="371" spans="1:34" x14ac:dyDescent="0.3">
      <c r="A371" s="173" t="s">
        <v>625</v>
      </c>
      <c r="B371" s="173" t="s">
        <v>643</v>
      </c>
      <c r="C371" s="173">
        <v>128051</v>
      </c>
      <c r="D371" s="176">
        <v>44988</v>
      </c>
      <c r="E371" s="177">
        <v>21.437000000000001</v>
      </c>
      <c r="F371" s="177">
        <v>10.5596</v>
      </c>
      <c r="G371" s="177">
        <v>5.5646000000000004</v>
      </c>
      <c r="H371" s="177">
        <v>3.3588</v>
      </c>
      <c r="I371" s="177">
        <v>5.2523</v>
      </c>
      <c r="J371" s="177">
        <v>3.4693000000000001</v>
      </c>
      <c r="K371" s="177">
        <v>5.4062999999999999</v>
      </c>
      <c r="L371" s="177">
        <v>5.3272000000000004</v>
      </c>
      <c r="M371" s="177">
        <v>6.4988000000000001</v>
      </c>
      <c r="N371" s="177">
        <v>4.5523999999999996</v>
      </c>
      <c r="O371" s="177">
        <v>7.1840000000000002</v>
      </c>
      <c r="P371" s="177">
        <v>7.8518999999999997</v>
      </c>
      <c r="Q371" s="177">
        <v>8.8984000000000005</v>
      </c>
      <c r="R371" s="177">
        <v>6.0936000000000003</v>
      </c>
      <c r="T371" s="106"/>
      <c r="U371" s="107"/>
      <c r="V371" s="107"/>
      <c r="W371" s="107"/>
      <c r="X371" s="107"/>
      <c r="Y371" s="107"/>
      <c r="Z371" s="107"/>
      <c r="AA371" s="107"/>
      <c r="AB371" s="107"/>
      <c r="AC371" s="107"/>
      <c r="AD371" s="107"/>
      <c r="AE371" s="107"/>
      <c r="AF371" s="107"/>
      <c r="AG371" s="107"/>
      <c r="AH371" s="107"/>
    </row>
    <row r="372" spans="1:34" x14ac:dyDescent="0.3">
      <c r="A372" s="173" t="s">
        <v>625</v>
      </c>
      <c r="B372" s="173" t="s">
        <v>1997</v>
      </c>
      <c r="C372" s="173">
        <v>151045</v>
      </c>
      <c r="D372" s="176">
        <v>44988</v>
      </c>
      <c r="E372" s="177">
        <v>25.9618</v>
      </c>
      <c r="F372" s="177">
        <v>12.376200000000001</v>
      </c>
      <c r="G372" s="177">
        <v>7.9721000000000002</v>
      </c>
      <c r="H372" s="177">
        <v>5.7504999999999997</v>
      </c>
      <c r="I372" s="177">
        <v>4.8392999999999997</v>
      </c>
      <c r="J372" s="177">
        <v>3.5394000000000001</v>
      </c>
      <c r="K372" s="177">
        <v>5.7035999999999998</v>
      </c>
      <c r="L372" s="177">
        <v>5.8014000000000001</v>
      </c>
      <c r="M372" s="177">
        <v>6.4368999999999996</v>
      </c>
      <c r="N372" s="177">
        <v>4.5956999999999999</v>
      </c>
      <c r="O372" s="177">
        <v>5.1771000000000003</v>
      </c>
      <c r="P372" s="177">
        <v>5.1942000000000004</v>
      </c>
      <c r="Q372" s="177">
        <v>7.1455000000000002</v>
      </c>
      <c r="R372" s="177">
        <v>5.7793999999999999</v>
      </c>
      <c r="T372" s="106"/>
      <c r="U372" s="107"/>
      <c r="V372" s="107"/>
      <c r="W372" s="107"/>
      <c r="X372" s="107"/>
      <c r="Y372" s="107"/>
      <c r="Z372" s="107"/>
      <c r="AA372" s="107"/>
      <c r="AB372" s="107"/>
      <c r="AC372" s="107"/>
      <c r="AD372" s="107"/>
      <c r="AE372" s="107"/>
      <c r="AF372" s="107"/>
      <c r="AG372" s="107"/>
      <c r="AH372" s="107"/>
    </row>
    <row r="373" spans="1:34" x14ac:dyDescent="0.3">
      <c r="A373" s="173" t="s">
        <v>625</v>
      </c>
      <c r="B373" s="173" t="s">
        <v>1998</v>
      </c>
      <c r="C373" s="173">
        <v>151043</v>
      </c>
      <c r="D373" s="176">
        <v>44988</v>
      </c>
      <c r="E373" s="177">
        <v>24.400200000000002</v>
      </c>
      <c r="F373" s="177">
        <v>11.6717</v>
      </c>
      <c r="G373" s="177">
        <v>7.1844999999999999</v>
      </c>
      <c r="H373" s="177">
        <v>4.9410999999999996</v>
      </c>
      <c r="I373" s="177">
        <v>4.0236999999999998</v>
      </c>
      <c r="J373" s="177">
        <v>2.7250000000000001</v>
      </c>
      <c r="K373" s="177">
        <v>4.8817000000000004</v>
      </c>
      <c r="L373" s="177">
        <v>4.9737999999999998</v>
      </c>
      <c r="M373" s="177">
        <v>5.5968999999999998</v>
      </c>
      <c r="N373" s="177">
        <v>3.7591000000000001</v>
      </c>
      <c r="O373" s="177">
        <v>4.2671000000000001</v>
      </c>
      <c r="P373" s="177">
        <v>4.3799000000000001</v>
      </c>
      <c r="Q373" s="177">
        <v>6.8789999999999996</v>
      </c>
      <c r="R373" s="177">
        <v>4.9352999999999998</v>
      </c>
      <c r="T373" s="106"/>
      <c r="U373" s="107"/>
      <c r="V373" s="107"/>
      <c r="W373" s="107"/>
      <c r="X373" s="107"/>
      <c r="Y373" s="107"/>
      <c r="Z373" s="107"/>
      <c r="AA373" s="107"/>
      <c r="AB373" s="107"/>
      <c r="AC373" s="107"/>
      <c r="AD373" s="107"/>
      <c r="AE373" s="107"/>
      <c r="AF373" s="107"/>
      <c r="AG373" s="107"/>
      <c r="AH373" s="107"/>
    </row>
    <row r="374" spans="1:34" x14ac:dyDescent="0.3">
      <c r="A374" s="173" t="s">
        <v>625</v>
      </c>
      <c r="B374" s="173" t="s">
        <v>644</v>
      </c>
      <c r="C374" s="173">
        <v>114239</v>
      </c>
      <c r="D374" s="176">
        <v>44988</v>
      </c>
      <c r="E374" s="177">
        <v>26.2181</v>
      </c>
      <c r="F374" s="177">
        <v>7.2407000000000004</v>
      </c>
      <c r="G374" s="177">
        <v>0.83540000000000003</v>
      </c>
      <c r="H374" s="177">
        <v>0.19889999999999999</v>
      </c>
      <c r="I374" s="177">
        <v>2.8371</v>
      </c>
      <c r="J374" s="177">
        <v>3.8546999999999998</v>
      </c>
      <c r="K374" s="177">
        <v>4.0518000000000001</v>
      </c>
      <c r="L374" s="177">
        <v>4.6082000000000001</v>
      </c>
      <c r="M374" s="177">
        <v>5.8723000000000001</v>
      </c>
      <c r="N374" s="177">
        <v>4.7039999999999997</v>
      </c>
      <c r="O374" s="177">
        <v>6.4402999999999997</v>
      </c>
      <c r="P374" s="177">
        <v>7.3851000000000004</v>
      </c>
      <c r="Q374" s="177">
        <v>8.1828000000000003</v>
      </c>
      <c r="R374" s="177">
        <v>5.7308000000000003</v>
      </c>
      <c r="T374" s="106"/>
      <c r="U374" s="107"/>
      <c r="V374" s="107"/>
      <c r="W374" s="107"/>
      <c r="X374" s="107"/>
      <c r="Y374" s="107"/>
      <c r="Z374" s="107"/>
      <c r="AA374" s="107"/>
      <c r="AB374" s="107"/>
      <c r="AC374" s="107"/>
      <c r="AD374" s="107"/>
      <c r="AE374" s="107"/>
      <c r="AF374" s="107"/>
      <c r="AG374" s="107"/>
      <c r="AH374" s="107"/>
    </row>
    <row r="375" spans="1:34" x14ac:dyDescent="0.3">
      <c r="A375" s="173" t="s">
        <v>625</v>
      </c>
      <c r="B375" s="173" t="s">
        <v>645</v>
      </c>
      <c r="C375" s="173">
        <v>120711</v>
      </c>
      <c r="D375" s="176">
        <v>44988</v>
      </c>
      <c r="E375" s="177">
        <v>28.4529</v>
      </c>
      <c r="F375" s="177">
        <v>7.9551999999999996</v>
      </c>
      <c r="G375" s="177">
        <v>1.4967999999999999</v>
      </c>
      <c r="H375" s="177">
        <v>0.89810000000000001</v>
      </c>
      <c r="I375" s="177">
        <v>3.5325000000000002</v>
      </c>
      <c r="J375" s="177">
        <v>4.5423</v>
      </c>
      <c r="K375" s="177">
        <v>4.7499000000000002</v>
      </c>
      <c r="L375" s="177">
        <v>5.3106</v>
      </c>
      <c r="M375" s="177">
        <v>6.5808999999999997</v>
      </c>
      <c r="N375" s="177">
        <v>5.4084000000000003</v>
      </c>
      <c r="O375" s="177">
        <v>7.1477000000000004</v>
      </c>
      <c r="P375" s="177">
        <v>8.1454000000000004</v>
      </c>
      <c r="Q375" s="177">
        <v>8.8652999999999995</v>
      </c>
      <c r="R375" s="177">
        <v>6.4341999999999997</v>
      </c>
      <c r="T375" s="106"/>
      <c r="U375" s="107"/>
      <c r="V375" s="107"/>
      <c r="W375" s="107"/>
      <c r="X375" s="107"/>
      <c r="Y375" s="107"/>
      <c r="Z375" s="107"/>
      <c r="AA375" s="107"/>
      <c r="AB375" s="107"/>
      <c r="AC375" s="107"/>
      <c r="AD375" s="107"/>
      <c r="AE375" s="107"/>
      <c r="AF375" s="107"/>
      <c r="AG375" s="107"/>
      <c r="AH375" s="107"/>
    </row>
    <row r="376" spans="1:34" x14ac:dyDescent="0.3">
      <c r="A376" s="173" t="s">
        <v>625</v>
      </c>
      <c r="B376" s="173" t="s">
        <v>646</v>
      </c>
      <c r="C376" s="173">
        <v>127183</v>
      </c>
      <c r="D376" s="176">
        <v>44988</v>
      </c>
      <c r="E376" s="177">
        <v>15.7896</v>
      </c>
      <c r="F376" s="177">
        <v>5.3175999999999997</v>
      </c>
      <c r="G376" s="177">
        <v>7.6332000000000004</v>
      </c>
      <c r="H376" s="177">
        <v>0.23119999999999999</v>
      </c>
      <c r="I376" s="177">
        <v>0.92500000000000004</v>
      </c>
      <c r="J376" s="177">
        <v>-3.3000000000000002E-2</v>
      </c>
      <c r="K376" s="177">
        <v>4.3628999999999998</v>
      </c>
      <c r="L376" s="177">
        <v>4.8562000000000003</v>
      </c>
      <c r="M376" s="177">
        <v>5.7272999999999996</v>
      </c>
      <c r="N376" s="177">
        <v>3.3715999999999999</v>
      </c>
      <c r="O376" s="177">
        <v>4.6481000000000003</v>
      </c>
      <c r="P376" s="177">
        <v>3.0203000000000002</v>
      </c>
      <c r="Q376" s="177">
        <v>5.2028999999999996</v>
      </c>
      <c r="R376" s="177">
        <v>9.5295000000000005</v>
      </c>
      <c r="S376" t="s">
        <v>1785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625</v>
      </c>
      <c r="B377" s="173" t="s">
        <v>647</v>
      </c>
      <c r="C377" s="173">
        <v>127181</v>
      </c>
      <c r="D377" s="176">
        <v>44988</v>
      </c>
      <c r="E377" s="177">
        <v>17.010000000000002</v>
      </c>
      <c r="F377" s="177">
        <v>6.0091999999999999</v>
      </c>
      <c r="G377" s="177">
        <v>8.3026999999999997</v>
      </c>
      <c r="H377" s="177">
        <v>0.95050000000000001</v>
      </c>
      <c r="I377" s="177">
        <v>1.6564000000000001</v>
      </c>
      <c r="J377" s="177">
        <v>0.69779999999999998</v>
      </c>
      <c r="K377" s="177">
        <v>5.1007999999999996</v>
      </c>
      <c r="L377" s="177">
        <v>5.6040999999999999</v>
      </c>
      <c r="M377" s="177">
        <v>6.4903000000000004</v>
      </c>
      <c r="N377" s="177">
        <v>4.1289999999999996</v>
      </c>
      <c r="O377" s="177">
        <v>5.3876999999999997</v>
      </c>
      <c r="P377" s="177">
        <v>3.7844000000000002</v>
      </c>
      <c r="Q377" s="177">
        <v>6.0762999999999998</v>
      </c>
      <c r="R377" s="177">
        <v>10.3323</v>
      </c>
      <c r="S377" t="s">
        <v>1785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625</v>
      </c>
      <c r="B378" s="173" t="s">
        <v>648</v>
      </c>
      <c r="C378" s="173">
        <v>140603</v>
      </c>
      <c r="D378" s="176">
        <v>44988</v>
      </c>
      <c r="E378" s="177">
        <v>14.857900000000001</v>
      </c>
      <c r="F378" s="177">
        <v>18.433800000000002</v>
      </c>
      <c r="G378" s="177">
        <v>12.7057</v>
      </c>
      <c r="H378" s="177">
        <v>5.9729000000000001</v>
      </c>
      <c r="I378" s="177">
        <v>4.5526999999999997</v>
      </c>
      <c r="J378" s="177">
        <v>1.9419</v>
      </c>
      <c r="K378" s="177">
        <v>4.7557</v>
      </c>
      <c r="L378" s="177">
        <v>5.52</v>
      </c>
      <c r="M378" s="177">
        <v>6.2881</v>
      </c>
      <c r="N378" s="177">
        <v>4.3692000000000002</v>
      </c>
      <c r="O378" s="177">
        <v>5.3174999999999999</v>
      </c>
      <c r="P378" s="177">
        <v>6.7988999999999997</v>
      </c>
      <c r="Q378" s="177">
        <v>6.8185000000000002</v>
      </c>
      <c r="R378" s="177">
        <v>4.9648000000000003</v>
      </c>
      <c r="T378" s="106"/>
      <c r="U378" s="107"/>
      <c r="V378" s="107"/>
      <c r="W378" s="107"/>
      <c r="X378" s="107"/>
      <c r="Y378" s="107"/>
      <c r="Z378" s="107"/>
      <c r="AA378" s="107"/>
      <c r="AB378" s="107"/>
      <c r="AC378" s="107"/>
      <c r="AD378" s="107"/>
      <c r="AE378" s="107"/>
      <c r="AF378" s="107"/>
      <c r="AG378" s="107"/>
      <c r="AH378" s="107"/>
    </row>
    <row r="379" spans="1:34" x14ac:dyDescent="0.3">
      <c r="A379" s="173" t="s">
        <v>625</v>
      </c>
      <c r="B379" s="173" t="s">
        <v>649</v>
      </c>
      <c r="C379" s="173">
        <v>140609</v>
      </c>
      <c r="D379" s="176">
        <v>44988</v>
      </c>
      <c r="E379" s="177">
        <v>14.0055</v>
      </c>
      <c r="F379" s="177">
        <v>17.4694</v>
      </c>
      <c r="G379" s="177">
        <v>11.738899999999999</v>
      </c>
      <c r="H379" s="177">
        <v>5.0308999999999999</v>
      </c>
      <c r="I379" s="177">
        <v>3.5977000000000001</v>
      </c>
      <c r="J379" s="177">
        <v>0.99670000000000003</v>
      </c>
      <c r="K379" s="177">
        <v>3.7988</v>
      </c>
      <c r="L379" s="177">
        <v>4.5514999999999999</v>
      </c>
      <c r="M379" s="177">
        <v>5.3028000000000004</v>
      </c>
      <c r="N379" s="177">
        <v>3.3868</v>
      </c>
      <c r="O379" s="177">
        <v>4.3140999999999998</v>
      </c>
      <c r="P379" s="177">
        <v>5.7740999999999998</v>
      </c>
      <c r="Q379" s="177">
        <v>5.7723000000000004</v>
      </c>
      <c r="R379" s="177">
        <v>3.9725999999999999</v>
      </c>
      <c r="T379" s="106"/>
      <c r="U379" s="107"/>
      <c r="V379" s="107"/>
      <c r="W379" s="107"/>
      <c r="X379" s="107"/>
      <c r="Y379" s="107"/>
      <c r="Z379" s="107"/>
      <c r="AA379" s="107"/>
      <c r="AB379" s="107"/>
      <c r="AC379" s="107"/>
      <c r="AD379" s="107"/>
      <c r="AE379" s="107"/>
      <c r="AF379" s="107"/>
      <c r="AG379" s="107"/>
      <c r="AH379" s="107"/>
    </row>
    <row r="380" spans="1:34" x14ac:dyDescent="0.3">
      <c r="A380" s="173" t="s">
        <v>625</v>
      </c>
      <c r="B380" s="173" t="s">
        <v>650</v>
      </c>
      <c r="C380" s="173">
        <v>130721</v>
      </c>
      <c r="D380" s="176">
        <v>44988</v>
      </c>
      <c r="E380" s="177">
        <v>1527.7488000000001</v>
      </c>
      <c r="F380" s="177">
        <v>16.817699999999999</v>
      </c>
      <c r="G380" s="177">
        <v>10.325799999999999</v>
      </c>
      <c r="H380" s="177">
        <v>4.8695000000000004</v>
      </c>
      <c r="I380" s="177">
        <v>3.3452000000000002</v>
      </c>
      <c r="J380" s="177">
        <v>1.746</v>
      </c>
      <c r="K380" s="177">
        <v>4.1581999999999999</v>
      </c>
      <c r="L380" s="177">
        <v>4.1871999999999998</v>
      </c>
      <c r="M380" s="177">
        <v>4.6266999999999996</v>
      </c>
      <c r="N380" s="177">
        <v>2.7564000000000002</v>
      </c>
      <c r="O380" s="177">
        <v>4.1066000000000003</v>
      </c>
      <c r="P380" s="177">
        <v>2.4529999999999998</v>
      </c>
      <c r="Q380" s="177">
        <v>5.1131000000000002</v>
      </c>
      <c r="R380" s="177">
        <v>3.2534000000000001</v>
      </c>
      <c r="T380" s="106"/>
      <c r="U380" s="107"/>
      <c r="V380" s="107"/>
      <c r="W380" s="107"/>
      <c r="X380" s="107"/>
      <c r="Y380" s="107"/>
      <c r="Z380" s="107"/>
      <c r="AA380" s="107"/>
      <c r="AB380" s="107"/>
      <c r="AC380" s="107"/>
      <c r="AD380" s="107"/>
      <c r="AE380" s="107"/>
      <c r="AF380" s="107"/>
      <c r="AG380" s="107"/>
      <c r="AH380" s="107"/>
    </row>
    <row r="381" spans="1:34" x14ac:dyDescent="0.3">
      <c r="A381" s="173" t="s">
        <v>625</v>
      </c>
      <c r="B381" s="173" t="s">
        <v>651</v>
      </c>
      <c r="C381" s="173">
        <v>130722</v>
      </c>
      <c r="D381" s="176">
        <v>44988</v>
      </c>
      <c r="E381" s="177">
        <v>1655.5786000000001</v>
      </c>
      <c r="F381" s="177">
        <v>18.038699999999999</v>
      </c>
      <c r="G381" s="177">
        <v>11.5465</v>
      </c>
      <c r="H381" s="177">
        <v>6.0907</v>
      </c>
      <c r="I381" s="177">
        <v>4.5669000000000004</v>
      </c>
      <c r="J381" s="177">
        <v>2.9681999999999999</v>
      </c>
      <c r="K381" s="177">
        <v>5.3926999999999996</v>
      </c>
      <c r="L381" s="177">
        <v>5.4363999999999999</v>
      </c>
      <c r="M381" s="177">
        <v>5.8947000000000003</v>
      </c>
      <c r="N381" s="177">
        <v>4.0171000000000001</v>
      </c>
      <c r="O381" s="177">
        <v>5.3692000000000002</v>
      </c>
      <c r="P381" s="177">
        <v>3.5674999999999999</v>
      </c>
      <c r="Q381" s="177">
        <v>6.1116000000000001</v>
      </c>
      <c r="R381" s="177">
        <v>4.5004999999999997</v>
      </c>
      <c r="T381" s="106"/>
      <c r="U381" s="107"/>
      <c r="V381" s="107"/>
      <c r="W381" s="107"/>
      <c r="X381" s="107"/>
      <c r="Y381" s="107"/>
      <c r="Z381" s="107"/>
      <c r="AA381" s="107"/>
      <c r="AB381" s="107"/>
      <c r="AC381" s="107"/>
      <c r="AD381" s="107"/>
      <c r="AE381" s="107"/>
      <c r="AF381" s="107"/>
      <c r="AG381" s="107"/>
      <c r="AH381" s="107"/>
    </row>
    <row r="382" spans="1:34" x14ac:dyDescent="0.3">
      <c r="A382" s="173" t="s">
        <v>625</v>
      </c>
      <c r="B382" s="173" t="s">
        <v>652</v>
      </c>
      <c r="C382" s="173">
        <v>117716</v>
      </c>
      <c r="D382" s="176">
        <v>44988</v>
      </c>
      <c r="E382" s="177">
        <v>24.671900000000001</v>
      </c>
      <c r="F382" s="177">
        <v>5.4747000000000003</v>
      </c>
      <c r="G382" s="177">
        <v>-1.2326999999999999</v>
      </c>
      <c r="H382" s="177">
        <v>-0.46489999999999998</v>
      </c>
      <c r="I382" s="177">
        <v>1.036</v>
      </c>
      <c r="J382" s="177">
        <v>2.4508999999999999</v>
      </c>
      <c r="K382" s="177">
        <v>2.3795000000000002</v>
      </c>
      <c r="L382" s="177">
        <v>2.5310999999999999</v>
      </c>
      <c r="M382" s="177">
        <v>3.7075</v>
      </c>
      <c r="N382" s="177">
        <v>0.43930000000000002</v>
      </c>
      <c r="O382" s="177">
        <v>3.6217000000000001</v>
      </c>
      <c r="P382" s="177">
        <v>5.4733999999999998</v>
      </c>
      <c r="Q382" s="177">
        <v>7.2988</v>
      </c>
      <c r="R382" s="177">
        <v>3.1577000000000002</v>
      </c>
      <c r="T382" s="106"/>
      <c r="U382" s="107"/>
      <c r="V382" s="107"/>
      <c r="W382" s="107"/>
      <c r="X382" s="107"/>
      <c r="Y382" s="107"/>
      <c r="Z382" s="107"/>
      <c r="AA382" s="107"/>
      <c r="AB382" s="107"/>
      <c r="AC382" s="107"/>
      <c r="AD382" s="107"/>
      <c r="AE382" s="107"/>
      <c r="AF382" s="107"/>
      <c r="AG382" s="107"/>
      <c r="AH382" s="107"/>
    </row>
    <row r="383" spans="1:34" x14ac:dyDescent="0.3">
      <c r="A383" s="173" t="s">
        <v>625</v>
      </c>
      <c r="B383" s="173" t="s">
        <v>653</v>
      </c>
      <c r="C383" s="173">
        <v>119741</v>
      </c>
      <c r="D383" s="176">
        <v>44988</v>
      </c>
      <c r="E383" s="177">
        <v>27.152200000000001</v>
      </c>
      <c r="F383" s="177">
        <v>6.3192000000000004</v>
      </c>
      <c r="G383" s="177">
        <v>-0.26879999999999998</v>
      </c>
      <c r="H383" s="177">
        <v>0.49930000000000002</v>
      </c>
      <c r="I383" s="177">
        <v>2.0179999999999998</v>
      </c>
      <c r="J383" s="177">
        <v>3.4272999999999998</v>
      </c>
      <c r="K383" s="177">
        <v>3.3681000000000001</v>
      </c>
      <c r="L383" s="177">
        <v>3.5242</v>
      </c>
      <c r="M383" s="177">
        <v>4.7133000000000003</v>
      </c>
      <c r="N383" s="177">
        <v>1.4247000000000001</v>
      </c>
      <c r="O383" s="177">
        <v>4.6639999999999997</v>
      </c>
      <c r="P383" s="177">
        <v>6.4908000000000001</v>
      </c>
      <c r="Q383" s="177">
        <v>8.1225000000000005</v>
      </c>
      <c r="R383" s="177">
        <v>4.1805000000000003</v>
      </c>
      <c r="T383" s="106"/>
      <c r="U383" s="107"/>
      <c r="V383" s="107"/>
      <c r="W383" s="107"/>
      <c r="X383" s="107"/>
      <c r="Y383" s="107"/>
      <c r="Z383" s="107"/>
      <c r="AA383" s="107"/>
      <c r="AB383" s="107"/>
      <c r="AC383" s="107"/>
      <c r="AD383" s="107"/>
      <c r="AE383" s="107"/>
      <c r="AF383" s="107"/>
      <c r="AG383" s="107"/>
      <c r="AH383" s="107"/>
    </row>
    <row r="384" spans="1:34" x14ac:dyDescent="0.3">
      <c r="A384" s="173" t="s">
        <v>625</v>
      </c>
      <c r="B384" s="173" t="s">
        <v>654</v>
      </c>
      <c r="C384" s="173">
        <v>112938</v>
      </c>
      <c r="D384" s="176">
        <v>44988</v>
      </c>
      <c r="E384" s="177">
        <v>28.7852</v>
      </c>
      <c r="F384" s="177">
        <v>5.4532999999999996</v>
      </c>
      <c r="G384" s="177">
        <v>7.0627000000000004</v>
      </c>
      <c r="H384" s="177">
        <v>3.4258999999999999</v>
      </c>
      <c r="I384" s="177">
        <v>3.5188999999999999</v>
      </c>
      <c r="J384" s="177">
        <v>2.3454999999999999</v>
      </c>
      <c r="K384" s="177">
        <v>4.9484000000000004</v>
      </c>
      <c r="L384" s="177">
        <v>5.2506000000000004</v>
      </c>
      <c r="M384" s="177">
        <v>5.9867999999999997</v>
      </c>
      <c r="N384" s="177">
        <v>4.0255000000000001</v>
      </c>
      <c r="O384" s="177">
        <v>3.6775000000000002</v>
      </c>
      <c r="P384" s="177">
        <v>3.7896000000000001</v>
      </c>
      <c r="Q384" s="177">
        <v>6.1242000000000001</v>
      </c>
      <c r="R384" s="177">
        <v>8.4655000000000005</v>
      </c>
      <c r="T384" s="106"/>
      <c r="U384" s="107"/>
      <c r="V384" s="107"/>
      <c r="W384" s="107"/>
      <c r="X384" s="107"/>
      <c r="Y384" s="107"/>
      <c r="Z384" s="107"/>
      <c r="AA384" s="107"/>
      <c r="AB384" s="107"/>
      <c r="AC384" s="107"/>
      <c r="AD384" s="107"/>
      <c r="AE384" s="107"/>
      <c r="AF384" s="107"/>
      <c r="AG384" s="107"/>
      <c r="AH384" s="107"/>
    </row>
    <row r="385" spans="1:34" x14ac:dyDescent="0.3">
      <c r="A385" s="173" t="s">
        <v>625</v>
      </c>
      <c r="B385" s="173" t="s">
        <v>655</v>
      </c>
      <c r="C385" s="173">
        <v>118780</v>
      </c>
      <c r="D385" s="176">
        <v>44988</v>
      </c>
      <c r="E385" s="177">
        <v>31.121700000000001</v>
      </c>
      <c r="F385" s="177">
        <v>5.9823000000000004</v>
      </c>
      <c r="G385" s="177">
        <v>7.6672000000000002</v>
      </c>
      <c r="H385" s="177">
        <v>4.0576999999999996</v>
      </c>
      <c r="I385" s="177">
        <v>4.1786000000000003</v>
      </c>
      <c r="J385" s="177">
        <v>2.9933000000000001</v>
      </c>
      <c r="K385" s="177">
        <v>5.601</v>
      </c>
      <c r="L385" s="177">
        <v>5.9128999999999996</v>
      </c>
      <c r="M385" s="177">
        <v>6.6608999999999998</v>
      </c>
      <c r="N385" s="177">
        <v>4.6959</v>
      </c>
      <c r="O385" s="177">
        <v>4.3296999999999999</v>
      </c>
      <c r="P385" s="177">
        <v>4.4859</v>
      </c>
      <c r="Q385" s="177">
        <v>7.0911999999999997</v>
      </c>
      <c r="R385" s="177">
        <v>9.1539000000000001</v>
      </c>
      <c r="T385" s="106"/>
      <c r="U385" s="107"/>
      <c r="V385" s="107"/>
      <c r="W385" s="107"/>
      <c r="X385" s="107"/>
      <c r="Y385" s="107"/>
      <c r="Z385" s="107"/>
      <c r="AA385" s="107"/>
      <c r="AB385" s="107"/>
      <c r="AC385" s="107"/>
      <c r="AD385" s="107"/>
      <c r="AE385" s="107"/>
      <c r="AF385" s="107"/>
      <c r="AG385" s="107"/>
      <c r="AH385" s="107"/>
    </row>
    <row r="386" spans="1:34" x14ac:dyDescent="0.3">
      <c r="A386" s="173" t="s">
        <v>625</v>
      </c>
      <c r="B386" s="173" t="s">
        <v>656</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625</v>
      </c>
      <c r="B387" s="173" t="s">
        <v>657</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625</v>
      </c>
      <c r="B388" s="173" t="s">
        <v>658</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625</v>
      </c>
      <c r="B389" s="173" t="s">
        <v>659</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625</v>
      </c>
      <c r="B390" s="173" t="s">
        <v>660</v>
      </c>
      <c r="C390" s="173">
        <v>138898</v>
      </c>
      <c r="D390" s="176"/>
      <c r="E390" s="177"/>
      <c r="F390" s="177"/>
      <c r="G390" s="177"/>
      <c r="H390" s="177"/>
      <c r="I390" s="177"/>
      <c r="J390" s="177"/>
      <c r="K390" s="177"/>
      <c r="L390" s="177"/>
      <c r="M390" s="177"/>
      <c r="N390" s="177"/>
      <c r="O390" s="177"/>
      <c r="P390" s="177"/>
      <c r="Q390" s="177"/>
      <c r="R390" s="177"/>
      <c r="S390" t="s">
        <v>1786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625</v>
      </c>
      <c r="B391" s="173" t="s">
        <v>661</v>
      </c>
      <c r="C391" s="173">
        <v>138905</v>
      </c>
      <c r="D391" s="176"/>
      <c r="E391" s="177"/>
      <c r="F391" s="177"/>
      <c r="G391" s="177"/>
      <c r="H391" s="177"/>
      <c r="I391" s="177"/>
      <c r="J391" s="177"/>
      <c r="K391" s="177"/>
      <c r="L391" s="177"/>
      <c r="M391" s="177"/>
      <c r="N391" s="177"/>
      <c r="O391" s="177"/>
      <c r="P391" s="177"/>
      <c r="Q391" s="177"/>
      <c r="R391" s="177"/>
      <c r="S391" t="s">
        <v>1786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625</v>
      </c>
      <c r="B392" s="173" t="s">
        <v>662</v>
      </c>
      <c r="C392" s="173">
        <v>102729</v>
      </c>
      <c r="D392" s="176"/>
      <c r="E392" s="177"/>
      <c r="F392" s="177"/>
      <c r="G392" s="177"/>
      <c r="H392" s="177"/>
      <c r="I392" s="177"/>
      <c r="J392" s="177"/>
      <c r="K392" s="177"/>
      <c r="L392" s="177"/>
      <c r="M392" s="177"/>
      <c r="N392" s="177"/>
      <c r="O392" s="177"/>
      <c r="P392" s="177"/>
      <c r="Q392" s="177"/>
      <c r="R392" s="177"/>
      <c r="S392" t="s">
        <v>1786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625</v>
      </c>
      <c r="B393" s="173" t="s">
        <v>663</v>
      </c>
      <c r="C393" s="173">
        <v>119450</v>
      </c>
      <c r="D393" s="176"/>
      <c r="E393" s="177"/>
      <c r="F393" s="177"/>
      <c r="G393" s="177"/>
      <c r="H393" s="177"/>
      <c r="I393" s="177"/>
      <c r="J393" s="177"/>
      <c r="K393" s="177"/>
      <c r="L393" s="177"/>
      <c r="M393" s="177"/>
      <c r="N393" s="177"/>
      <c r="O393" s="177"/>
      <c r="P393" s="177"/>
      <c r="Q393" s="177"/>
      <c r="R393" s="177"/>
      <c r="S393" t="s">
        <v>1786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625</v>
      </c>
      <c r="B394" s="173" t="s">
        <v>664</v>
      </c>
      <c r="C394" s="173">
        <v>119798</v>
      </c>
      <c r="D394" s="176">
        <v>44988</v>
      </c>
      <c r="E394" s="177">
        <v>39.994199999999999</v>
      </c>
      <c r="F394" s="177">
        <v>8.0328999999999997</v>
      </c>
      <c r="G394" s="177">
        <v>10.626200000000001</v>
      </c>
      <c r="H394" s="177">
        <v>4.9721000000000002</v>
      </c>
      <c r="I394" s="177">
        <v>4.9505999999999997</v>
      </c>
      <c r="J394" s="177">
        <v>4.6055000000000001</v>
      </c>
      <c r="K394" s="177">
        <v>5.6928999999999998</v>
      </c>
      <c r="L394" s="177">
        <v>5.9410999999999996</v>
      </c>
      <c r="M394" s="177">
        <v>6.4234999999999998</v>
      </c>
      <c r="N394" s="177">
        <v>5.0823</v>
      </c>
      <c r="O394" s="177">
        <v>6.4978999999999996</v>
      </c>
      <c r="P394" s="177">
        <v>7.0720999999999998</v>
      </c>
      <c r="Q394" s="177">
        <v>8.5219000000000005</v>
      </c>
      <c r="R394" s="177">
        <v>5.6948999999999996</v>
      </c>
      <c r="S394" t="s">
        <v>1786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625</v>
      </c>
      <c r="B395" s="173" t="s">
        <v>665</v>
      </c>
      <c r="C395" s="173">
        <v>102505</v>
      </c>
      <c r="D395" s="176">
        <v>44988</v>
      </c>
      <c r="E395" s="177">
        <v>37.599899999999998</v>
      </c>
      <c r="F395" s="177">
        <v>7.3792</v>
      </c>
      <c r="G395" s="177">
        <v>9.9745000000000008</v>
      </c>
      <c r="H395" s="177">
        <v>4.3581000000000003</v>
      </c>
      <c r="I395" s="177">
        <v>4.32</v>
      </c>
      <c r="J395" s="177">
        <v>3.9782999999999999</v>
      </c>
      <c r="K395" s="177">
        <v>5.0564</v>
      </c>
      <c r="L395" s="177">
        <v>5.2956000000000003</v>
      </c>
      <c r="M395" s="177">
        <v>5.7740999999999998</v>
      </c>
      <c r="N395" s="177">
        <v>4.4294000000000002</v>
      </c>
      <c r="O395" s="177">
        <v>5.8311999999999999</v>
      </c>
      <c r="P395" s="177">
        <v>6.3670999999999998</v>
      </c>
      <c r="Q395" s="177">
        <v>7.3611000000000004</v>
      </c>
      <c r="R395" s="177">
        <v>5.0355999999999996</v>
      </c>
      <c r="S395" t="s">
        <v>1786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625</v>
      </c>
      <c r="B396" s="173" t="s">
        <v>666</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625</v>
      </c>
      <c r="B397" s="173" t="s">
        <v>667</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625</v>
      </c>
      <c r="B398" s="173" t="s">
        <v>668</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625</v>
      </c>
      <c r="B399" s="173" t="s">
        <v>669</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625</v>
      </c>
      <c r="B400" s="173" t="s">
        <v>670</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625</v>
      </c>
      <c r="B401" s="173" t="s">
        <v>671</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625</v>
      </c>
      <c r="B402" s="173" t="s">
        <v>672</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625</v>
      </c>
      <c r="B403" s="173" t="s">
        <v>673</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625</v>
      </c>
      <c r="B404" s="173" t="s">
        <v>674</v>
      </c>
      <c r="C404" s="173">
        <v>120764</v>
      </c>
      <c r="D404" s="176">
        <v>44988</v>
      </c>
      <c r="E404" s="177">
        <v>15.978</v>
      </c>
      <c r="F404" s="177">
        <v>11.6541</v>
      </c>
      <c r="G404" s="177">
        <v>7.8480999999999996</v>
      </c>
      <c r="H404" s="177">
        <v>2.8407</v>
      </c>
      <c r="I404" s="177">
        <v>3.4802</v>
      </c>
      <c r="J404" s="177">
        <v>2.5177</v>
      </c>
      <c r="K404" s="177">
        <v>5.7210999999999999</v>
      </c>
      <c r="L404" s="177">
        <v>6.21</v>
      </c>
      <c r="M404" s="177">
        <v>6.2339000000000002</v>
      </c>
      <c r="N404" s="177">
        <v>4.9664999999999999</v>
      </c>
      <c r="O404" s="177">
        <v>5.0086000000000004</v>
      </c>
      <c r="P404" s="177">
        <v>-0.86280000000000001</v>
      </c>
      <c r="Q404" s="177">
        <v>4.5891000000000002</v>
      </c>
      <c r="R404" s="177">
        <v>13.5083</v>
      </c>
      <c r="T404" s="106"/>
      <c r="U404" s="107"/>
      <c r="V404" s="107"/>
      <c r="W404" s="107"/>
      <c r="X404" s="107"/>
      <c r="Y404" s="107"/>
      <c r="Z404" s="107"/>
      <c r="AA404" s="107"/>
      <c r="AB404" s="107"/>
      <c r="AC404" s="107"/>
      <c r="AD404" s="107"/>
      <c r="AE404" s="107"/>
      <c r="AF404" s="107"/>
      <c r="AG404" s="107"/>
      <c r="AH404" s="107"/>
    </row>
    <row r="405" spans="1:34" x14ac:dyDescent="0.3">
      <c r="A405" s="173" t="s">
        <v>625</v>
      </c>
      <c r="B405" s="173" t="s">
        <v>675</v>
      </c>
      <c r="C405" s="173">
        <v>117981</v>
      </c>
      <c r="D405" s="176">
        <v>44988</v>
      </c>
      <c r="E405" s="177">
        <v>14.376200000000001</v>
      </c>
      <c r="F405" s="177">
        <v>10.9206</v>
      </c>
      <c r="G405" s="177">
        <v>7.1131000000000002</v>
      </c>
      <c r="H405" s="177">
        <v>2.0682</v>
      </c>
      <c r="I405" s="177">
        <v>2.6867999999999999</v>
      </c>
      <c r="J405" s="177">
        <v>1.7342</v>
      </c>
      <c r="K405" s="177">
        <v>4.9226999999999999</v>
      </c>
      <c r="L405" s="177">
        <v>5.3978999999999999</v>
      </c>
      <c r="M405" s="177">
        <v>5.4111000000000002</v>
      </c>
      <c r="N405" s="177">
        <v>4.1497000000000002</v>
      </c>
      <c r="O405" s="177">
        <v>4.2023000000000001</v>
      </c>
      <c r="P405" s="177">
        <v>-1.7111000000000001</v>
      </c>
      <c r="Q405" s="177">
        <v>3.5903999999999998</v>
      </c>
      <c r="R405" s="177">
        <v>12.665100000000001</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13.054197058823529</v>
      </c>
      <c r="G406" s="179">
        <v>10.126535294117643</v>
      </c>
      <c r="H406" s="179">
        <v>5.4427794117647075</v>
      </c>
      <c r="I406" s="179">
        <v>5.2115970588235303</v>
      </c>
      <c r="J406" s="179">
        <v>4.1558823529411759</v>
      </c>
      <c r="K406" s="179">
        <v>5.7866205882352935</v>
      </c>
      <c r="L406" s="179">
        <v>3.1170794117647063</v>
      </c>
      <c r="M406" s="179">
        <v>5.9769235294117644</v>
      </c>
      <c r="N406" s="179">
        <v>12.388320588235294</v>
      </c>
      <c r="O406" s="179">
        <v>6.2376687500000001</v>
      </c>
      <c r="P406" s="179">
        <v>4.6925156250000004</v>
      </c>
      <c r="Q406" s="179">
        <v>6.6688705882352934</v>
      </c>
      <c r="R406" s="179">
        <v>10.590318750000003</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11.28735</v>
      </c>
      <c r="G407" s="179">
        <v>8.1373999999999995</v>
      </c>
      <c r="H407" s="179">
        <v>4.9053000000000004</v>
      </c>
      <c r="I407" s="179">
        <v>4.2492999999999999</v>
      </c>
      <c r="J407" s="179">
        <v>3.3302999999999998</v>
      </c>
      <c r="K407" s="179">
        <v>5.1831499999999995</v>
      </c>
      <c r="L407" s="179">
        <v>5.3031000000000006</v>
      </c>
      <c r="M407" s="179">
        <v>5.9253</v>
      </c>
      <c r="N407" s="179">
        <v>4.6457999999999995</v>
      </c>
      <c r="O407" s="179">
        <v>5.7643500000000003</v>
      </c>
      <c r="P407" s="179">
        <v>5.77555</v>
      </c>
      <c r="Q407" s="179">
        <v>7.0636999999999999</v>
      </c>
      <c r="R407" s="179">
        <v>6.2638999999999996</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676</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677</v>
      </c>
      <c r="B410" s="173" t="s">
        <v>678</v>
      </c>
      <c r="C410" s="173">
        <v>147848</v>
      </c>
      <c r="D410" s="176">
        <v>44988</v>
      </c>
      <c r="E410" s="177">
        <v>1221.6936000000001</v>
      </c>
      <c r="F410" s="177">
        <v>6.2840999999999996</v>
      </c>
      <c r="G410" s="177">
        <v>7.0589000000000004</v>
      </c>
      <c r="H410" s="177">
        <v>6.5682999999999998</v>
      </c>
      <c r="I410" s="177">
        <v>6.4810999999999996</v>
      </c>
      <c r="J410" s="177">
        <v>6.5464000000000002</v>
      </c>
      <c r="K410" s="177">
        <v>6.8136000000000001</v>
      </c>
      <c r="L410" s="177">
        <v>6.1597999999999997</v>
      </c>
      <c r="M410" s="177">
        <v>6.1279000000000003</v>
      </c>
      <c r="N410" s="177">
        <v>4.8727</v>
      </c>
      <c r="O410" s="177">
        <v>6.173</v>
      </c>
      <c r="P410" s="177"/>
      <c r="Q410" s="177">
        <v>6.4880000000000004</v>
      </c>
      <c r="R410" s="177">
        <v>5.0185000000000004</v>
      </c>
      <c r="U410" s="104"/>
      <c r="V410" s="104"/>
      <c r="W410" s="104"/>
      <c r="X410" s="104"/>
      <c r="Y410" s="104"/>
      <c r="Z410" s="104"/>
      <c r="AA410" s="104"/>
      <c r="AB410" s="104"/>
      <c r="AC410" s="104"/>
      <c r="AD410" s="104"/>
      <c r="AE410" s="104"/>
      <c r="AF410" s="104"/>
      <c r="AG410" s="104"/>
      <c r="AH410" s="104"/>
    </row>
    <row r="411" spans="1:34" x14ac:dyDescent="0.3">
      <c r="A411" s="173" t="s">
        <v>677</v>
      </c>
      <c r="B411" s="173" t="s">
        <v>679</v>
      </c>
      <c r="C411" s="173">
        <v>147849</v>
      </c>
      <c r="D411" s="176">
        <v>44988</v>
      </c>
      <c r="E411" s="177">
        <v>1237.3405</v>
      </c>
      <c r="F411" s="177">
        <v>24.807600000000001</v>
      </c>
      <c r="G411" s="177">
        <v>0.98440000000000005</v>
      </c>
      <c r="H411" s="177">
        <v>-3.1486000000000001</v>
      </c>
      <c r="I411" s="177">
        <v>3.9060000000000001</v>
      </c>
      <c r="J411" s="177">
        <v>-2.6716000000000002</v>
      </c>
      <c r="K411" s="177">
        <v>3.3862000000000001</v>
      </c>
      <c r="L411" s="177">
        <v>4.0336999999999996</v>
      </c>
      <c r="M411" s="177">
        <v>7.5250000000000004</v>
      </c>
      <c r="N411" s="177">
        <v>3.3561999999999999</v>
      </c>
      <c r="O411" s="177">
        <v>6.2050000000000001</v>
      </c>
      <c r="P411" s="177"/>
      <c r="Q411" s="177">
        <v>6.9154</v>
      </c>
      <c r="R411" s="177">
        <v>5.6169000000000002</v>
      </c>
      <c r="S411" s="105"/>
      <c r="T411" s="105"/>
      <c r="U411" s="105"/>
      <c r="V411" s="105"/>
      <c r="W411" s="105"/>
      <c r="X411" s="105"/>
      <c r="Y411" s="105"/>
      <c r="Z411" s="105"/>
      <c r="AA411" s="105"/>
      <c r="AB411" s="105"/>
      <c r="AC411" s="105"/>
      <c r="AD411" s="105"/>
      <c r="AE411" s="105"/>
      <c r="AF411" s="105"/>
      <c r="AG411" s="105"/>
      <c r="AH411" s="105"/>
    </row>
    <row r="412" spans="1:34" x14ac:dyDescent="0.3">
      <c r="A412" s="173" t="s">
        <v>677</v>
      </c>
      <c r="B412" s="173" t="s">
        <v>1972</v>
      </c>
      <c r="C412" s="173">
        <v>144947</v>
      </c>
      <c r="D412" s="176">
        <v>44990</v>
      </c>
      <c r="E412" s="177">
        <v>1167.7401217942099</v>
      </c>
      <c r="F412" s="177">
        <v>5.9946999999999999</v>
      </c>
      <c r="G412" s="177">
        <v>5.9969999999999999</v>
      </c>
      <c r="H412" s="177">
        <v>6.0994000000000002</v>
      </c>
      <c r="I412" s="177">
        <v>6.2173999999999996</v>
      </c>
      <c r="J412" s="177">
        <v>6.1620999999999997</v>
      </c>
      <c r="K412" s="177">
        <v>6.0441000000000003</v>
      </c>
      <c r="L412" s="177">
        <v>5.7858000000000001</v>
      </c>
      <c r="M412" s="177">
        <v>5.4535999999999998</v>
      </c>
      <c r="N412" s="177">
        <v>4.9911000000000003</v>
      </c>
      <c r="O412" s="177">
        <v>3.4327000000000001</v>
      </c>
      <c r="P412" s="177"/>
      <c r="Q412" s="177">
        <v>3.5459999999999998</v>
      </c>
      <c r="R412" s="177">
        <v>3.9376000000000002</v>
      </c>
      <c r="S412" t="s">
        <v>1785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677</v>
      </c>
      <c r="B413" s="173" t="s">
        <v>1976</v>
      </c>
      <c r="C413" s="173">
        <v>133307</v>
      </c>
      <c r="D413" s="176">
        <v>44988</v>
      </c>
      <c r="E413" s="177">
        <v>22.825600000000001</v>
      </c>
      <c r="F413" s="177">
        <v>38.738799999999998</v>
      </c>
      <c r="G413" s="177">
        <v>34.316899999999997</v>
      </c>
      <c r="H413" s="177">
        <v>9.3140999999999998</v>
      </c>
      <c r="I413" s="177">
        <v>2.6412</v>
      </c>
      <c r="J413" s="177">
        <v>-3.7185999999999999</v>
      </c>
      <c r="K413" s="177">
        <v>2.4308000000000001</v>
      </c>
      <c r="L413" s="177">
        <v>4.1193</v>
      </c>
      <c r="M413" s="177">
        <v>7.5632999999999999</v>
      </c>
      <c r="N413" s="177">
        <v>3.1983000000000001</v>
      </c>
      <c r="O413" s="177">
        <v>3.7128000000000001</v>
      </c>
      <c r="P413" s="177">
        <v>6.7454000000000001</v>
      </c>
      <c r="Q413" s="177">
        <v>6.7062999999999997</v>
      </c>
      <c r="R413" s="177">
        <v>2.8016999999999999</v>
      </c>
      <c r="S413" t="s">
        <v>1785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677</v>
      </c>
      <c r="B414" s="173" t="s">
        <v>1973</v>
      </c>
      <c r="C414" s="173">
        <v>140086</v>
      </c>
      <c r="D414" s="176">
        <v>44990</v>
      </c>
      <c r="E414" s="177">
        <v>2446.3344639676302</v>
      </c>
      <c r="F414" s="177">
        <v>5.5679999999999996</v>
      </c>
      <c r="G414" s="177">
        <v>5.5625</v>
      </c>
      <c r="H414" s="177">
        <v>5.6703000000000001</v>
      </c>
      <c r="I414" s="177">
        <v>5.7617000000000003</v>
      </c>
      <c r="J414" s="177">
        <v>5.7085999999999997</v>
      </c>
      <c r="K414" s="177">
        <v>5.2759999999999998</v>
      </c>
      <c r="L414" s="177">
        <v>5.1647999999999996</v>
      </c>
      <c r="M414" s="177">
        <v>4.7648999999999999</v>
      </c>
      <c r="N414" s="177">
        <v>4.3395000000000001</v>
      </c>
      <c r="O414" s="177">
        <v>3.0594999999999999</v>
      </c>
      <c r="P414" s="177">
        <v>3.3731</v>
      </c>
      <c r="Q414" s="177">
        <v>4.6527000000000003</v>
      </c>
      <c r="R414" s="177">
        <v>3.4194</v>
      </c>
      <c r="T414" s="106"/>
      <c r="U414" s="107"/>
      <c r="V414" s="107"/>
      <c r="W414" s="107"/>
      <c r="X414" s="107"/>
      <c r="Y414" s="107"/>
      <c r="Z414" s="107"/>
      <c r="AA414" s="107"/>
      <c r="AB414" s="107"/>
      <c r="AC414" s="107"/>
      <c r="AD414" s="107"/>
      <c r="AE414" s="107"/>
      <c r="AF414" s="107"/>
      <c r="AG414" s="107"/>
      <c r="AH414" s="107"/>
    </row>
    <row r="415" spans="1:34" x14ac:dyDescent="0.3">
      <c r="A415" s="173" t="s">
        <v>677</v>
      </c>
      <c r="B415" s="173" t="s">
        <v>1968</v>
      </c>
      <c r="C415" s="173">
        <v>139496</v>
      </c>
      <c r="D415" s="176">
        <v>44988</v>
      </c>
      <c r="E415" s="177">
        <v>23.170100000000001</v>
      </c>
      <c r="F415" s="177">
        <v>38.793700000000001</v>
      </c>
      <c r="G415" s="177">
        <v>34.597299999999997</v>
      </c>
      <c r="H415" s="177">
        <v>9.3335000000000008</v>
      </c>
      <c r="I415" s="177">
        <v>2.5455000000000001</v>
      </c>
      <c r="J415" s="177">
        <v>-3.7642000000000002</v>
      </c>
      <c r="K415" s="177">
        <v>2.6031</v>
      </c>
      <c r="L415" s="177">
        <v>4.2984999999999998</v>
      </c>
      <c r="M415" s="177">
        <v>7.7598000000000003</v>
      </c>
      <c r="N415" s="177">
        <v>3.33</v>
      </c>
      <c r="O415" s="177">
        <v>3.7157</v>
      </c>
      <c r="P415" s="177">
        <v>6.9279000000000002</v>
      </c>
      <c r="Q415" s="177">
        <v>6.3146000000000004</v>
      </c>
      <c r="R415" s="177">
        <v>2.726</v>
      </c>
      <c r="T415" s="106"/>
      <c r="U415" s="107"/>
      <c r="V415" s="107"/>
      <c r="W415" s="107"/>
      <c r="X415" s="107"/>
      <c r="Y415" s="107"/>
      <c r="Z415" s="107"/>
      <c r="AA415" s="107"/>
      <c r="AB415" s="107"/>
      <c r="AC415" s="107"/>
      <c r="AD415" s="107"/>
      <c r="AE415" s="107"/>
      <c r="AF415" s="107"/>
      <c r="AG415" s="107"/>
      <c r="AH415" s="107"/>
    </row>
    <row r="416" spans="1:34" x14ac:dyDescent="0.3">
      <c r="A416" s="173" t="s">
        <v>677</v>
      </c>
      <c r="B416" s="173" t="s">
        <v>1974</v>
      </c>
      <c r="C416" s="173">
        <v>139430</v>
      </c>
      <c r="D416" s="176">
        <v>44988</v>
      </c>
      <c r="E416" s="177">
        <v>207.15170000000001</v>
      </c>
      <c r="F416" s="177">
        <v>35.838900000000002</v>
      </c>
      <c r="G416" s="177">
        <v>33.345799999999997</v>
      </c>
      <c r="H416" s="177">
        <v>5.6822999999999997</v>
      </c>
      <c r="I416" s="177">
        <v>1.1748000000000001</v>
      </c>
      <c r="J416" s="177">
        <v>-4.6013999999999999</v>
      </c>
      <c r="K416" s="177">
        <v>1.7215</v>
      </c>
      <c r="L416" s="177">
        <v>3.6539000000000001</v>
      </c>
      <c r="M416" s="177">
        <v>6.9696999999999996</v>
      </c>
      <c r="N416" s="177">
        <v>2.5973000000000002</v>
      </c>
      <c r="O416" s="177">
        <v>2.6263999999999998</v>
      </c>
      <c r="P416" s="177">
        <v>5.7958999999999996</v>
      </c>
      <c r="Q416" s="177">
        <v>5.3836000000000004</v>
      </c>
      <c r="R416" s="177">
        <v>1.8740000000000001</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22.289400000000001</v>
      </c>
      <c r="G417" s="179">
        <v>17.408971428571427</v>
      </c>
      <c r="H417" s="179">
        <v>5.6456142857142861</v>
      </c>
      <c r="I417" s="179">
        <v>4.1039571428571433</v>
      </c>
      <c r="J417" s="179">
        <v>0.5230428571428567</v>
      </c>
      <c r="K417" s="179">
        <v>4.0393285714285714</v>
      </c>
      <c r="L417" s="179">
        <v>4.7451142857142861</v>
      </c>
      <c r="M417" s="179">
        <v>6.5948857142857156</v>
      </c>
      <c r="N417" s="179">
        <v>3.812157142857143</v>
      </c>
      <c r="O417" s="179">
        <v>4.1321571428571433</v>
      </c>
      <c r="P417" s="179">
        <v>5.7105750000000004</v>
      </c>
      <c r="Q417" s="179">
        <v>5.7152285714285709</v>
      </c>
      <c r="R417" s="179">
        <v>3.627728571428571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24.807600000000001</v>
      </c>
      <c r="G418" s="179">
        <v>7.0589000000000004</v>
      </c>
      <c r="H418" s="179">
        <v>6.0994000000000002</v>
      </c>
      <c r="I418" s="179">
        <v>3.9060000000000001</v>
      </c>
      <c r="J418" s="179">
        <v>-2.6716000000000002</v>
      </c>
      <c r="K418" s="179">
        <v>3.3862000000000001</v>
      </c>
      <c r="L418" s="179">
        <v>4.2984999999999998</v>
      </c>
      <c r="M418" s="179">
        <v>6.9696999999999996</v>
      </c>
      <c r="N418" s="179">
        <v>3.3561999999999999</v>
      </c>
      <c r="O418" s="179">
        <v>3.7128000000000001</v>
      </c>
      <c r="P418" s="179">
        <v>6.2706499999999998</v>
      </c>
      <c r="Q418" s="179">
        <v>6.3146000000000004</v>
      </c>
      <c r="R418" s="179">
        <v>3.4194</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680</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681</v>
      </c>
      <c r="B421" s="173" t="s">
        <v>682</v>
      </c>
      <c r="C421" s="173">
        <v>131896</v>
      </c>
      <c r="D421" s="176">
        <v>44988</v>
      </c>
      <c r="E421" s="177">
        <v>31.343</v>
      </c>
      <c r="F421" s="177">
        <v>14.5625</v>
      </c>
      <c r="G421" s="177">
        <v>6.6802999999999999</v>
      </c>
      <c r="H421" s="177">
        <v>4.3289999999999997</v>
      </c>
      <c r="I421" s="177">
        <v>2.8729</v>
      </c>
      <c r="J421" s="177">
        <v>2.2581000000000002</v>
      </c>
      <c r="K421" s="177">
        <v>4.7103000000000002</v>
      </c>
      <c r="L421" s="177">
        <v>4.7843</v>
      </c>
      <c r="M421" s="177">
        <v>5.2294999999999998</v>
      </c>
      <c r="N421" s="177">
        <v>3.278</v>
      </c>
      <c r="O421" s="177">
        <v>5.101</v>
      </c>
      <c r="P421" s="177">
        <v>6.4169999999999998</v>
      </c>
      <c r="Q421" s="177">
        <v>7.3116000000000003</v>
      </c>
      <c r="R421" s="177">
        <v>4.3827999999999996</v>
      </c>
      <c r="S421" t="s">
        <v>1785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681</v>
      </c>
      <c r="B422" s="173" t="s">
        <v>1982</v>
      </c>
      <c r="C422" s="173">
        <v>131898</v>
      </c>
      <c r="D422" s="176">
        <v>44988</v>
      </c>
      <c r="E422" s="177">
        <v>32.8735</v>
      </c>
      <c r="F422" s="177">
        <v>14.8843</v>
      </c>
      <c r="G422" s="177">
        <v>6.9989999999999997</v>
      </c>
      <c r="H422" s="177">
        <v>4.6833999999999998</v>
      </c>
      <c r="I422" s="177">
        <v>3.2239</v>
      </c>
      <c r="J422" s="177">
        <v>2.6065</v>
      </c>
      <c r="K422" s="177">
        <v>5.1006999999999998</v>
      </c>
      <c r="L422" s="177">
        <v>5.2095000000000002</v>
      </c>
      <c r="M422" s="177">
        <v>5.6797000000000004</v>
      </c>
      <c r="N422" s="177">
        <v>3.7404999999999999</v>
      </c>
      <c r="O422" s="177">
        <v>5.5854999999999997</v>
      </c>
      <c r="P422" s="177">
        <v>6.9420999999999999</v>
      </c>
      <c r="Q422" s="177">
        <v>7.4611000000000001</v>
      </c>
      <c r="R422" s="177">
        <v>4.8211000000000004</v>
      </c>
      <c r="S422" t="s">
        <v>1785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681</v>
      </c>
      <c r="B423" s="173" t="s">
        <v>1594</v>
      </c>
      <c r="C423" s="173">
        <v>131864</v>
      </c>
      <c r="D423" s="176">
        <v>44988</v>
      </c>
      <c r="E423" s="177">
        <v>43.408499999999997</v>
      </c>
      <c r="F423" s="177">
        <v>224.9598</v>
      </c>
      <c r="G423" s="177">
        <v>114.3552</v>
      </c>
      <c r="H423" s="177">
        <v>29.997699999999998</v>
      </c>
      <c r="I423" s="177">
        <v>-13.182399999999999</v>
      </c>
      <c r="J423" s="177">
        <v>-8.2657000000000007</v>
      </c>
      <c r="K423" s="177">
        <v>-10.0236</v>
      </c>
      <c r="L423" s="177">
        <v>0.90869999999999995</v>
      </c>
      <c r="M423" s="177">
        <v>6.3239999999999998</v>
      </c>
      <c r="N423" s="177">
        <v>2.9544999999999999</v>
      </c>
      <c r="O423" s="177">
        <v>13.265000000000001</v>
      </c>
      <c r="P423" s="177">
        <v>9.1258999999999997</v>
      </c>
      <c r="Q423" s="177">
        <v>9.2737999999999996</v>
      </c>
      <c r="R423" s="177">
        <v>6.2287999999999997</v>
      </c>
      <c r="T423" s="106"/>
      <c r="U423" s="107"/>
      <c r="V423" s="107"/>
      <c r="W423" s="107"/>
      <c r="X423" s="107"/>
      <c r="Y423" s="107"/>
      <c r="Z423" s="107"/>
      <c r="AA423" s="107"/>
      <c r="AB423" s="107"/>
      <c r="AC423" s="107"/>
      <c r="AD423" s="107"/>
      <c r="AE423" s="107"/>
      <c r="AF423" s="107"/>
      <c r="AG423" s="107"/>
      <c r="AH423" s="107"/>
    </row>
    <row r="424" spans="1:34" x14ac:dyDescent="0.3">
      <c r="A424" s="173" t="s">
        <v>681</v>
      </c>
      <c r="B424" s="173" t="s">
        <v>1595</v>
      </c>
      <c r="C424" s="173">
        <v>131865</v>
      </c>
      <c r="D424" s="176">
        <v>44988</v>
      </c>
      <c r="E424" s="177">
        <v>22.357099999999999</v>
      </c>
      <c r="F424" s="177">
        <v>225.87039999999999</v>
      </c>
      <c r="G424" s="177">
        <v>115.1986</v>
      </c>
      <c r="H424" s="177">
        <v>30.9924</v>
      </c>
      <c r="I424" s="177">
        <v>-12.141</v>
      </c>
      <c r="J424" s="177">
        <v>-7.1959</v>
      </c>
      <c r="K424" s="177">
        <v>-8.6641999999999992</v>
      </c>
      <c r="L424" s="177">
        <v>2.1524000000000001</v>
      </c>
      <c r="M424" s="177">
        <v>7.6159999999999997</v>
      </c>
      <c r="N424" s="177">
        <v>4.1745000000000001</v>
      </c>
      <c r="O424" s="177">
        <v>14.050700000000001</v>
      </c>
      <c r="P424" s="177">
        <v>9.7702000000000009</v>
      </c>
      <c r="Q424" s="177">
        <v>10.166499999999999</v>
      </c>
      <c r="R424" s="177">
        <v>7.1580000000000004</v>
      </c>
      <c r="T424" s="106"/>
      <c r="U424" s="107"/>
      <c r="V424" s="107"/>
      <c r="W424" s="107"/>
      <c r="X424" s="107"/>
      <c r="Y424" s="107"/>
      <c r="Z424" s="107"/>
      <c r="AA424" s="107"/>
      <c r="AB424" s="107"/>
      <c r="AC424" s="107"/>
      <c r="AD424" s="107"/>
      <c r="AE424" s="107"/>
      <c r="AF424" s="107"/>
      <c r="AG424" s="107"/>
      <c r="AH424" s="107"/>
    </row>
    <row r="425" spans="1:34" x14ac:dyDescent="0.3">
      <c r="A425" s="173" t="s">
        <v>681</v>
      </c>
      <c r="B425" s="173" t="s">
        <v>683</v>
      </c>
      <c r="C425" s="173">
        <v>132178</v>
      </c>
      <c r="D425" s="176">
        <v>44988</v>
      </c>
      <c r="E425" s="177">
        <v>25.101199999999999</v>
      </c>
      <c r="F425" s="177">
        <v>117.4328</v>
      </c>
      <c r="G425" s="177">
        <v>64.221299999999999</v>
      </c>
      <c r="H425" s="177">
        <v>14.2685</v>
      </c>
      <c r="I425" s="177">
        <v>-4.6448999999999998</v>
      </c>
      <c r="J425" s="177">
        <v>-2.3534999999999999</v>
      </c>
      <c r="K425" s="177">
        <v>-0.59830000000000005</v>
      </c>
      <c r="L425" s="177">
        <v>5.1395</v>
      </c>
      <c r="M425" s="177">
        <v>7.3630000000000004</v>
      </c>
      <c r="N425" s="177">
        <v>5.4348999999999998</v>
      </c>
      <c r="O425" s="177">
        <v>9.4867000000000008</v>
      </c>
      <c r="P425" s="177">
        <v>7.5796999999999999</v>
      </c>
      <c r="Q425" s="177">
        <v>8.0939999999999994</v>
      </c>
      <c r="R425" s="177">
        <v>6.1673999999999998</v>
      </c>
      <c r="T425" s="106"/>
      <c r="U425" s="107"/>
      <c r="V425" s="107"/>
      <c r="W425" s="107"/>
      <c r="X425" s="107"/>
      <c r="Y425" s="107"/>
      <c r="Z425" s="107"/>
      <c r="AA425" s="107"/>
      <c r="AB425" s="107"/>
      <c r="AC425" s="107"/>
      <c r="AD425" s="107"/>
      <c r="AE425" s="107"/>
      <c r="AF425" s="107"/>
      <c r="AG425" s="107"/>
      <c r="AH425" s="107"/>
    </row>
    <row r="426" spans="1:34" x14ac:dyDescent="0.3">
      <c r="A426" s="173" t="s">
        <v>681</v>
      </c>
      <c r="B426" s="173" t="s">
        <v>684</v>
      </c>
      <c r="C426" s="173">
        <v>132183</v>
      </c>
      <c r="D426" s="176">
        <v>44988</v>
      </c>
      <c r="E426" s="177">
        <v>26.423400000000001</v>
      </c>
      <c r="F426" s="177">
        <v>117.7938</v>
      </c>
      <c r="G426" s="177">
        <v>64.573800000000006</v>
      </c>
      <c r="H426" s="177">
        <v>14.505000000000001</v>
      </c>
      <c r="I426" s="177">
        <v>-4.5012999999999996</v>
      </c>
      <c r="J426" s="177">
        <v>-2.2014999999999998</v>
      </c>
      <c r="K426" s="177">
        <v>-0.36099999999999999</v>
      </c>
      <c r="L426" s="177">
        <v>5.4638999999999998</v>
      </c>
      <c r="M426" s="177">
        <v>7.7441000000000004</v>
      </c>
      <c r="N426" s="177">
        <v>5.8689</v>
      </c>
      <c r="O426" s="177">
        <v>10.015499999999999</v>
      </c>
      <c r="P426" s="177">
        <v>8.1159999999999997</v>
      </c>
      <c r="Q426" s="177">
        <v>8.3660999999999994</v>
      </c>
      <c r="R426" s="177">
        <v>6.6657000000000002</v>
      </c>
      <c r="T426" s="106"/>
      <c r="U426" s="107"/>
      <c r="V426" s="107"/>
      <c r="W426" s="107"/>
      <c r="X426" s="107"/>
      <c r="Y426" s="107"/>
      <c r="Z426" s="107"/>
      <c r="AA426" s="107"/>
      <c r="AB426" s="107"/>
      <c r="AC426" s="107"/>
      <c r="AD426" s="107"/>
      <c r="AE426" s="107"/>
      <c r="AF426" s="107"/>
      <c r="AG426" s="107"/>
      <c r="AH426" s="107"/>
    </row>
    <row r="427" spans="1:34" x14ac:dyDescent="0.3">
      <c r="A427" s="173" t="s">
        <v>681</v>
      </c>
      <c r="B427" s="173" t="s">
        <v>685</v>
      </c>
      <c r="C427" s="173">
        <v>132174</v>
      </c>
      <c r="D427" s="176">
        <v>44988</v>
      </c>
      <c r="E427" s="177">
        <v>28.988700000000001</v>
      </c>
      <c r="F427" s="177">
        <v>194.55699999999999</v>
      </c>
      <c r="G427" s="177">
        <v>103.5331</v>
      </c>
      <c r="H427" s="177">
        <v>22.8537</v>
      </c>
      <c r="I427" s="177">
        <v>-12.8423</v>
      </c>
      <c r="J427" s="177">
        <v>-4.3785999999999996</v>
      </c>
      <c r="K427" s="177">
        <v>-6.8597000000000001</v>
      </c>
      <c r="L427" s="177">
        <v>3.4481999999999999</v>
      </c>
      <c r="M427" s="177">
        <v>7.9496000000000002</v>
      </c>
      <c r="N427" s="177">
        <v>5.6798000000000002</v>
      </c>
      <c r="O427" s="177">
        <v>11.786</v>
      </c>
      <c r="P427" s="177">
        <v>8.6944999999999997</v>
      </c>
      <c r="Q427" s="177">
        <v>9.4184000000000001</v>
      </c>
      <c r="R427" s="177">
        <v>6.8029000000000002</v>
      </c>
      <c r="T427" s="106"/>
      <c r="U427" s="107"/>
      <c r="V427" s="107"/>
      <c r="W427" s="107"/>
      <c r="X427" s="107"/>
      <c r="Y427" s="107"/>
      <c r="Z427" s="107"/>
      <c r="AA427" s="107"/>
      <c r="AB427" s="107"/>
      <c r="AC427" s="107"/>
      <c r="AD427" s="107"/>
      <c r="AE427" s="107"/>
      <c r="AF427" s="107"/>
      <c r="AG427" s="107"/>
      <c r="AH427" s="107"/>
    </row>
    <row r="428" spans="1:34" x14ac:dyDescent="0.3">
      <c r="A428" s="173" t="s">
        <v>681</v>
      </c>
      <c r="B428" s="173" t="s">
        <v>686</v>
      </c>
      <c r="C428" s="173">
        <v>132185</v>
      </c>
      <c r="D428" s="176">
        <v>44988</v>
      </c>
      <c r="E428" s="177">
        <v>30.598299999999998</v>
      </c>
      <c r="F428" s="177">
        <v>195.11850000000001</v>
      </c>
      <c r="G428" s="177">
        <v>104.026</v>
      </c>
      <c r="H428" s="177">
        <v>23.245000000000001</v>
      </c>
      <c r="I428" s="177">
        <v>-12.516</v>
      </c>
      <c r="J428" s="177">
        <v>-4.0644</v>
      </c>
      <c r="K428" s="177">
        <v>-6.4501999999999997</v>
      </c>
      <c r="L428" s="177">
        <v>3.9512</v>
      </c>
      <c r="M428" s="177">
        <v>8.4876000000000005</v>
      </c>
      <c r="N428" s="177">
        <v>6.2755000000000001</v>
      </c>
      <c r="O428" s="177">
        <v>12.4572</v>
      </c>
      <c r="P428" s="177">
        <v>9.3267000000000007</v>
      </c>
      <c r="Q428" s="177">
        <v>9.9466999999999999</v>
      </c>
      <c r="R428" s="177">
        <v>7.4843999999999999</v>
      </c>
      <c r="T428" s="106"/>
      <c r="U428" s="107"/>
      <c r="V428" s="107"/>
      <c r="W428" s="107"/>
      <c r="X428" s="107"/>
      <c r="Y428" s="107"/>
      <c r="Z428" s="107"/>
      <c r="AA428" s="107"/>
      <c r="AB428" s="107"/>
      <c r="AC428" s="107"/>
      <c r="AD428" s="107"/>
      <c r="AE428" s="107"/>
      <c r="AF428" s="107"/>
      <c r="AG428" s="107"/>
      <c r="AH428" s="107"/>
    </row>
    <row r="429" spans="1:34" x14ac:dyDescent="0.3">
      <c r="A429" s="173" t="s">
        <v>681</v>
      </c>
      <c r="B429" s="173" t="s">
        <v>687</v>
      </c>
      <c r="C429" s="173">
        <v>147889</v>
      </c>
      <c r="D429" s="176">
        <v>44988</v>
      </c>
      <c r="E429" s="177">
        <v>12.0604</v>
      </c>
      <c r="F429" s="177">
        <v>16.9559</v>
      </c>
      <c r="G429" s="177">
        <v>10.803900000000001</v>
      </c>
      <c r="H429" s="177">
        <v>4.7168999999999999</v>
      </c>
      <c r="I429" s="177">
        <v>2.4883999999999999</v>
      </c>
      <c r="J429" s="177">
        <v>-8.6499999999999994E-2</v>
      </c>
      <c r="K429" s="177">
        <v>3.9462000000000002</v>
      </c>
      <c r="L429" s="177">
        <v>4.7023000000000001</v>
      </c>
      <c r="M429" s="177">
        <v>6.2232000000000003</v>
      </c>
      <c r="N429" s="177">
        <v>4.4398</v>
      </c>
      <c r="O429" s="177">
        <v>5.9009</v>
      </c>
      <c r="P429" s="177"/>
      <c r="Q429" s="177">
        <v>6.2382</v>
      </c>
      <c r="R429" s="177">
        <v>4.9253999999999998</v>
      </c>
      <c r="S429" t="s">
        <v>1785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681</v>
      </c>
      <c r="B430" s="173" t="s">
        <v>688</v>
      </c>
      <c r="C430" s="173">
        <v>147890</v>
      </c>
      <c r="D430" s="176">
        <v>44988</v>
      </c>
      <c r="E430" s="177">
        <v>11.935</v>
      </c>
      <c r="F430" s="177">
        <v>16.521899999999999</v>
      </c>
      <c r="G430" s="177">
        <v>10.4069</v>
      </c>
      <c r="H430" s="177">
        <v>4.3726000000000003</v>
      </c>
      <c r="I430" s="177">
        <v>2.1425000000000001</v>
      </c>
      <c r="J430" s="177">
        <v>-0.44769999999999999</v>
      </c>
      <c r="K430" s="177">
        <v>3.5908000000000002</v>
      </c>
      <c r="L430" s="177">
        <v>4.3276000000000003</v>
      </c>
      <c r="M430" s="177">
        <v>5.8277999999999999</v>
      </c>
      <c r="N430" s="177">
        <v>4.0395000000000003</v>
      </c>
      <c r="O430" s="177">
        <v>5.5426000000000002</v>
      </c>
      <c r="P430" s="177"/>
      <c r="Q430" s="177">
        <v>5.8800999999999997</v>
      </c>
      <c r="R430" s="177">
        <v>4.5355999999999996</v>
      </c>
      <c r="S430" t="s">
        <v>1785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681</v>
      </c>
      <c r="B431" s="173" t="s">
        <v>689</v>
      </c>
      <c r="C431" s="173">
        <v>147851</v>
      </c>
      <c r="D431" s="176">
        <v>44988</v>
      </c>
      <c r="E431" s="177">
        <v>12.1896</v>
      </c>
      <c r="F431" s="177">
        <v>40.168500000000002</v>
      </c>
      <c r="G431" s="177">
        <v>-16.944400000000002</v>
      </c>
      <c r="H431" s="177">
        <v>4.9668000000000001</v>
      </c>
      <c r="I431" s="177">
        <v>7.1848000000000001</v>
      </c>
      <c r="J431" s="177">
        <v>6.4374000000000002</v>
      </c>
      <c r="K431" s="177">
        <v>5.9878999999999998</v>
      </c>
      <c r="L431" s="177">
        <v>5.8152999999999997</v>
      </c>
      <c r="M431" s="177">
        <v>6.1589999999999998</v>
      </c>
      <c r="N431" s="177">
        <v>4.8792999999999997</v>
      </c>
      <c r="O431" s="177">
        <v>6.1006999999999998</v>
      </c>
      <c r="P431" s="177"/>
      <c r="Q431" s="177">
        <v>6.4340000000000002</v>
      </c>
      <c r="R431" s="177">
        <v>4.9778000000000002</v>
      </c>
      <c r="S431" t="s">
        <v>1786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681</v>
      </c>
      <c r="B432" s="173" t="s">
        <v>690</v>
      </c>
      <c r="C432" s="173">
        <v>147850</v>
      </c>
      <c r="D432" s="176">
        <v>44988</v>
      </c>
      <c r="E432" s="177">
        <v>12.1896</v>
      </c>
      <c r="F432" s="177">
        <v>40.168500000000002</v>
      </c>
      <c r="G432" s="177">
        <v>-16.944400000000002</v>
      </c>
      <c r="H432" s="177">
        <v>4.9668000000000001</v>
      </c>
      <c r="I432" s="177">
        <v>7.1848000000000001</v>
      </c>
      <c r="J432" s="177">
        <v>6.4374000000000002</v>
      </c>
      <c r="K432" s="177">
        <v>5.9878999999999998</v>
      </c>
      <c r="L432" s="177">
        <v>5.8152999999999997</v>
      </c>
      <c r="M432" s="177">
        <v>6.1589999999999998</v>
      </c>
      <c r="N432" s="177">
        <v>4.8792999999999997</v>
      </c>
      <c r="O432" s="177">
        <v>6.1006999999999998</v>
      </c>
      <c r="P432" s="177"/>
      <c r="Q432" s="177">
        <v>6.4340000000000002</v>
      </c>
      <c r="R432" s="177">
        <v>4.9778000000000002</v>
      </c>
      <c r="S432" t="s">
        <v>1786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681</v>
      </c>
      <c r="B433" s="173" t="s">
        <v>691</v>
      </c>
      <c r="C433" s="173">
        <v>147857</v>
      </c>
      <c r="D433" s="176">
        <v>44988</v>
      </c>
      <c r="E433" s="177">
        <v>12.3607</v>
      </c>
      <c r="F433" s="177">
        <v>-45.123600000000003</v>
      </c>
      <c r="G433" s="177">
        <v>4.234</v>
      </c>
      <c r="H433" s="177">
        <v>-11.449</v>
      </c>
      <c r="I433" s="177">
        <v>-4.6109999999999998</v>
      </c>
      <c r="J433" s="177">
        <v>-2.8412000000000002</v>
      </c>
      <c r="K433" s="177">
        <v>0.44829999999999998</v>
      </c>
      <c r="L433" s="177">
        <v>3.4325000000000001</v>
      </c>
      <c r="M433" s="177">
        <v>7.6733000000000002</v>
      </c>
      <c r="N433" s="177">
        <v>3.4575999999999998</v>
      </c>
      <c r="O433" s="177">
        <v>6.2053000000000003</v>
      </c>
      <c r="P433" s="177"/>
      <c r="Q433" s="177">
        <v>6.9021999999999997</v>
      </c>
      <c r="R433" s="177">
        <v>5.6174999999999997</v>
      </c>
      <c r="T433" s="106"/>
      <c r="U433" s="107"/>
      <c r="V433" s="107"/>
      <c r="W433" s="107"/>
      <c r="X433" s="107"/>
      <c r="Y433" s="107"/>
      <c r="Z433" s="107"/>
      <c r="AA433" s="107"/>
      <c r="AB433" s="107"/>
      <c r="AC433" s="107"/>
      <c r="AD433" s="107"/>
      <c r="AE433" s="107"/>
      <c r="AF433" s="107"/>
      <c r="AG433" s="107"/>
      <c r="AH433" s="107"/>
    </row>
    <row r="434" spans="1:34" x14ac:dyDescent="0.3">
      <c r="A434" s="173" t="s">
        <v>681</v>
      </c>
      <c r="B434" s="173" t="s">
        <v>692</v>
      </c>
      <c r="C434" s="173">
        <v>147854</v>
      </c>
      <c r="D434" s="176">
        <v>44988</v>
      </c>
      <c r="E434" s="177">
        <v>12.3607</v>
      </c>
      <c r="F434" s="177">
        <v>-45.123600000000003</v>
      </c>
      <c r="G434" s="177">
        <v>4.234</v>
      </c>
      <c r="H434" s="177">
        <v>-11.449</v>
      </c>
      <c r="I434" s="177">
        <v>-4.6109999999999998</v>
      </c>
      <c r="J434" s="177">
        <v>-2.8412000000000002</v>
      </c>
      <c r="K434" s="177">
        <v>0.44829999999999998</v>
      </c>
      <c r="L434" s="177">
        <v>3.4325000000000001</v>
      </c>
      <c r="M434" s="177">
        <v>7.6733000000000002</v>
      </c>
      <c r="N434" s="177">
        <v>3.4575999999999998</v>
      </c>
      <c r="O434" s="177">
        <v>6.2053000000000003</v>
      </c>
      <c r="P434" s="177"/>
      <c r="Q434" s="177">
        <v>6.9021999999999997</v>
      </c>
      <c r="R434" s="177">
        <v>5.6174999999999997</v>
      </c>
      <c r="T434" s="106"/>
      <c r="U434" s="107"/>
      <c r="V434" s="107"/>
      <c r="W434" s="107"/>
      <c r="X434" s="107"/>
      <c r="Y434" s="107"/>
      <c r="Z434" s="107"/>
      <c r="AA434" s="107"/>
      <c r="AB434" s="107"/>
      <c r="AC434" s="107"/>
      <c r="AD434" s="107"/>
      <c r="AE434" s="107"/>
      <c r="AF434" s="107"/>
      <c r="AG434" s="107"/>
      <c r="AH434" s="107"/>
    </row>
    <row r="435" spans="1:34" x14ac:dyDescent="0.3">
      <c r="A435" s="173" t="s">
        <v>681</v>
      </c>
      <c r="B435" s="173" t="s">
        <v>693</v>
      </c>
      <c r="C435" s="173">
        <v>101656</v>
      </c>
      <c r="D435" s="176">
        <v>44988</v>
      </c>
      <c r="E435" s="177">
        <v>114.3753</v>
      </c>
      <c r="F435" s="177">
        <v>239.98580000000001</v>
      </c>
      <c r="G435" s="177">
        <v>104.1096</v>
      </c>
      <c r="H435" s="177">
        <v>29.115400000000001</v>
      </c>
      <c r="I435" s="177">
        <v>-15.606999999999999</v>
      </c>
      <c r="J435" s="177">
        <v>-6.5387000000000004</v>
      </c>
      <c r="K435" s="177">
        <v>-11.803599999999999</v>
      </c>
      <c r="L435" s="177">
        <v>2.4921000000000002</v>
      </c>
      <c r="M435" s="177">
        <v>8.9571000000000005</v>
      </c>
      <c r="N435" s="177">
        <v>7.4880000000000004</v>
      </c>
      <c r="O435" s="177">
        <v>11.3774</v>
      </c>
      <c r="P435" s="177">
        <v>8.1216000000000008</v>
      </c>
      <c r="Q435" s="177">
        <v>13.4207</v>
      </c>
      <c r="R435" s="177">
        <v>14.4849</v>
      </c>
      <c r="T435" s="106"/>
      <c r="U435" s="107"/>
      <c r="V435" s="107"/>
      <c r="W435" s="107"/>
      <c r="X435" s="107"/>
      <c r="Y435" s="107"/>
      <c r="Z435" s="107"/>
      <c r="AA435" s="107"/>
      <c r="AB435" s="107"/>
      <c r="AC435" s="107"/>
      <c r="AD435" s="107"/>
      <c r="AE435" s="107"/>
      <c r="AF435" s="107"/>
      <c r="AG435" s="107"/>
      <c r="AH435" s="107"/>
    </row>
    <row r="436" spans="1:34" x14ac:dyDescent="0.3">
      <c r="A436" s="173" t="s">
        <v>681</v>
      </c>
      <c r="B436" s="173" t="s">
        <v>694</v>
      </c>
      <c r="C436" s="173">
        <v>118543</v>
      </c>
      <c r="D436" s="176">
        <v>44988</v>
      </c>
      <c r="E436" s="177">
        <v>126.51909999999999</v>
      </c>
      <c r="F436" s="177">
        <v>240.88509999999999</v>
      </c>
      <c r="G436" s="177">
        <v>105.026</v>
      </c>
      <c r="H436" s="177">
        <v>30.0228</v>
      </c>
      <c r="I436" s="177">
        <v>-14.704000000000001</v>
      </c>
      <c r="J436" s="177">
        <v>-5.6106999999999996</v>
      </c>
      <c r="K436" s="177">
        <v>-10.8576</v>
      </c>
      <c r="L436" s="177">
        <v>3.4773999999999998</v>
      </c>
      <c r="M436" s="177">
        <v>9.9944000000000006</v>
      </c>
      <c r="N436" s="177">
        <v>8.5325000000000006</v>
      </c>
      <c r="O436" s="177">
        <v>12.484299999999999</v>
      </c>
      <c r="P436" s="177">
        <v>9.2362000000000002</v>
      </c>
      <c r="Q436" s="177">
        <v>10.448600000000001</v>
      </c>
      <c r="R436" s="177">
        <v>15.6082</v>
      </c>
      <c r="T436" s="106"/>
      <c r="U436" s="107"/>
      <c r="V436" s="107"/>
      <c r="W436" s="107"/>
      <c r="X436" s="107"/>
      <c r="Y436" s="107"/>
      <c r="Z436" s="107"/>
      <c r="AA436" s="107"/>
      <c r="AB436" s="107"/>
      <c r="AC436" s="107"/>
      <c r="AD436" s="107"/>
      <c r="AE436" s="107"/>
      <c r="AF436" s="107"/>
      <c r="AG436" s="107"/>
      <c r="AH436" s="107"/>
    </row>
    <row r="437" spans="1:34" x14ac:dyDescent="0.3">
      <c r="A437" s="173" t="s">
        <v>681</v>
      </c>
      <c r="B437" s="173" t="s">
        <v>695</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681</v>
      </c>
      <c r="B438" s="173" t="s">
        <v>696</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681</v>
      </c>
      <c r="B439" s="173" t="s">
        <v>697</v>
      </c>
      <c r="C439" s="173">
        <v>102114</v>
      </c>
      <c r="D439" s="176"/>
      <c r="E439" s="177"/>
      <c r="F439" s="177"/>
      <c r="G439" s="177"/>
      <c r="H439" s="177"/>
      <c r="I439" s="177"/>
      <c r="J439" s="177"/>
      <c r="K439" s="177"/>
      <c r="L439" s="177"/>
      <c r="M439" s="177"/>
      <c r="N439" s="177"/>
      <c r="O439" s="177"/>
      <c r="P439" s="177"/>
      <c r="Q439" s="177"/>
      <c r="R439" s="177"/>
      <c r="S439" t="s">
        <v>1785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681</v>
      </c>
      <c r="B440" s="173" t="s">
        <v>698</v>
      </c>
      <c r="C440" s="173">
        <v>118518</v>
      </c>
      <c r="D440" s="176"/>
      <c r="E440" s="177"/>
      <c r="F440" s="177"/>
      <c r="G440" s="177"/>
      <c r="H440" s="177"/>
      <c r="I440" s="177"/>
      <c r="J440" s="177"/>
      <c r="K440" s="177"/>
      <c r="L440" s="177"/>
      <c r="M440" s="177"/>
      <c r="N440" s="177"/>
      <c r="O440" s="177"/>
      <c r="P440" s="177"/>
      <c r="Q440" s="177"/>
      <c r="R440" s="177"/>
      <c r="S440" t="s">
        <v>1785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681</v>
      </c>
      <c r="B441" s="173" t="s">
        <v>699</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681</v>
      </c>
      <c r="B442" s="173" t="s">
        <v>700</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681</v>
      </c>
      <c r="B443" s="173" t="s">
        <v>2037</v>
      </c>
      <c r="C443" s="173">
        <v>132987</v>
      </c>
      <c r="D443" s="176">
        <v>44988</v>
      </c>
      <c r="E443" s="177">
        <v>14.7051</v>
      </c>
      <c r="F443" s="177">
        <v>78.355000000000004</v>
      </c>
      <c r="G443" s="177">
        <v>50.096299999999999</v>
      </c>
      <c r="H443" s="177">
        <v>-1.7723</v>
      </c>
      <c r="I443" s="177">
        <v>-23.299199999999999</v>
      </c>
      <c r="J443" s="177">
        <v>-20.41</v>
      </c>
      <c r="K443" s="177">
        <v>-3.9485000000000001</v>
      </c>
      <c r="L443" s="177">
        <v>4.4413</v>
      </c>
      <c r="M443" s="177">
        <v>4.6233000000000004</v>
      </c>
      <c r="N443" s="177">
        <v>3.9516</v>
      </c>
      <c r="O443" s="177">
        <v>4.2908999999999997</v>
      </c>
      <c r="P443" s="177">
        <v>3.9984999999999999</v>
      </c>
      <c r="Q443" s="177">
        <v>4.7756999999999996</v>
      </c>
      <c r="R443" s="177">
        <v>10.9693</v>
      </c>
      <c r="T443" s="106"/>
      <c r="U443" s="107"/>
      <c r="V443" s="107"/>
      <c r="W443" s="107"/>
      <c r="X443" s="107"/>
      <c r="Y443" s="107"/>
      <c r="Z443" s="107"/>
      <c r="AA443" s="107"/>
      <c r="AB443" s="107"/>
      <c r="AC443" s="107"/>
      <c r="AD443" s="107"/>
      <c r="AE443" s="107"/>
      <c r="AF443" s="107"/>
      <c r="AG443" s="107"/>
      <c r="AH443" s="107"/>
    </row>
    <row r="444" spans="1:34" x14ac:dyDescent="0.3">
      <c r="A444" s="173" t="s">
        <v>681</v>
      </c>
      <c r="B444" s="173" t="s">
        <v>2038</v>
      </c>
      <c r="C444" s="173">
        <v>132989</v>
      </c>
      <c r="D444" s="176">
        <v>44988</v>
      </c>
      <c r="E444" s="177">
        <v>16.217500000000001</v>
      </c>
      <c r="F444" s="177">
        <v>79.395399999999995</v>
      </c>
      <c r="G444" s="177">
        <v>51.078299999999999</v>
      </c>
      <c r="H444" s="177">
        <v>-0.77149999999999996</v>
      </c>
      <c r="I444" s="177">
        <v>-22.3139</v>
      </c>
      <c r="J444" s="177">
        <v>-19.4392</v>
      </c>
      <c r="K444" s="177">
        <v>-2.99</v>
      </c>
      <c r="L444" s="177">
        <v>5.4100999999999999</v>
      </c>
      <c r="M444" s="177">
        <v>5.5986000000000002</v>
      </c>
      <c r="N444" s="177">
        <v>4.95</v>
      </c>
      <c r="O444" s="177">
        <v>5.2108999999999996</v>
      </c>
      <c r="P444" s="177">
        <v>4.8879999999999999</v>
      </c>
      <c r="Q444" s="177">
        <v>6.024</v>
      </c>
      <c r="R444" s="177">
        <v>12.0563</v>
      </c>
      <c r="T444" s="106"/>
      <c r="U444" s="107"/>
      <c r="V444" s="107"/>
      <c r="W444" s="107"/>
      <c r="X444" s="107"/>
      <c r="Y444" s="107"/>
      <c r="Z444" s="107"/>
      <c r="AA444" s="107"/>
      <c r="AB444" s="107"/>
      <c r="AC444" s="107"/>
      <c r="AD444" s="107"/>
      <c r="AE444" s="107"/>
      <c r="AF444" s="107"/>
      <c r="AG444" s="107"/>
      <c r="AH444" s="107"/>
    </row>
    <row r="445" spans="1:34" x14ac:dyDescent="0.3">
      <c r="A445" s="173" t="s">
        <v>681</v>
      </c>
      <c r="B445" s="173" t="s">
        <v>701</v>
      </c>
      <c r="C445" s="173">
        <v>130543</v>
      </c>
      <c r="D445" s="176">
        <v>44988</v>
      </c>
      <c r="E445" s="177">
        <v>30.9146</v>
      </c>
      <c r="F445" s="177">
        <v>188.22020000000001</v>
      </c>
      <c r="G445" s="177">
        <v>120.7092</v>
      </c>
      <c r="H445" s="177">
        <v>35.525599999999997</v>
      </c>
      <c r="I445" s="177">
        <v>-1.9467000000000001</v>
      </c>
      <c r="J445" s="177">
        <v>5.2241999999999997</v>
      </c>
      <c r="K445" s="177">
        <v>-1.7169000000000001</v>
      </c>
      <c r="L445" s="177">
        <v>8.1742000000000008</v>
      </c>
      <c r="M445" s="177">
        <v>15.0932</v>
      </c>
      <c r="N445" s="177">
        <v>11.21</v>
      </c>
      <c r="O445" s="177">
        <v>16.229900000000001</v>
      </c>
      <c r="P445" s="177">
        <v>10.712899999999999</v>
      </c>
      <c r="Q445" s="177">
        <v>10.810600000000001</v>
      </c>
      <c r="R445" s="177">
        <v>11.5778</v>
      </c>
      <c r="T445" s="106"/>
      <c r="U445" s="107"/>
      <c r="V445" s="107"/>
      <c r="W445" s="107"/>
      <c r="X445" s="107"/>
      <c r="Y445" s="107"/>
      <c r="Z445" s="107"/>
      <c r="AA445" s="107"/>
      <c r="AB445" s="107"/>
      <c r="AC445" s="107"/>
      <c r="AD445" s="107"/>
      <c r="AE445" s="107"/>
      <c r="AF445" s="107"/>
      <c r="AG445" s="107"/>
      <c r="AH445" s="107"/>
    </row>
    <row r="446" spans="1:34" x14ac:dyDescent="0.3">
      <c r="A446" s="173" t="s">
        <v>681</v>
      </c>
      <c r="B446" s="173" t="s">
        <v>702</v>
      </c>
      <c r="C446" s="173">
        <v>130533</v>
      </c>
      <c r="D446" s="176">
        <v>44988</v>
      </c>
      <c r="E446" s="177">
        <v>28.5139</v>
      </c>
      <c r="F446" s="177">
        <v>187.46520000000001</v>
      </c>
      <c r="G446" s="177">
        <v>119.91889999999999</v>
      </c>
      <c r="H446" s="177">
        <v>34.737099999999998</v>
      </c>
      <c r="I446" s="177">
        <v>-2.7219000000000002</v>
      </c>
      <c r="J446" s="177">
        <v>4.4405000000000001</v>
      </c>
      <c r="K446" s="177">
        <v>-2.4925000000000002</v>
      </c>
      <c r="L446" s="177">
        <v>7.3638000000000003</v>
      </c>
      <c r="M446" s="177">
        <v>14.2273</v>
      </c>
      <c r="N446" s="177">
        <v>10.333</v>
      </c>
      <c r="O446" s="177">
        <v>15.3575</v>
      </c>
      <c r="P446" s="177">
        <v>9.8491</v>
      </c>
      <c r="Q446" s="177">
        <v>9.9214000000000002</v>
      </c>
      <c r="R446" s="177">
        <v>10.7415</v>
      </c>
      <c r="T446" s="106"/>
      <c r="U446" s="107"/>
      <c r="V446" s="107"/>
      <c r="W446" s="107"/>
      <c r="X446" s="107"/>
      <c r="Y446" s="107"/>
      <c r="Z446" s="107"/>
      <c r="AA446" s="107"/>
      <c r="AB446" s="107"/>
      <c r="AC446" s="107"/>
      <c r="AD446" s="107"/>
      <c r="AE446" s="107"/>
      <c r="AF446" s="107"/>
      <c r="AG446" s="107"/>
      <c r="AH446" s="107"/>
    </row>
    <row r="447" spans="1:34" x14ac:dyDescent="0.3">
      <c r="A447" s="173" t="s">
        <v>681</v>
      </c>
      <c r="B447" s="173" t="s">
        <v>703</v>
      </c>
      <c r="C447" s="173">
        <v>129195</v>
      </c>
      <c r="D447" s="176">
        <v>44988</v>
      </c>
      <c r="E447" s="177">
        <v>17.808199999999999</v>
      </c>
      <c r="F447" s="177">
        <v>65.705799999999996</v>
      </c>
      <c r="G447" s="177">
        <v>26.978000000000002</v>
      </c>
      <c r="H447" s="177">
        <v>7.4771999999999998</v>
      </c>
      <c r="I447" s="177">
        <v>-2.1356999999999999</v>
      </c>
      <c r="J447" s="177">
        <v>-1.9004000000000001</v>
      </c>
      <c r="K447" s="177">
        <v>0.26140000000000002</v>
      </c>
      <c r="L447" s="177">
        <v>3.0909</v>
      </c>
      <c r="M447" s="177">
        <v>5.3226000000000004</v>
      </c>
      <c r="N447" s="177">
        <v>2.6924000000000001</v>
      </c>
      <c r="O447" s="177">
        <v>4.6553000000000004</v>
      </c>
      <c r="P447" s="177">
        <v>5.3030999999999997</v>
      </c>
      <c r="Q447" s="177">
        <v>6.7405999999999997</v>
      </c>
      <c r="R447" s="177">
        <v>3.3067000000000002</v>
      </c>
      <c r="S447" t="s">
        <v>1785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681</v>
      </c>
      <c r="B448" s="173" t="s">
        <v>704</v>
      </c>
      <c r="C448" s="173">
        <v>129197</v>
      </c>
      <c r="D448" s="176">
        <v>44988</v>
      </c>
      <c r="E448" s="177">
        <v>18.561499999999999</v>
      </c>
      <c r="F448" s="177">
        <v>66.586799999999997</v>
      </c>
      <c r="G448" s="177">
        <v>27.790099999999999</v>
      </c>
      <c r="H448" s="177">
        <v>8.2439999999999998</v>
      </c>
      <c r="I448" s="177">
        <v>-1.3476999999999999</v>
      </c>
      <c r="J448" s="177">
        <v>-1.1296999999999999</v>
      </c>
      <c r="K448" s="177">
        <v>1.0226</v>
      </c>
      <c r="L448" s="177">
        <v>3.8643999999999998</v>
      </c>
      <c r="M448" s="177">
        <v>6.1148999999999996</v>
      </c>
      <c r="N448" s="177">
        <v>3.4729999999999999</v>
      </c>
      <c r="O448" s="177">
        <v>5.4458000000000002</v>
      </c>
      <c r="P448" s="177">
        <v>5.9744999999999999</v>
      </c>
      <c r="Q448" s="177">
        <v>7.2416999999999998</v>
      </c>
      <c r="R448" s="177">
        <v>4.0869</v>
      </c>
      <c r="S448" t="s">
        <v>1785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681</v>
      </c>
      <c r="B449" s="173" t="s">
        <v>705</v>
      </c>
      <c r="C449" s="173">
        <v>102137</v>
      </c>
      <c r="D449" s="176">
        <v>44988</v>
      </c>
      <c r="E449" s="177">
        <v>84.604399999999998</v>
      </c>
      <c r="F449" s="177">
        <v>126.58459999999999</v>
      </c>
      <c r="G449" s="177">
        <v>69.857399999999998</v>
      </c>
      <c r="H449" s="177">
        <v>17.283100000000001</v>
      </c>
      <c r="I449" s="177">
        <v>-2.6135999999999999</v>
      </c>
      <c r="J449" s="177">
        <v>-1.2099</v>
      </c>
      <c r="K449" s="177">
        <v>1.2869999999999999</v>
      </c>
      <c r="L449" s="177">
        <v>8.2020999999999997</v>
      </c>
      <c r="M449" s="177">
        <v>9.6044</v>
      </c>
      <c r="N449" s="177">
        <v>8.9014000000000006</v>
      </c>
      <c r="O449" s="177">
        <v>13.6706</v>
      </c>
      <c r="P449" s="177">
        <v>11.561199999999999</v>
      </c>
      <c r="Q449" s="177">
        <v>11.7515</v>
      </c>
      <c r="R449" s="177">
        <v>9.5914999999999999</v>
      </c>
      <c r="T449" s="106"/>
      <c r="U449" s="107"/>
      <c r="V449" s="107"/>
      <c r="W449" s="107"/>
      <c r="X449" s="107"/>
      <c r="Y449" s="107"/>
      <c r="Z449" s="107"/>
      <c r="AA449" s="107"/>
      <c r="AB449" s="107"/>
      <c r="AC449" s="107"/>
      <c r="AD449" s="107"/>
      <c r="AE449" s="107"/>
      <c r="AF449" s="107"/>
      <c r="AG449" s="107"/>
      <c r="AH449" s="107"/>
    </row>
    <row r="450" spans="1:34" x14ac:dyDescent="0.3">
      <c r="A450" s="173" t="s">
        <v>681</v>
      </c>
      <c r="B450" s="173" t="s">
        <v>706</v>
      </c>
      <c r="C450" s="173">
        <v>120679</v>
      </c>
      <c r="D450" s="176">
        <v>44988</v>
      </c>
      <c r="E450" s="177">
        <v>91.174999999999997</v>
      </c>
      <c r="F450" s="177">
        <v>127.7099</v>
      </c>
      <c r="G450" s="177">
        <v>70.9358</v>
      </c>
      <c r="H450" s="177">
        <v>18.399799999999999</v>
      </c>
      <c r="I450" s="177">
        <v>-1.4975000000000001</v>
      </c>
      <c r="J450" s="177">
        <v>-6.8599999999999994E-2</v>
      </c>
      <c r="K450" s="177">
        <v>2.4809999999999999</v>
      </c>
      <c r="L450" s="177">
        <v>9.4785000000000004</v>
      </c>
      <c r="M450" s="177">
        <v>10.952299999999999</v>
      </c>
      <c r="N450" s="177">
        <v>10.227600000000001</v>
      </c>
      <c r="O450" s="177">
        <v>15.0678</v>
      </c>
      <c r="P450" s="177">
        <v>12.7363</v>
      </c>
      <c r="Q450" s="177">
        <v>11.8529</v>
      </c>
      <c r="R450" s="177">
        <v>10.9268</v>
      </c>
      <c r="T450" s="106"/>
      <c r="U450" s="107"/>
      <c r="V450" s="107"/>
      <c r="W450" s="107"/>
      <c r="X450" s="107"/>
      <c r="Y450" s="107"/>
      <c r="Z450" s="107"/>
      <c r="AA450" s="107"/>
      <c r="AB450" s="107"/>
      <c r="AC450" s="107"/>
      <c r="AD450" s="107"/>
      <c r="AE450" s="107"/>
      <c r="AF450" s="107"/>
      <c r="AG450" s="107"/>
      <c r="AH450" s="107"/>
    </row>
    <row r="451" spans="1:34" x14ac:dyDescent="0.3">
      <c r="A451" s="173" t="s">
        <v>681</v>
      </c>
      <c r="B451" s="173" t="s">
        <v>707</v>
      </c>
      <c r="C451" s="173">
        <v>102141</v>
      </c>
      <c r="D451" s="176">
        <v>44988</v>
      </c>
      <c r="E451" s="177">
        <v>37.349400000000003</v>
      </c>
      <c r="F451" s="177">
        <v>18.088200000000001</v>
      </c>
      <c r="G451" s="177">
        <v>22.714700000000001</v>
      </c>
      <c r="H451" s="177">
        <v>11.613300000000001</v>
      </c>
      <c r="I451" s="177">
        <v>8.2841000000000005</v>
      </c>
      <c r="J451" s="177">
        <v>7.4696999999999996</v>
      </c>
      <c r="K451" s="177">
        <v>5.4523000000000001</v>
      </c>
      <c r="L451" s="177">
        <v>5.8341000000000003</v>
      </c>
      <c r="M451" s="177">
        <v>7.1127000000000002</v>
      </c>
      <c r="N451" s="177">
        <v>5.4287999999999998</v>
      </c>
      <c r="O451" s="177">
        <v>5.7294</v>
      </c>
      <c r="P451" s="177">
        <v>6.5631000000000004</v>
      </c>
      <c r="Q451" s="177">
        <v>7.0968</v>
      </c>
      <c r="R451" s="177">
        <v>4.4744000000000002</v>
      </c>
      <c r="S451" t="s">
        <v>1785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681</v>
      </c>
      <c r="B452" s="173" t="s">
        <v>708</v>
      </c>
      <c r="C452" s="173">
        <v>120702</v>
      </c>
      <c r="D452" s="176">
        <v>44988</v>
      </c>
      <c r="E452" s="177">
        <v>38.706699999999998</v>
      </c>
      <c r="F452" s="177">
        <v>18.397600000000001</v>
      </c>
      <c r="G452" s="177">
        <v>23.052499999999998</v>
      </c>
      <c r="H452" s="177">
        <v>11.9359</v>
      </c>
      <c r="I452" s="177">
        <v>8.6163000000000007</v>
      </c>
      <c r="J452" s="177">
        <v>7.7991000000000001</v>
      </c>
      <c r="K452" s="177">
        <v>5.7869000000000002</v>
      </c>
      <c r="L452" s="177">
        <v>6.1738999999999997</v>
      </c>
      <c r="M452" s="177">
        <v>7.4604999999999997</v>
      </c>
      <c r="N452" s="177">
        <v>5.7774000000000001</v>
      </c>
      <c r="O452" s="177">
        <v>6.0311000000000003</v>
      </c>
      <c r="P452" s="177">
        <v>7.016</v>
      </c>
      <c r="Q452" s="177">
        <v>8.1996000000000002</v>
      </c>
      <c r="R452" s="177">
        <v>4.8022</v>
      </c>
      <c r="S452" t="s">
        <v>1785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681</v>
      </c>
      <c r="B453" s="173" t="s">
        <v>709</v>
      </c>
      <c r="C453" s="173">
        <v>102139</v>
      </c>
      <c r="D453" s="176">
        <v>44988</v>
      </c>
      <c r="E453" s="177">
        <v>47.373899999999999</v>
      </c>
      <c r="F453" s="177">
        <v>89.283799999999999</v>
      </c>
      <c r="G453" s="177">
        <v>55.338900000000002</v>
      </c>
      <c r="H453" s="177">
        <v>16.529199999999999</v>
      </c>
      <c r="I453" s="177">
        <v>3.6316999999999999</v>
      </c>
      <c r="J453" s="177">
        <v>5.2991000000000001</v>
      </c>
      <c r="K453" s="177">
        <v>3.2012</v>
      </c>
      <c r="L453" s="177">
        <v>8.7706999999999997</v>
      </c>
      <c r="M453" s="177">
        <v>8.9088999999999992</v>
      </c>
      <c r="N453" s="177">
        <v>7.6933999999999996</v>
      </c>
      <c r="O453" s="177">
        <v>9.2901000000000007</v>
      </c>
      <c r="P453" s="177">
        <v>8.3360000000000003</v>
      </c>
      <c r="Q453" s="177">
        <v>8.4298999999999999</v>
      </c>
      <c r="R453" s="177">
        <v>8.0615000000000006</v>
      </c>
      <c r="T453" s="106"/>
      <c r="U453" s="107"/>
      <c r="V453" s="107"/>
      <c r="W453" s="107"/>
      <c r="X453" s="107"/>
      <c r="Y453" s="107"/>
      <c r="Z453" s="107"/>
      <c r="AA453" s="107"/>
      <c r="AB453" s="107"/>
      <c r="AC453" s="107"/>
      <c r="AD453" s="107"/>
      <c r="AE453" s="107"/>
      <c r="AF453" s="107"/>
      <c r="AG453" s="107"/>
      <c r="AH453" s="107"/>
    </row>
    <row r="454" spans="1:34" x14ac:dyDescent="0.3">
      <c r="A454" s="173" t="s">
        <v>681</v>
      </c>
      <c r="B454" s="173" t="s">
        <v>710</v>
      </c>
      <c r="C454" s="173">
        <v>120313</v>
      </c>
      <c r="D454" s="176">
        <v>44988</v>
      </c>
      <c r="E454" s="177">
        <v>50.250300000000003</v>
      </c>
      <c r="F454" s="177">
        <v>90.291899999999998</v>
      </c>
      <c r="G454" s="177">
        <v>56.334899999999998</v>
      </c>
      <c r="H454" s="177">
        <v>17.5121</v>
      </c>
      <c r="I454" s="177">
        <v>4.6154000000000002</v>
      </c>
      <c r="J454" s="177">
        <v>6.2847</v>
      </c>
      <c r="K454" s="177">
        <v>4.2519</v>
      </c>
      <c r="L454" s="177">
        <v>9.9224999999999994</v>
      </c>
      <c r="M454" s="177">
        <v>10.106999999999999</v>
      </c>
      <c r="N454" s="177">
        <v>8.7517999999999994</v>
      </c>
      <c r="O454" s="177">
        <v>10.104900000000001</v>
      </c>
      <c r="P454" s="177">
        <v>9.0297999999999998</v>
      </c>
      <c r="Q454" s="177">
        <v>9.0869</v>
      </c>
      <c r="R454" s="177">
        <v>8.9364000000000008</v>
      </c>
      <c r="T454" s="106"/>
      <c r="U454" s="107"/>
      <c r="V454" s="107"/>
      <c r="W454" s="107"/>
      <c r="X454" s="107"/>
      <c r="Y454" s="107"/>
      <c r="Z454" s="107"/>
      <c r="AA454" s="107"/>
      <c r="AB454" s="107"/>
      <c r="AC454" s="107"/>
      <c r="AD454" s="107"/>
      <c r="AE454" s="107"/>
      <c r="AF454" s="107"/>
      <c r="AG454" s="107"/>
      <c r="AH454" s="107"/>
    </row>
    <row r="455" spans="1:34" x14ac:dyDescent="0.3">
      <c r="A455" s="173" t="s">
        <v>681</v>
      </c>
      <c r="B455" s="173" t="s">
        <v>711</v>
      </c>
      <c r="C455" s="173">
        <v>118410</v>
      </c>
      <c r="D455" s="176">
        <v>44988</v>
      </c>
      <c r="E455" s="177">
        <v>38.258699999999997</v>
      </c>
      <c r="F455" s="177">
        <v>25.1083</v>
      </c>
      <c r="G455" s="177">
        <v>10.0893</v>
      </c>
      <c r="H455" s="177">
        <v>4.6788999999999996</v>
      </c>
      <c r="I455" s="177">
        <v>3.3502000000000001</v>
      </c>
      <c r="J455" s="177">
        <v>0.75339999999999996</v>
      </c>
      <c r="K455" s="177">
        <v>4.585</v>
      </c>
      <c r="L455" s="177">
        <v>4.9188000000000001</v>
      </c>
      <c r="M455" s="177">
        <v>5.4588999999999999</v>
      </c>
      <c r="N455" s="177">
        <v>3.7704</v>
      </c>
      <c r="O455" s="177">
        <v>5.5603999999999996</v>
      </c>
      <c r="P455" s="177">
        <v>7.1731999999999996</v>
      </c>
      <c r="Q455" s="177">
        <v>7.8682999999999996</v>
      </c>
      <c r="R455" s="177">
        <v>4.1837999999999997</v>
      </c>
      <c r="S455" t="s">
        <v>1786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681</v>
      </c>
      <c r="B456" s="173" t="s">
        <v>712</v>
      </c>
      <c r="C456" s="173">
        <v>108545</v>
      </c>
      <c r="D456" s="176">
        <v>44988</v>
      </c>
      <c r="E456" s="177">
        <v>36.707799999999999</v>
      </c>
      <c r="F456" s="177">
        <v>24.7758</v>
      </c>
      <c r="G456" s="177">
        <v>9.7523</v>
      </c>
      <c r="H456" s="177">
        <v>4.3361000000000001</v>
      </c>
      <c r="I456" s="177">
        <v>3.0078</v>
      </c>
      <c r="J456" s="177">
        <v>0.41210000000000002</v>
      </c>
      <c r="K456" s="177">
        <v>4.2369000000000003</v>
      </c>
      <c r="L456" s="177">
        <v>4.5617999999999999</v>
      </c>
      <c r="M456" s="177">
        <v>5.0953999999999997</v>
      </c>
      <c r="N456" s="177">
        <v>3.4075000000000002</v>
      </c>
      <c r="O456" s="177">
        <v>5.1828000000000003</v>
      </c>
      <c r="P456" s="177">
        <v>6.7755999999999998</v>
      </c>
      <c r="Q456" s="177">
        <v>7.2904999999999998</v>
      </c>
      <c r="R456" s="177">
        <v>3.8247</v>
      </c>
      <c r="S456" t="s">
        <v>1786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681</v>
      </c>
      <c r="B457" s="173" t="s">
        <v>713</v>
      </c>
      <c r="C457" s="173">
        <v>118486</v>
      </c>
      <c r="D457" s="176">
        <v>44988</v>
      </c>
      <c r="E457" s="177">
        <v>27.926600000000001</v>
      </c>
      <c r="F457" s="177">
        <v>144.73349999999999</v>
      </c>
      <c r="G457" s="177">
        <v>56.373800000000003</v>
      </c>
      <c r="H457" s="177">
        <v>10.7395</v>
      </c>
      <c r="I457" s="177">
        <v>-8.9687000000000001</v>
      </c>
      <c r="J457" s="177">
        <v>-2.5251000000000001</v>
      </c>
      <c r="K457" s="177">
        <v>-3.1238000000000001</v>
      </c>
      <c r="L457" s="177">
        <v>1.8897999999999999</v>
      </c>
      <c r="M457" s="177">
        <v>6.1306000000000003</v>
      </c>
      <c r="N457" s="177">
        <v>3.6038000000000001</v>
      </c>
      <c r="O457" s="177">
        <v>6.3277000000000001</v>
      </c>
      <c r="P457" s="177">
        <v>6.4653</v>
      </c>
      <c r="Q457" s="177">
        <v>8.2360000000000007</v>
      </c>
      <c r="R457" s="177">
        <v>4.5162000000000004</v>
      </c>
      <c r="T457" s="106"/>
      <c r="U457" s="107"/>
      <c r="V457" s="107"/>
      <c r="W457" s="107"/>
      <c r="X457" s="107"/>
      <c r="Y457" s="107"/>
      <c r="Z457" s="107"/>
      <c r="AA457" s="107"/>
      <c r="AB457" s="107"/>
      <c r="AC457" s="107"/>
      <c r="AD457" s="107"/>
      <c r="AE457" s="107"/>
      <c r="AF457" s="107"/>
      <c r="AG457" s="107"/>
      <c r="AH457" s="107"/>
    </row>
    <row r="458" spans="1:34" x14ac:dyDescent="0.3">
      <c r="A458" s="173" t="s">
        <v>681</v>
      </c>
      <c r="B458" s="173" t="s">
        <v>714</v>
      </c>
      <c r="C458" s="173">
        <v>112327</v>
      </c>
      <c r="D458" s="176">
        <v>44988</v>
      </c>
      <c r="E458" s="177">
        <v>26.3947</v>
      </c>
      <c r="F458" s="177">
        <v>144.1069</v>
      </c>
      <c r="G458" s="177">
        <v>55.752800000000001</v>
      </c>
      <c r="H458" s="177">
        <v>10.1541</v>
      </c>
      <c r="I458" s="177">
        <v>-9.5460999999999991</v>
      </c>
      <c r="J458" s="177">
        <v>-3.1137999999999999</v>
      </c>
      <c r="K458" s="177">
        <v>-3.7216</v>
      </c>
      <c r="L458" s="177">
        <v>1.2593000000000001</v>
      </c>
      <c r="M458" s="177">
        <v>5.4577999999999998</v>
      </c>
      <c r="N458" s="177">
        <v>2.9209999999999998</v>
      </c>
      <c r="O458" s="177">
        <v>5.6372</v>
      </c>
      <c r="P458" s="177">
        <v>5.7187000000000001</v>
      </c>
      <c r="Q458" s="177">
        <v>7.7130000000000001</v>
      </c>
      <c r="R458" s="177">
        <v>3.8431000000000002</v>
      </c>
      <c r="T458" s="106"/>
      <c r="U458" s="107"/>
      <c r="V458" s="107"/>
      <c r="W458" s="107"/>
      <c r="X458" s="107"/>
      <c r="Y458" s="107"/>
      <c r="Z458" s="107"/>
      <c r="AA458" s="107"/>
      <c r="AB458" s="107"/>
      <c r="AC458" s="107"/>
      <c r="AD458" s="107"/>
      <c r="AE458" s="107"/>
      <c r="AF458" s="107"/>
      <c r="AG458" s="107"/>
      <c r="AH458" s="107"/>
    </row>
    <row r="459" spans="1:34" x14ac:dyDescent="0.3">
      <c r="A459" s="173" t="s">
        <v>681</v>
      </c>
      <c r="B459" s="173" t="s">
        <v>715</v>
      </c>
      <c r="C459" s="173">
        <v>118489</v>
      </c>
      <c r="D459" s="176">
        <v>44988</v>
      </c>
      <c r="E459" s="177">
        <v>30.7315</v>
      </c>
      <c r="F459" s="177">
        <v>206.99680000000001</v>
      </c>
      <c r="G459" s="177">
        <v>90.980599999999995</v>
      </c>
      <c r="H459" s="177">
        <v>13.9674</v>
      </c>
      <c r="I459" s="177">
        <v>-16.061699999999998</v>
      </c>
      <c r="J459" s="177">
        <v>-5.7224000000000004</v>
      </c>
      <c r="K459" s="177">
        <v>-9.0611999999999995</v>
      </c>
      <c r="L459" s="177">
        <v>-1.0097</v>
      </c>
      <c r="M459" s="177">
        <v>6.319</v>
      </c>
      <c r="N459" s="177">
        <v>2.9921000000000002</v>
      </c>
      <c r="O459" s="177">
        <v>8.33</v>
      </c>
      <c r="P459" s="177">
        <v>6.8102999999999998</v>
      </c>
      <c r="Q459" s="177">
        <v>8.7493999999999996</v>
      </c>
      <c r="R459" s="177">
        <v>5.3098000000000001</v>
      </c>
      <c r="T459" s="106"/>
      <c r="U459" s="107"/>
      <c r="V459" s="107"/>
      <c r="W459" s="107"/>
      <c r="X459" s="107"/>
      <c r="Y459" s="107"/>
      <c r="Z459" s="107"/>
      <c r="AA459" s="107"/>
      <c r="AB459" s="107"/>
      <c r="AC459" s="107"/>
      <c r="AD459" s="107"/>
      <c r="AE459" s="107"/>
      <c r="AF459" s="107"/>
      <c r="AG459" s="107"/>
      <c r="AH459" s="107"/>
    </row>
    <row r="460" spans="1:34" x14ac:dyDescent="0.3">
      <c r="A460" s="173" t="s">
        <v>681</v>
      </c>
      <c r="B460" s="173" t="s">
        <v>716</v>
      </c>
      <c r="C460" s="173">
        <v>112329</v>
      </c>
      <c r="D460" s="176">
        <v>44988</v>
      </c>
      <c r="E460" s="177">
        <v>29.132999999999999</v>
      </c>
      <c r="F460" s="177">
        <v>206.38130000000001</v>
      </c>
      <c r="G460" s="177">
        <v>90.329800000000006</v>
      </c>
      <c r="H460" s="177">
        <v>13.3504</v>
      </c>
      <c r="I460" s="177">
        <v>-16.6723</v>
      </c>
      <c r="J460" s="177">
        <v>-6.3407999999999998</v>
      </c>
      <c r="K460" s="177">
        <v>-9.6790000000000003</v>
      </c>
      <c r="L460" s="177">
        <v>-1.619</v>
      </c>
      <c r="M460" s="177">
        <v>5.6858000000000004</v>
      </c>
      <c r="N460" s="177">
        <v>2.4155000000000002</v>
      </c>
      <c r="O460" s="177">
        <v>7.625</v>
      </c>
      <c r="P460" s="177">
        <v>6.1012000000000004</v>
      </c>
      <c r="Q460" s="177">
        <v>8.5299999999999994</v>
      </c>
      <c r="R460" s="177">
        <v>4.6395</v>
      </c>
      <c r="T460" s="106"/>
      <c r="U460" s="107"/>
      <c r="V460" s="107"/>
      <c r="W460" s="107"/>
      <c r="X460" s="107"/>
      <c r="Y460" s="107"/>
      <c r="Z460" s="107"/>
      <c r="AA460" s="107"/>
      <c r="AB460" s="107"/>
      <c r="AC460" s="107"/>
      <c r="AD460" s="107"/>
      <c r="AE460" s="107"/>
      <c r="AF460" s="107"/>
      <c r="AG460" s="107"/>
      <c r="AH460" s="107"/>
    </row>
    <row r="461" spans="1:34" x14ac:dyDescent="0.3">
      <c r="A461" s="173" t="s">
        <v>681</v>
      </c>
      <c r="B461" s="173" t="s">
        <v>1813</v>
      </c>
      <c r="C461" s="173">
        <v>102574</v>
      </c>
      <c r="D461" s="176">
        <v>44988</v>
      </c>
      <c r="E461" s="177">
        <v>149.64599999999999</v>
      </c>
      <c r="F461" s="177">
        <v>428.89499999999998</v>
      </c>
      <c r="G461" s="177">
        <v>192.26439999999999</v>
      </c>
      <c r="H461" s="177">
        <v>68.664299999999997</v>
      </c>
      <c r="I461" s="177">
        <v>-13.967000000000001</v>
      </c>
      <c r="J461" s="177">
        <v>-14.3613</v>
      </c>
      <c r="K461" s="177">
        <v>-4.7201000000000004</v>
      </c>
      <c r="L461" s="177">
        <v>12.023099999999999</v>
      </c>
      <c r="M461" s="177">
        <v>17.365100000000002</v>
      </c>
      <c r="N461" s="177">
        <v>14.163</v>
      </c>
      <c r="O461" s="177">
        <v>19.442499999999999</v>
      </c>
      <c r="P461" s="177">
        <v>14.723599999999999</v>
      </c>
      <c r="Q461" s="177">
        <v>15.680300000000001</v>
      </c>
      <c r="R461" s="177">
        <v>14.176</v>
      </c>
      <c r="T461" s="106"/>
      <c r="U461" s="107"/>
      <c r="V461" s="107"/>
      <c r="W461" s="107"/>
      <c r="X461" s="107"/>
      <c r="Y461" s="107"/>
      <c r="Z461" s="107"/>
      <c r="AA461" s="107"/>
      <c r="AB461" s="107"/>
      <c r="AC461" s="107"/>
      <c r="AD461" s="107"/>
      <c r="AE461" s="107"/>
      <c r="AF461" s="107"/>
      <c r="AG461" s="107"/>
      <c r="AH461" s="107"/>
    </row>
    <row r="462" spans="1:34" x14ac:dyDescent="0.3">
      <c r="A462" s="173" t="s">
        <v>681</v>
      </c>
      <c r="B462" s="173" t="s">
        <v>1814</v>
      </c>
      <c r="C462" s="173">
        <v>119777</v>
      </c>
      <c r="D462" s="176">
        <v>44988</v>
      </c>
      <c r="E462" s="177">
        <v>158.36199999999999</v>
      </c>
      <c r="F462" s="177">
        <v>429.5489</v>
      </c>
      <c r="G462" s="177">
        <v>193.08949999999999</v>
      </c>
      <c r="H462" s="177">
        <v>69.533600000000007</v>
      </c>
      <c r="I462" s="177">
        <v>-13.0718</v>
      </c>
      <c r="J462" s="177">
        <v>-13.4985</v>
      </c>
      <c r="K462" s="177">
        <v>-3.8754</v>
      </c>
      <c r="L462" s="177">
        <v>12.9047</v>
      </c>
      <c r="M462" s="177">
        <v>18.3</v>
      </c>
      <c r="N462" s="177">
        <v>15.1196</v>
      </c>
      <c r="O462" s="177">
        <v>20.302499999999998</v>
      </c>
      <c r="P462" s="177">
        <v>15.5685</v>
      </c>
      <c r="Q462" s="177">
        <v>14.7301</v>
      </c>
      <c r="R462" s="177">
        <v>15.1228</v>
      </c>
      <c r="T462" s="106"/>
      <c r="U462" s="107"/>
      <c r="V462" s="107"/>
      <c r="W462" s="107"/>
      <c r="X462" s="107"/>
      <c r="Y462" s="107"/>
      <c r="Z462" s="107"/>
      <c r="AA462" s="107"/>
      <c r="AB462" s="107"/>
      <c r="AC462" s="107"/>
      <c r="AD462" s="107"/>
      <c r="AE462" s="107"/>
      <c r="AF462" s="107"/>
      <c r="AG462" s="107"/>
      <c r="AH462" s="107"/>
    </row>
    <row r="463" spans="1:34" x14ac:dyDescent="0.3">
      <c r="A463" s="173" t="s">
        <v>681</v>
      </c>
      <c r="B463" s="173" t="s">
        <v>717</v>
      </c>
      <c r="C463" s="173">
        <v>117608</v>
      </c>
      <c r="D463" s="176">
        <v>44988</v>
      </c>
      <c r="E463" s="177">
        <v>25.127099999999999</v>
      </c>
      <c r="F463" s="177">
        <v>177.7903</v>
      </c>
      <c r="G463" s="177">
        <v>84.593699999999998</v>
      </c>
      <c r="H463" s="177">
        <v>12.8561</v>
      </c>
      <c r="I463" s="177">
        <v>-15.7994</v>
      </c>
      <c r="J463" s="177">
        <v>-12.4757</v>
      </c>
      <c r="K463" s="177">
        <v>-2.8984999999999999</v>
      </c>
      <c r="L463" s="177">
        <v>6.0346000000000002</v>
      </c>
      <c r="M463" s="177">
        <v>8.1692999999999998</v>
      </c>
      <c r="N463" s="177">
        <v>6.7911000000000001</v>
      </c>
      <c r="O463" s="177">
        <v>9.4985999999999997</v>
      </c>
      <c r="P463" s="177">
        <v>7.9551999999999996</v>
      </c>
      <c r="Q463" s="177">
        <v>9.0371000000000006</v>
      </c>
      <c r="R463" s="177">
        <v>6.3510999999999997</v>
      </c>
      <c r="T463" s="106"/>
      <c r="U463" s="107"/>
      <c r="V463" s="107"/>
      <c r="W463" s="107"/>
      <c r="X463" s="107"/>
      <c r="Y463" s="107"/>
      <c r="Z463" s="107"/>
      <c r="AA463" s="107"/>
      <c r="AB463" s="107"/>
      <c r="AC463" s="107"/>
      <c r="AD463" s="107"/>
      <c r="AE463" s="107"/>
      <c r="AF463" s="107"/>
      <c r="AG463" s="107"/>
      <c r="AH463" s="107"/>
    </row>
    <row r="464" spans="1:34" x14ac:dyDescent="0.3">
      <c r="A464" s="173" t="s">
        <v>681</v>
      </c>
      <c r="B464" s="173" t="s">
        <v>1443</v>
      </c>
      <c r="C464" s="173">
        <v>141072</v>
      </c>
      <c r="D464" s="176">
        <v>44988</v>
      </c>
      <c r="E464" s="177">
        <v>24.7622</v>
      </c>
      <c r="F464" s="177">
        <v>177.595</v>
      </c>
      <c r="G464" s="177">
        <v>84.2547</v>
      </c>
      <c r="H464" s="177">
        <v>12.495900000000001</v>
      </c>
      <c r="I464" s="177">
        <v>-16.1556</v>
      </c>
      <c r="J464" s="177">
        <v>-12.8384</v>
      </c>
      <c r="K464" s="177">
        <v>-3.2646999999999999</v>
      </c>
      <c r="L464" s="177">
        <v>5.6551</v>
      </c>
      <c r="M464" s="177">
        <v>7.7777000000000003</v>
      </c>
      <c r="N464" s="177">
        <v>6.3970000000000002</v>
      </c>
      <c r="O464" s="177">
        <v>9.1183999999999994</v>
      </c>
      <c r="P464" s="177">
        <v>7.6521999999999997</v>
      </c>
      <c r="Q464" s="177">
        <v>8.8391999999999999</v>
      </c>
      <c r="R464" s="177">
        <v>5.9583000000000004</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123.99036315789472</v>
      </c>
      <c r="G465" s="179">
        <v>61.757863157894747</v>
      </c>
      <c r="H465" s="179">
        <v>15.727047368421049</v>
      </c>
      <c r="I465" s="179">
        <v>-5.5493921052631583</v>
      </c>
      <c r="J465" s="179">
        <v>-2.8009789473684208</v>
      </c>
      <c r="K465" s="179">
        <v>-1.166415789473684</v>
      </c>
      <c r="L465" s="179">
        <v>5.0499394736842111</v>
      </c>
      <c r="M465" s="179">
        <v>8.0512078947368426</v>
      </c>
      <c r="N465" s="179">
        <v>5.8829368421052628</v>
      </c>
      <c r="O465" s="179">
        <v>9.2045815789473693</v>
      </c>
      <c r="P465" s="179">
        <v>8.2575687500000026</v>
      </c>
      <c r="Q465" s="179">
        <v>8.7185184210526305</v>
      </c>
      <c r="R465" s="179">
        <v>7.3134842105263145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117.61330000000001</v>
      </c>
      <c r="G466" s="179">
        <v>56.354349999999997</v>
      </c>
      <c r="H466" s="179">
        <v>12.676</v>
      </c>
      <c r="I466" s="179">
        <v>-4.5561499999999997</v>
      </c>
      <c r="J466" s="179">
        <v>-2.2774999999999999</v>
      </c>
      <c r="K466" s="179">
        <v>-0.47965000000000002</v>
      </c>
      <c r="L466" s="179">
        <v>4.8515499999999996</v>
      </c>
      <c r="M466" s="179">
        <v>7.4117499999999996</v>
      </c>
      <c r="N466" s="179">
        <v>4.91465</v>
      </c>
      <c r="O466" s="179">
        <v>7.9775</v>
      </c>
      <c r="P466" s="179">
        <v>7.8036999999999992</v>
      </c>
      <c r="Q466" s="179">
        <v>8.30105</v>
      </c>
      <c r="R466" s="179">
        <v>6.0628500000000001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718</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719</v>
      </c>
      <c r="B469" s="173" t="s">
        <v>720</v>
      </c>
      <c r="C469" s="173">
        <v>101738</v>
      </c>
      <c r="D469" s="176">
        <v>44988</v>
      </c>
      <c r="E469" s="177">
        <v>269.91000000000003</v>
      </c>
      <c r="F469" s="177">
        <v>0.99909999999999999</v>
      </c>
      <c r="G469" s="177">
        <v>1.7837000000000001</v>
      </c>
      <c r="H469" s="177">
        <v>0.65259999999999996</v>
      </c>
      <c r="I469" s="177">
        <v>-1.1464000000000001</v>
      </c>
      <c r="J469" s="177">
        <v>-1.1427</v>
      </c>
      <c r="K469" s="177">
        <v>-3.3239000000000001</v>
      </c>
      <c r="L469" s="177">
        <v>6.3056000000000001</v>
      </c>
      <c r="M469" s="177">
        <v>12.8764</v>
      </c>
      <c r="N469" s="177">
        <v>10.6914</v>
      </c>
      <c r="O469" s="177">
        <v>20.0046</v>
      </c>
      <c r="P469" s="177">
        <v>8.8059999999999992</v>
      </c>
      <c r="Q469" s="177">
        <v>17.843900000000001</v>
      </c>
      <c r="R469" s="177">
        <v>16.391500000000001</v>
      </c>
      <c r="T469" s="106"/>
      <c r="U469" s="107"/>
      <c r="V469" s="107"/>
      <c r="W469" s="107"/>
      <c r="X469" s="107"/>
      <c r="Y469" s="107"/>
      <c r="Z469" s="107"/>
      <c r="AA469" s="107"/>
      <c r="AB469" s="107"/>
      <c r="AC469" s="107"/>
      <c r="AD469" s="107"/>
      <c r="AE469" s="107"/>
      <c r="AF469" s="107"/>
      <c r="AG469" s="107"/>
      <c r="AH469" s="107"/>
    </row>
    <row r="470" spans="1:34" x14ac:dyDescent="0.3">
      <c r="A470" s="173" t="s">
        <v>719</v>
      </c>
      <c r="B470" s="173" t="s">
        <v>721</v>
      </c>
      <c r="C470" s="173">
        <v>119507</v>
      </c>
      <c r="D470" s="176">
        <v>44988</v>
      </c>
      <c r="E470" s="177">
        <v>290.95</v>
      </c>
      <c r="F470" s="177">
        <v>1.0033000000000001</v>
      </c>
      <c r="G470" s="177">
        <v>1.7877000000000001</v>
      </c>
      <c r="H470" s="177">
        <v>0.66779999999999995</v>
      </c>
      <c r="I470" s="177">
        <v>-1.1181000000000001</v>
      </c>
      <c r="J470" s="177">
        <v>-1.0879000000000001</v>
      </c>
      <c r="K470" s="177">
        <v>-3.1360999999999999</v>
      </c>
      <c r="L470" s="177">
        <v>6.6806000000000001</v>
      </c>
      <c r="M470" s="177">
        <v>13.475</v>
      </c>
      <c r="N470" s="177">
        <v>11.5306</v>
      </c>
      <c r="O470" s="177">
        <v>20.870999999999999</v>
      </c>
      <c r="P470" s="177">
        <v>9.5654000000000003</v>
      </c>
      <c r="Q470" s="177">
        <v>11.5768</v>
      </c>
      <c r="R470" s="177">
        <v>17.216100000000001</v>
      </c>
      <c r="T470" s="106"/>
      <c r="U470" s="107"/>
      <c r="V470" s="107"/>
      <c r="W470" s="107"/>
      <c r="X470" s="107"/>
      <c r="Y470" s="107"/>
      <c r="Z470" s="107"/>
      <c r="AA470" s="107"/>
      <c r="AB470" s="107"/>
      <c r="AC470" s="107"/>
      <c r="AD470" s="107"/>
      <c r="AE470" s="107"/>
      <c r="AF470" s="107"/>
      <c r="AG470" s="107"/>
      <c r="AH470" s="107"/>
    </row>
    <row r="471" spans="1:34" x14ac:dyDescent="0.3">
      <c r="A471" s="173" t="s">
        <v>719</v>
      </c>
      <c r="B471" s="173" t="s">
        <v>1666</v>
      </c>
      <c r="C471" s="173">
        <v>148609</v>
      </c>
      <c r="D471" s="176">
        <v>44988</v>
      </c>
      <c r="E471" s="177">
        <v>15.792</v>
      </c>
      <c r="F471" s="177">
        <v>1.0428999999999999</v>
      </c>
      <c r="G471" s="177">
        <v>1.7133</v>
      </c>
      <c r="H471" s="177">
        <v>0.26669999999999999</v>
      </c>
      <c r="I471" s="177">
        <v>-1.5093000000000001</v>
      </c>
      <c r="J471" s="177">
        <v>-0.27160000000000001</v>
      </c>
      <c r="K471" s="177">
        <v>-3.069</v>
      </c>
      <c r="L471" s="177">
        <v>3.7923</v>
      </c>
      <c r="M471" s="177">
        <v>12.5107</v>
      </c>
      <c r="N471" s="177">
        <v>13.18</v>
      </c>
      <c r="O471" s="177"/>
      <c r="P471" s="177"/>
      <c r="Q471" s="177">
        <v>23.0197</v>
      </c>
      <c r="R471" s="177">
        <v>18.5319</v>
      </c>
      <c r="T471" s="106"/>
      <c r="U471" s="107"/>
      <c r="V471" s="107"/>
      <c r="W471" s="107"/>
      <c r="X471" s="107"/>
      <c r="Y471" s="107"/>
      <c r="Z471" s="107"/>
      <c r="AA471" s="107"/>
      <c r="AB471" s="107"/>
      <c r="AC471" s="107"/>
      <c r="AD471" s="107"/>
      <c r="AE471" s="107"/>
      <c r="AF471" s="107"/>
      <c r="AG471" s="107"/>
      <c r="AH471" s="107"/>
    </row>
    <row r="472" spans="1:34" x14ac:dyDescent="0.3">
      <c r="A472" s="173" t="s">
        <v>719</v>
      </c>
      <c r="B472" s="173" t="s">
        <v>1667</v>
      </c>
      <c r="C472" s="173">
        <v>148610</v>
      </c>
      <c r="D472" s="176">
        <v>44988</v>
      </c>
      <c r="E472" s="177">
        <v>15.231</v>
      </c>
      <c r="F472" s="177">
        <v>1.0415000000000001</v>
      </c>
      <c r="G472" s="177">
        <v>1.7027000000000001</v>
      </c>
      <c r="H472" s="177">
        <v>0.2369</v>
      </c>
      <c r="I472" s="177">
        <v>-1.5640000000000001</v>
      </c>
      <c r="J472" s="177">
        <v>-0.39240000000000003</v>
      </c>
      <c r="K472" s="177">
        <v>-3.4424000000000001</v>
      </c>
      <c r="L472" s="177">
        <v>2.9887000000000001</v>
      </c>
      <c r="M472" s="177">
        <v>11.207700000000001</v>
      </c>
      <c r="N472" s="177">
        <v>11.435499999999999</v>
      </c>
      <c r="O472" s="177"/>
      <c r="P472" s="177"/>
      <c r="Q472" s="177">
        <v>21.018599999999999</v>
      </c>
      <c r="R472" s="177">
        <v>16.615200000000002</v>
      </c>
      <c r="T472" s="106"/>
      <c r="U472" s="107"/>
      <c r="V472" s="107"/>
      <c r="W472" s="107"/>
      <c r="X472" s="107"/>
      <c r="Y472" s="107"/>
      <c r="Z472" s="107"/>
      <c r="AA472" s="107"/>
      <c r="AB472" s="107"/>
      <c r="AC472" s="107"/>
      <c r="AD472" s="107"/>
      <c r="AE472" s="107"/>
      <c r="AF472" s="107"/>
      <c r="AG472" s="107"/>
      <c r="AH472" s="107"/>
    </row>
    <row r="473" spans="1:34" x14ac:dyDescent="0.3">
      <c r="A473" s="173" t="s">
        <v>719</v>
      </c>
      <c r="B473" s="173" t="s">
        <v>722</v>
      </c>
      <c r="C473" s="173">
        <v>129310</v>
      </c>
      <c r="D473" s="176">
        <v>44988</v>
      </c>
      <c r="E473" s="177">
        <v>29.37</v>
      </c>
      <c r="F473" s="177">
        <v>0.7893</v>
      </c>
      <c r="G473" s="177">
        <v>1.2410000000000001</v>
      </c>
      <c r="H473" s="177">
        <v>0.4446</v>
      </c>
      <c r="I473" s="177">
        <v>-0.74350000000000005</v>
      </c>
      <c r="J473" s="177">
        <v>-0.10199999999999999</v>
      </c>
      <c r="K473" s="177">
        <v>-2.2629000000000001</v>
      </c>
      <c r="L473" s="177">
        <v>5.4577999999999998</v>
      </c>
      <c r="M473" s="177">
        <v>11.588100000000001</v>
      </c>
      <c r="N473" s="177">
        <v>11.8431</v>
      </c>
      <c r="O473" s="177">
        <v>26.729900000000001</v>
      </c>
      <c r="P473" s="177">
        <v>10.343299999999999</v>
      </c>
      <c r="Q473" s="177">
        <v>13.0198</v>
      </c>
      <c r="R473" s="177">
        <v>19.086300000000001</v>
      </c>
      <c r="T473" s="106"/>
      <c r="U473" s="107"/>
      <c r="V473" s="107"/>
      <c r="W473" s="107"/>
      <c r="X473" s="107"/>
      <c r="Y473" s="107"/>
      <c r="Z473" s="107"/>
      <c r="AA473" s="107"/>
      <c r="AB473" s="107"/>
      <c r="AC473" s="107"/>
      <c r="AD473" s="107"/>
      <c r="AE473" s="107"/>
      <c r="AF473" s="107"/>
      <c r="AG473" s="107"/>
      <c r="AH473" s="107"/>
    </row>
    <row r="474" spans="1:34" x14ac:dyDescent="0.3">
      <c r="A474" s="173" t="s">
        <v>719</v>
      </c>
      <c r="B474" s="173" t="s">
        <v>723</v>
      </c>
      <c r="C474" s="173">
        <v>129312</v>
      </c>
      <c r="D474" s="176">
        <v>44988</v>
      </c>
      <c r="E474" s="177">
        <v>31.74</v>
      </c>
      <c r="F474" s="177">
        <v>0.76190000000000002</v>
      </c>
      <c r="G474" s="177">
        <v>1.244</v>
      </c>
      <c r="H474" s="177">
        <v>0.4748</v>
      </c>
      <c r="I474" s="177">
        <v>-0.68840000000000001</v>
      </c>
      <c r="J474" s="177">
        <v>0</v>
      </c>
      <c r="K474" s="177">
        <v>-1.8855999999999999</v>
      </c>
      <c r="L474" s="177">
        <v>6.2960000000000003</v>
      </c>
      <c r="M474" s="177">
        <v>12.9537</v>
      </c>
      <c r="N474" s="177">
        <v>13.6412</v>
      </c>
      <c r="O474" s="177">
        <v>28.211600000000001</v>
      </c>
      <c r="P474" s="177">
        <v>11.4892</v>
      </c>
      <c r="Q474" s="177">
        <v>14.0205</v>
      </c>
      <c r="R474" s="177">
        <v>20.690999999999999</v>
      </c>
      <c r="T474" s="106"/>
      <c r="U474" s="107"/>
      <c r="V474" s="107"/>
      <c r="W474" s="107"/>
      <c r="X474" s="107"/>
      <c r="Y474" s="107"/>
      <c r="Z474" s="107"/>
      <c r="AA474" s="107"/>
      <c r="AB474" s="107"/>
      <c r="AC474" s="107"/>
      <c r="AD474" s="107"/>
      <c r="AE474" s="107"/>
      <c r="AF474" s="107"/>
      <c r="AG474" s="107"/>
      <c r="AH474" s="107"/>
    </row>
    <row r="475" spans="1:34" x14ac:dyDescent="0.3">
      <c r="A475" s="173" t="s">
        <v>719</v>
      </c>
      <c r="B475" s="173" t="s">
        <v>724</v>
      </c>
      <c r="C475" s="173">
        <v>145750</v>
      </c>
      <c r="D475" s="176">
        <v>44988</v>
      </c>
      <c r="E475" s="177">
        <v>17.87</v>
      </c>
      <c r="F475" s="177">
        <v>0.56269999999999998</v>
      </c>
      <c r="G475" s="177">
        <v>0.96050000000000002</v>
      </c>
      <c r="H475" s="177">
        <v>0.33689999999999998</v>
      </c>
      <c r="I475" s="177">
        <v>-1.3796999999999999</v>
      </c>
      <c r="J475" s="177">
        <v>-1.3796999999999999</v>
      </c>
      <c r="K475" s="177">
        <v>-5.4497</v>
      </c>
      <c r="L475" s="177">
        <v>-1.6511</v>
      </c>
      <c r="M475" s="177">
        <v>8.4344999999999999</v>
      </c>
      <c r="N475" s="177">
        <v>4.6866000000000003</v>
      </c>
      <c r="O475" s="177">
        <v>17.166499999999999</v>
      </c>
      <c r="P475" s="177"/>
      <c r="Q475" s="177">
        <v>14.8232</v>
      </c>
      <c r="R475" s="177">
        <v>10.2563</v>
      </c>
      <c r="T475" s="106"/>
      <c r="U475" s="107"/>
      <c r="V475" s="107"/>
      <c r="W475" s="107"/>
      <c r="X475" s="107"/>
      <c r="Y475" s="107"/>
      <c r="Z475" s="107"/>
      <c r="AA475" s="107"/>
      <c r="AB475" s="107"/>
      <c r="AC475" s="107"/>
      <c r="AD475" s="107"/>
      <c r="AE475" s="107"/>
      <c r="AF475" s="107"/>
      <c r="AG475" s="107"/>
      <c r="AH475" s="107"/>
    </row>
    <row r="476" spans="1:34" x14ac:dyDescent="0.3">
      <c r="A476" s="173" t="s">
        <v>719</v>
      </c>
      <c r="B476" s="173" t="s">
        <v>725</v>
      </c>
      <c r="C476" s="173">
        <v>145747</v>
      </c>
      <c r="D476" s="176">
        <v>44988</v>
      </c>
      <c r="E476" s="177">
        <v>16.96</v>
      </c>
      <c r="F476" s="177">
        <v>0.53349999999999997</v>
      </c>
      <c r="G476" s="177">
        <v>0.89229999999999998</v>
      </c>
      <c r="H476" s="177">
        <v>0.2364</v>
      </c>
      <c r="I476" s="177">
        <v>-1.4525999999999999</v>
      </c>
      <c r="J476" s="177">
        <v>-1.4525999999999999</v>
      </c>
      <c r="K476" s="177">
        <v>-5.7253999999999996</v>
      </c>
      <c r="L476" s="177">
        <v>-2.1915</v>
      </c>
      <c r="M476" s="177">
        <v>7.5460000000000003</v>
      </c>
      <c r="N476" s="177">
        <v>3.6042000000000001</v>
      </c>
      <c r="O476" s="177">
        <v>15.948600000000001</v>
      </c>
      <c r="P476" s="177"/>
      <c r="Q476" s="177">
        <v>13.4032</v>
      </c>
      <c r="R476" s="177">
        <v>9.1334999999999997</v>
      </c>
      <c r="T476" s="106"/>
      <c r="U476" s="107"/>
      <c r="V476" s="107"/>
      <c r="W476" s="107"/>
      <c r="X476" s="107"/>
      <c r="Y476" s="107"/>
      <c r="Z476" s="107"/>
      <c r="AA476" s="107"/>
      <c r="AB476" s="107"/>
      <c r="AC476" s="107"/>
      <c r="AD476" s="107"/>
      <c r="AE476" s="107"/>
      <c r="AF476" s="107"/>
      <c r="AG476" s="107"/>
      <c r="AH476" s="107"/>
    </row>
    <row r="477" spans="1:34" x14ac:dyDescent="0.3">
      <c r="A477" s="173" t="s">
        <v>719</v>
      </c>
      <c r="B477" s="173" t="s">
        <v>1830</v>
      </c>
      <c r="C477" s="173">
        <v>149697</v>
      </c>
      <c r="D477" s="176">
        <v>44988</v>
      </c>
      <c r="E477" s="177">
        <v>86.985399999999998</v>
      </c>
      <c r="F477" s="177">
        <v>0.97640000000000005</v>
      </c>
      <c r="G477" s="177">
        <v>1.3825000000000001</v>
      </c>
      <c r="H477" s="177">
        <v>0.52910000000000001</v>
      </c>
      <c r="I477" s="177">
        <v>-0.92579999999999996</v>
      </c>
      <c r="J477" s="177">
        <v>-0.72629999999999995</v>
      </c>
      <c r="K477" s="177">
        <v>-3.7343000000000002</v>
      </c>
      <c r="L477" s="177">
        <v>1.4802</v>
      </c>
      <c r="M477" s="177">
        <v>6.5186000000000002</v>
      </c>
      <c r="N477" s="177">
        <v>7.8806000000000003</v>
      </c>
      <c r="O477" s="177">
        <v>18.098199999999999</v>
      </c>
      <c r="P477" s="177">
        <v>10.709</v>
      </c>
      <c r="Q477" s="177">
        <v>12.4811</v>
      </c>
      <c r="R477" s="177">
        <v>9.9074000000000009</v>
      </c>
      <c r="T477" s="106"/>
      <c r="U477" s="107"/>
      <c r="V477" s="107"/>
      <c r="W477" s="107"/>
      <c r="X477" s="107"/>
      <c r="Y477" s="107"/>
      <c r="Z477" s="107"/>
      <c r="AA477" s="107"/>
      <c r="AB477" s="107"/>
      <c r="AC477" s="107"/>
      <c r="AD477" s="107"/>
      <c r="AE477" s="107"/>
      <c r="AF477" s="107"/>
      <c r="AG477" s="107"/>
      <c r="AH477" s="107"/>
    </row>
    <row r="478" spans="1:34" x14ac:dyDescent="0.3">
      <c r="A478" s="173" t="s">
        <v>719</v>
      </c>
      <c r="B478" s="173" t="s">
        <v>1831</v>
      </c>
      <c r="C478" s="173">
        <v>149700</v>
      </c>
      <c r="D478" s="176">
        <v>44988</v>
      </c>
      <c r="E478" s="177">
        <v>92.173500000000004</v>
      </c>
      <c r="F478" s="177">
        <v>0.98029999999999995</v>
      </c>
      <c r="G478" s="177">
        <v>1.3946000000000001</v>
      </c>
      <c r="H478" s="177">
        <v>0.55769999999999997</v>
      </c>
      <c r="I478" s="177">
        <v>-0.86850000000000005</v>
      </c>
      <c r="J478" s="177">
        <v>-0.61050000000000004</v>
      </c>
      <c r="K478" s="177">
        <v>-3.3660000000000001</v>
      </c>
      <c r="L478" s="177">
        <v>2.0796000000000001</v>
      </c>
      <c r="M478" s="177">
        <v>7.3582999999999998</v>
      </c>
      <c r="N478" s="177">
        <v>8.9954999999999998</v>
      </c>
      <c r="O478" s="177">
        <v>18.896599999999999</v>
      </c>
      <c r="P478" s="177">
        <v>11.478</v>
      </c>
      <c r="Q478" s="177">
        <v>13.053000000000001</v>
      </c>
      <c r="R478" s="177">
        <v>10.756</v>
      </c>
      <c r="T478" s="106"/>
      <c r="U478" s="107"/>
      <c r="V478" s="107"/>
      <c r="W478" s="107"/>
      <c r="X478" s="107"/>
      <c r="Y478" s="107"/>
      <c r="Z478" s="107"/>
      <c r="AA478" s="107"/>
      <c r="AB478" s="107"/>
      <c r="AC478" s="107"/>
      <c r="AD478" s="107"/>
      <c r="AE478" s="107"/>
      <c r="AF478" s="107"/>
      <c r="AG478" s="107"/>
      <c r="AH478" s="107"/>
    </row>
    <row r="479" spans="1:34" x14ac:dyDescent="0.3">
      <c r="A479" s="173" t="s">
        <v>719</v>
      </c>
      <c r="B479" s="173" t="s">
        <v>726</v>
      </c>
      <c r="C479" s="173">
        <v>103678</v>
      </c>
      <c r="D479" s="176">
        <v>44988</v>
      </c>
      <c r="E479" s="177">
        <v>87.866100000000003</v>
      </c>
      <c r="F479" s="177">
        <v>0.46200000000000002</v>
      </c>
      <c r="G479" s="177">
        <v>1.2062999999999999</v>
      </c>
      <c r="H479" s="177">
        <v>0.23280000000000001</v>
      </c>
      <c r="I479" s="177">
        <v>-0.37630000000000002</v>
      </c>
      <c r="J479" s="177">
        <v>0.44629999999999997</v>
      </c>
      <c r="K479" s="177">
        <v>-0.217</v>
      </c>
      <c r="L479" s="177">
        <v>3.7970000000000002</v>
      </c>
      <c r="M479" s="177">
        <v>5.9187000000000003</v>
      </c>
      <c r="N479" s="177">
        <v>8.2879000000000005</v>
      </c>
      <c r="O479" s="177">
        <v>25.957899999999999</v>
      </c>
      <c r="P479" s="177">
        <v>13.036300000000001</v>
      </c>
      <c r="Q479" s="177">
        <v>13.807399999999999</v>
      </c>
      <c r="R479" s="177">
        <v>16.860700000000001</v>
      </c>
      <c r="T479" s="106"/>
      <c r="U479" s="107"/>
      <c r="V479" s="107"/>
      <c r="W479" s="107"/>
      <c r="X479" s="107"/>
      <c r="Y479" s="107"/>
      <c r="Z479" s="107"/>
      <c r="AA479" s="107"/>
      <c r="AB479" s="107"/>
      <c r="AC479" s="107"/>
      <c r="AD479" s="107"/>
      <c r="AE479" s="107"/>
      <c r="AF479" s="107"/>
      <c r="AG479" s="107"/>
      <c r="AH479" s="107"/>
    </row>
    <row r="480" spans="1:34" x14ac:dyDescent="0.3">
      <c r="A480" s="173" t="s">
        <v>719</v>
      </c>
      <c r="B480" s="173" t="s">
        <v>727</v>
      </c>
      <c r="C480" s="173">
        <v>118527</v>
      </c>
      <c r="D480" s="176">
        <v>44988</v>
      </c>
      <c r="E480" s="177">
        <v>94.241200000000006</v>
      </c>
      <c r="F480" s="177">
        <v>0.46439999999999998</v>
      </c>
      <c r="G480" s="177">
        <v>1.2138</v>
      </c>
      <c r="H480" s="177">
        <v>0.25059999999999999</v>
      </c>
      <c r="I480" s="177">
        <v>-0.34060000000000001</v>
      </c>
      <c r="J480" s="177">
        <v>0.51339999999999997</v>
      </c>
      <c r="K480" s="177">
        <v>-2.5700000000000001E-2</v>
      </c>
      <c r="L480" s="177">
        <v>4.1818999999999997</v>
      </c>
      <c r="M480" s="177">
        <v>6.4962999999999997</v>
      </c>
      <c r="N480" s="177">
        <v>9.0648999999999997</v>
      </c>
      <c r="O480" s="177">
        <v>26.998100000000001</v>
      </c>
      <c r="P480" s="177">
        <v>13.9156</v>
      </c>
      <c r="Q480" s="177">
        <v>14.6891</v>
      </c>
      <c r="R480" s="177">
        <v>17.6861</v>
      </c>
      <c r="T480" s="106"/>
      <c r="U480" s="107"/>
      <c r="V480" s="107"/>
      <c r="W480" s="107"/>
      <c r="X480" s="107"/>
      <c r="Y480" s="107"/>
      <c r="Z480" s="107"/>
      <c r="AA480" s="107"/>
      <c r="AB480" s="107"/>
      <c r="AC480" s="107"/>
      <c r="AD480" s="107"/>
      <c r="AE480" s="107"/>
      <c r="AF480" s="107"/>
      <c r="AG480" s="107"/>
      <c r="AH480" s="107"/>
    </row>
    <row r="481" spans="1:34" x14ac:dyDescent="0.3">
      <c r="A481" s="173" t="s">
        <v>719</v>
      </c>
      <c r="B481" s="173" t="s">
        <v>728</v>
      </c>
      <c r="C481" s="173">
        <v>120749</v>
      </c>
      <c r="D481" s="176">
        <v>44988</v>
      </c>
      <c r="E481" s="177">
        <v>110.2401</v>
      </c>
      <c r="F481" s="177">
        <v>0.55159999999999998</v>
      </c>
      <c r="G481" s="177">
        <v>1.0571999999999999</v>
      </c>
      <c r="H481" s="177">
        <v>-0.68210000000000004</v>
      </c>
      <c r="I481" s="177">
        <v>-1.5886</v>
      </c>
      <c r="J481" s="177">
        <v>-0.16950000000000001</v>
      </c>
      <c r="K481" s="177">
        <v>-2.7155</v>
      </c>
      <c r="L481" s="177">
        <v>1.8584000000000001</v>
      </c>
      <c r="M481" s="177">
        <v>5.7824</v>
      </c>
      <c r="N481" s="177">
        <v>2.0501</v>
      </c>
      <c r="O481" s="177">
        <v>18.695399999999999</v>
      </c>
      <c r="P481" s="177">
        <v>10.9711</v>
      </c>
      <c r="Q481" s="177">
        <v>12.0022</v>
      </c>
      <c r="R481" s="177">
        <v>11.0162</v>
      </c>
      <c r="T481" s="106"/>
      <c r="U481" s="107"/>
      <c r="V481" s="107"/>
      <c r="W481" s="107"/>
      <c r="X481" s="107"/>
      <c r="Y481" s="107"/>
      <c r="Z481" s="107"/>
      <c r="AA481" s="107"/>
      <c r="AB481" s="107"/>
      <c r="AC481" s="107"/>
      <c r="AD481" s="107"/>
      <c r="AE481" s="107"/>
      <c r="AF481" s="107"/>
      <c r="AG481" s="107"/>
      <c r="AH481" s="107"/>
    </row>
    <row r="482" spans="1:34" x14ac:dyDescent="0.3">
      <c r="A482" s="173" t="s">
        <v>719</v>
      </c>
      <c r="B482" s="173" t="s">
        <v>729</v>
      </c>
      <c r="C482" s="173">
        <v>103026</v>
      </c>
      <c r="D482" s="176">
        <v>44988</v>
      </c>
      <c r="E482" s="177">
        <v>103.6061</v>
      </c>
      <c r="F482" s="177">
        <v>0.54969999999999997</v>
      </c>
      <c r="G482" s="177">
        <v>1.0516000000000001</v>
      </c>
      <c r="H482" s="177">
        <v>-0.69420000000000004</v>
      </c>
      <c r="I482" s="177">
        <v>-1.6126</v>
      </c>
      <c r="J482" s="177">
        <v>-0.21859999999999999</v>
      </c>
      <c r="K482" s="177">
        <v>-2.8704000000000001</v>
      </c>
      <c r="L482" s="177">
        <v>1.5414000000000001</v>
      </c>
      <c r="M482" s="177">
        <v>5.2907999999999999</v>
      </c>
      <c r="N482" s="177">
        <v>1.419</v>
      </c>
      <c r="O482" s="177">
        <v>17.9955</v>
      </c>
      <c r="P482" s="177">
        <v>10.3095</v>
      </c>
      <c r="Q482" s="177">
        <v>13.9998</v>
      </c>
      <c r="R482" s="177">
        <v>10.3444</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0.76561428571428558</v>
      </c>
      <c r="G483" s="179">
        <v>1.3308</v>
      </c>
      <c r="H483" s="179">
        <v>0.2507571428571429</v>
      </c>
      <c r="I483" s="179">
        <v>-1.0938857142857144</v>
      </c>
      <c r="J483" s="179">
        <v>-0.47100714285714285</v>
      </c>
      <c r="K483" s="179">
        <v>-2.9445642857142857</v>
      </c>
      <c r="L483" s="179">
        <v>3.0440642857142857</v>
      </c>
      <c r="M483" s="179">
        <v>9.139800000000001</v>
      </c>
      <c r="N483" s="179">
        <v>8.4507571428571424</v>
      </c>
      <c r="O483" s="179">
        <v>21.297825</v>
      </c>
      <c r="P483" s="179">
        <v>11.062340000000003</v>
      </c>
      <c r="Q483" s="179">
        <v>14.911307142857142</v>
      </c>
      <c r="R483" s="179">
        <v>14.606614285714288</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0.77560000000000007</v>
      </c>
      <c r="G484" s="179">
        <v>1.2425000000000002</v>
      </c>
      <c r="H484" s="179">
        <v>0.30179999999999996</v>
      </c>
      <c r="I484" s="179">
        <v>-1.13225</v>
      </c>
      <c r="J484" s="179">
        <v>-0.33200000000000002</v>
      </c>
      <c r="K484" s="179">
        <v>-3.1025499999999999</v>
      </c>
      <c r="L484" s="179">
        <v>3.3905000000000003</v>
      </c>
      <c r="M484" s="179">
        <v>7.9902499999999996</v>
      </c>
      <c r="N484" s="179">
        <v>9.0302000000000007</v>
      </c>
      <c r="O484" s="179">
        <v>19.450600000000001</v>
      </c>
      <c r="P484" s="179">
        <v>10.84005</v>
      </c>
      <c r="Q484" s="179">
        <v>13.903600000000001</v>
      </c>
      <c r="R484" s="179">
        <v>16.503350000000001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44988</v>
      </c>
      <c r="E487" s="177">
        <v>40.594799999999999</v>
      </c>
      <c r="F487" s="177">
        <v>24.2927</v>
      </c>
      <c r="G487" s="177">
        <v>14.733599999999999</v>
      </c>
      <c r="H487" s="177">
        <v>6.7264999999999997</v>
      </c>
      <c r="I487" s="177">
        <v>4.8449999999999998</v>
      </c>
      <c r="J487" s="177">
        <v>1.8232999999999999</v>
      </c>
      <c r="K487" s="177">
        <v>4.7103999999999999</v>
      </c>
      <c r="L487" s="177">
        <v>5.2131999999999996</v>
      </c>
      <c r="M487" s="177">
        <v>10.3009</v>
      </c>
      <c r="N487" s="177">
        <v>7.258</v>
      </c>
      <c r="O487" s="177">
        <v>6.9607000000000001</v>
      </c>
      <c r="P487" s="177">
        <v>6.1025999999999998</v>
      </c>
      <c r="Q487" s="177">
        <v>7.5107999999999997</v>
      </c>
      <c r="R487" s="177">
        <v>6.6013000000000002</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44988</v>
      </c>
      <c r="E488" s="177">
        <v>26.528099999999998</v>
      </c>
      <c r="F488" s="177">
        <v>23.8186</v>
      </c>
      <c r="G488" s="177">
        <v>14.1883</v>
      </c>
      <c r="H488" s="177">
        <v>6.1791999999999998</v>
      </c>
      <c r="I488" s="177">
        <v>4.2820999999999998</v>
      </c>
      <c r="J488" s="177">
        <v>1.2444</v>
      </c>
      <c r="K488" s="177">
        <v>4.1073000000000004</v>
      </c>
      <c r="L488" s="177">
        <v>4.6013000000000002</v>
      </c>
      <c r="M488" s="177">
        <v>9.6504999999999992</v>
      </c>
      <c r="N488" s="177">
        <v>6.6087999999999996</v>
      </c>
      <c r="O488" s="177">
        <v>6.3369999999999997</v>
      </c>
      <c r="P488" s="177">
        <v>5.4947999999999997</v>
      </c>
      <c r="Q488" s="177">
        <v>7.2657999999999996</v>
      </c>
      <c r="R488" s="177">
        <v>5.9809999999999999</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44988</v>
      </c>
      <c r="E489" s="177">
        <v>38.357700000000001</v>
      </c>
      <c r="F489" s="177">
        <v>23.8047</v>
      </c>
      <c r="G489" s="177">
        <v>14.194900000000001</v>
      </c>
      <c r="H489" s="177">
        <v>6.1788999999999996</v>
      </c>
      <c r="I489" s="177">
        <v>4.2686000000000002</v>
      </c>
      <c r="J489" s="177">
        <v>1.228</v>
      </c>
      <c r="K489" s="177">
        <v>4.1018999999999997</v>
      </c>
      <c r="L489" s="177">
        <v>4.5979000000000001</v>
      </c>
      <c r="M489" s="177">
        <v>9.6470000000000002</v>
      </c>
      <c r="N489" s="177">
        <v>6.6086999999999998</v>
      </c>
      <c r="O489" s="177">
        <v>6.3442999999999996</v>
      </c>
      <c r="P489" s="177">
        <v>5.4993999999999996</v>
      </c>
      <c r="Q489" s="177">
        <v>7.5624000000000002</v>
      </c>
      <c r="R489" s="177">
        <v>5.9854000000000003</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44988</v>
      </c>
      <c r="E493" s="177">
        <v>26.7669</v>
      </c>
      <c r="F493" s="177">
        <v>23.059799999999999</v>
      </c>
      <c r="G493" s="177">
        <v>2.2730999999999999</v>
      </c>
      <c r="H493" s="177">
        <v>0.79879999999999995</v>
      </c>
      <c r="I493" s="177">
        <v>4.6055000000000001</v>
      </c>
      <c r="J493" s="177">
        <v>-3.0076000000000001</v>
      </c>
      <c r="K493" s="177">
        <v>2.8872</v>
      </c>
      <c r="L493" s="177">
        <v>4.0542999999999996</v>
      </c>
      <c r="M493" s="177">
        <v>7.2572000000000001</v>
      </c>
      <c r="N493" s="177">
        <v>3.0891999999999999</v>
      </c>
      <c r="O493" s="177">
        <v>5.4604999999999997</v>
      </c>
      <c r="P493" s="177">
        <v>7.7797000000000001</v>
      </c>
      <c r="Q493" s="177">
        <v>8.5174000000000003</v>
      </c>
      <c r="R493" s="177">
        <v>4.9555999999999996</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44988</v>
      </c>
      <c r="E494" s="177">
        <v>24.5519</v>
      </c>
      <c r="F494" s="177">
        <v>22.759899999999998</v>
      </c>
      <c r="G494" s="177">
        <v>1.8834</v>
      </c>
      <c r="H494" s="177">
        <v>0.42480000000000001</v>
      </c>
      <c r="I494" s="177">
        <v>4.2225000000000001</v>
      </c>
      <c r="J494" s="177">
        <v>-3.3997999999999999</v>
      </c>
      <c r="K494" s="177">
        <v>2.4954000000000001</v>
      </c>
      <c r="L494" s="177">
        <v>3.6469999999999998</v>
      </c>
      <c r="M494" s="177">
        <v>6.8326000000000002</v>
      </c>
      <c r="N494" s="177">
        <v>2.6812</v>
      </c>
      <c r="O494" s="177">
        <v>5.0315000000000003</v>
      </c>
      <c r="P494" s="177">
        <v>7.1881000000000004</v>
      </c>
      <c r="Q494" s="177">
        <v>7.8692000000000002</v>
      </c>
      <c r="R494" s="177">
        <v>4.5350999999999999</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1888</v>
      </c>
      <c r="C495" s="173">
        <v>150173</v>
      </c>
      <c r="D495" s="176">
        <v>44988</v>
      </c>
      <c r="E495" s="177">
        <v>38.243400000000001</v>
      </c>
      <c r="F495" s="177">
        <v>34.773699999999998</v>
      </c>
      <c r="G495" s="177">
        <v>29.115500000000001</v>
      </c>
      <c r="H495" s="177">
        <v>10.341799999999999</v>
      </c>
      <c r="I495" s="177">
        <v>4.6029</v>
      </c>
      <c r="J495" s="177">
        <v>-2.1745000000000001</v>
      </c>
      <c r="K495" s="177">
        <v>3.0093999999999999</v>
      </c>
      <c r="L495" s="177">
        <v>5.1197999999999997</v>
      </c>
      <c r="M495" s="177">
        <v>6.6132999999999997</v>
      </c>
      <c r="N495" s="177">
        <v>3.7923</v>
      </c>
      <c r="O495" s="177">
        <v>3.8075000000000001</v>
      </c>
      <c r="P495" s="177">
        <v>5.5098000000000003</v>
      </c>
      <c r="Q495" s="177">
        <v>7.5403000000000002</v>
      </c>
      <c r="R495" s="177">
        <v>3.7298</v>
      </c>
      <c r="S495" t="s">
        <v>1785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1889</v>
      </c>
      <c r="C496" s="173">
        <v>150180</v>
      </c>
      <c r="D496" s="176">
        <v>44988</v>
      </c>
      <c r="E496" s="177">
        <v>41.646599999999999</v>
      </c>
      <c r="F496" s="177">
        <v>35.793100000000003</v>
      </c>
      <c r="G496" s="177">
        <v>30.106400000000001</v>
      </c>
      <c r="H496" s="177">
        <v>11.3178</v>
      </c>
      <c r="I496" s="177">
        <v>5.5834999999999999</v>
      </c>
      <c r="J496" s="177">
        <v>-1.1977</v>
      </c>
      <c r="K496" s="177">
        <v>3.9958</v>
      </c>
      <c r="L496" s="177">
        <v>6.1513999999999998</v>
      </c>
      <c r="M496" s="177">
        <v>7.6627000000000001</v>
      </c>
      <c r="N496" s="177">
        <v>4.8643999999999998</v>
      </c>
      <c r="O496" s="177">
        <v>4.9646999999999997</v>
      </c>
      <c r="P496" s="177">
        <v>6.6227</v>
      </c>
      <c r="Q496" s="177">
        <v>7.9156000000000004</v>
      </c>
      <c r="R496" s="177">
        <v>4.9284999999999997</v>
      </c>
      <c r="S496" t="s">
        <v>1785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1980</v>
      </c>
      <c r="C497" s="173">
        <v>150172</v>
      </c>
      <c r="D497" s="176">
        <v>44988</v>
      </c>
      <c r="E497" s="177">
        <v>26.9344</v>
      </c>
      <c r="F497" s="177">
        <v>34.860500000000002</v>
      </c>
      <c r="G497" s="177">
        <v>29.114799999999999</v>
      </c>
      <c r="H497" s="177">
        <v>10.338900000000001</v>
      </c>
      <c r="I497" s="177">
        <v>4.6059000000000001</v>
      </c>
      <c r="J497" s="177">
        <v>-2.1743000000000001</v>
      </c>
      <c r="K497" s="177">
        <v>3.0097</v>
      </c>
      <c r="L497" s="177">
        <v>5.1456999999999997</v>
      </c>
      <c r="M497" s="177">
        <v>6.6384999999999996</v>
      </c>
      <c r="N497" s="177">
        <v>3.9697</v>
      </c>
      <c r="O497" s="177">
        <v>4.3022999999999998</v>
      </c>
      <c r="P497" s="177">
        <v>6.0400999999999998</v>
      </c>
      <c r="Q497" s="177">
        <v>7.3026</v>
      </c>
      <c r="R497" s="177">
        <v>4.2138</v>
      </c>
      <c r="S497" t="s">
        <v>1785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1785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1785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44988</v>
      </c>
      <c r="E500" s="177">
        <v>26.9816</v>
      </c>
      <c r="F500" s="177">
        <v>34.1218</v>
      </c>
      <c r="G500" s="177">
        <v>24.127099999999999</v>
      </c>
      <c r="H500" s="177">
        <v>8.2650000000000006</v>
      </c>
      <c r="I500" s="177">
        <v>4.53</v>
      </c>
      <c r="J500" s="177">
        <v>-0.86419999999999997</v>
      </c>
      <c r="K500" s="177">
        <v>3.9571999999999998</v>
      </c>
      <c r="L500" s="177">
        <v>5.5227000000000004</v>
      </c>
      <c r="M500" s="177">
        <v>6.7333999999999996</v>
      </c>
      <c r="N500" s="177">
        <v>4.3419999999999996</v>
      </c>
      <c r="O500" s="177">
        <v>4.8533999999999997</v>
      </c>
      <c r="P500" s="177">
        <v>6.6525999999999996</v>
      </c>
      <c r="Q500" s="177">
        <v>7.8023999999999996</v>
      </c>
      <c r="R500" s="177">
        <v>3.8014999999999999</v>
      </c>
      <c r="S500" t="s">
        <v>1785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44988</v>
      </c>
      <c r="E501" s="177">
        <v>25.090900000000001</v>
      </c>
      <c r="F501" s="177">
        <v>33.197600000000001</v>
      </c>
      <c r="G501" s="177">
        <v>23.076599999999999</v>
      </c>
      <c r="H501" s="177">
        <v>7.2004000000000001</v>
      </c>
      <c r="I501" s="177">
        <v>3.4542999999999999</v>
      </c>
      <c r="J501" s="177">
        <v>-1.9454</v>
      </c>
      <c r="K501" s="177">
        <v>2.8593000000000002</v>
      </c>
      <c r="L501" s="177">
        <v>4.3968999999999996</v>
      </c>
      <c r="M501" s="177">
        <v>5.5884999999999998</v>
      </c>
      <c r="N501" s="177">
        <v>3.2181999999999999</v>
      </c>
      <c r="O501" s="177">
        <v>3.8043</v>
      </c>
      <c r="P501" s="177">
        <v>5.6726000000000001</v>
      </c>
      <c r="Q501" s="177">
        <v>6.9089</v>
      </c>
      <c r="R501" s="177">
        <v>2.6869999999999998</v>
      </c>
      <c r="S501" t="s">
        <v>1785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44988</v>
      </c>
      <c r="E502" s="177">
        <v>2888.9760000000001</v>
      </c>
      <c r="F502" s="177">
        <v>21.672999999999998</v>
      </c>
      <c r="G502" s="177">
        <v>18.336300000000001</v>
      </c>
      <c r="H502" s="177">
        <v>4.4698000000000002</v>
      </c>
      <c r="I502" s="177">
        <v>1.5661</v>
      </c>
      <c r="J502" s="177">
        <v>-1.5071000000000001</v>
      </c>
      <c r="K502" s="177">
        <v>4.1639999999999997</v>
      </c>
      <c r="L502" s="177">
        <v>3.7416999999999998</v>
      </c>
      <c r="M502" s="177">
        <v>4.1830999999999996</v>
      </c>
      <c r="N502" s="177">
        <v>2.7749000000000001</v>
      </c>
      <c r="O502" s="177">
        <v>5.0560999999999998</v>
      </c>
      <c r="P502" s="177">
        <v>7.3941999999999997</v>
      </c>
      <c r="Q502" s="177">
        <v>7.8906000000000001</v>
      </c>
      <c r="R502" s="177">
        <v>4.1238999999999999</v>
      </c>
      <c r="S502" t="s">
        <v>1785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44988</v>
      </c>
      <c r="E503" s="177">
        <v>2752.7188999999998</v>
      </c>
      <c r="F503" s="177">
        <v>21.023299999999999</v>
      </c>
      <c r="G503" s="177">
        <v>17.685300000000002</v>
      </c>
      <c r="H503" s="177">
        <v>3.8195000000000001</v>
      </c>
      <c r="I503" s="177">
        <v>0.91569999999999996</v>
      </c>
      <c r="J503" s="177">
        <v>-2.1562000000000001</v>
      </c>
      <c r="K503" s="177">
        <v>3.5078</v>
      </c>
      <c r="L503" s="177">
        <v>3.0857000000000001</v>
      </c>
      <c r="M503" s="177">
        <v>3.5179999999999998</v>
      </c>
      <c r="N503" s="177">
        <v>2.1171000000000002</v>
      </c>
      <c r="O503" s="177">
        <v>4.3886000000000003</v>
      </c>
      <c r="P503" s="177">
        <v>6.7549999999999999</v>
      </c>
      <c r="Q503" s="177">
        <v>6.6067999999999998</v>
      </c>
      <c r="R503" s="177">
        <v>3.4653999999999998</v>
      </c>
      <c r="S503" t="s">
        <v>1785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1785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1785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1785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1785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44988</v>
      </c>
      <c r="E508" s="177">
        <v>0.79430000000000001</v>
      </c>
      <c r="F508" s="177">
        <v>13.790900000000001</v>
      </c>
      <c r="G508" s="177">
        <v>15.3368</v>
      </c>
      <c r="H508" s="177">
        <v>14.4823</v>
      </c>
      <c r="I508" s="177">
        <v>14.522600000000001</v>
      </c>
      <c r="J508" s="177">
        <v>14.436199999999999</v>
      </c>
      <c r="K508" s="177">
        <v>14.710100000000001</v>
      </c>
      <c r="L508" s="177">
        <v>-32.426600000000001</v>
      </c>
      <c r="M508" s="177">
        <v>4.1835000000000004</v>
      </c>
      <c r="N508" s="177">
        <v>6.0480999999999998</v>
      </c>
      <c r="O508" s="177"/>
      <c r="P508" s="177"/>
      <c r="Q508" s="177">
        <v>6.0593000000000004</v>
      </c>
      <c r="R508" s="177"/>
      <c r="S508" t="s">
        <v>1785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44988</v>
      </c>
      <c r="E509" s="177">
        <v>0.84130000000000005</v>
      </c>
      <c r="F509" s="177">
        <v>13.020200000000001</v>
      </c>
      <c r="G509" s="177">
        <v>13.029500000000001</v>
      </c>
      <c r="H509" s="177">
        <v>14.2942</v>
      </c>
      <c r="I509" s="177">
        <v>14.020200000000001</v>
      </c>
      <c r="J509" s="177">
        <v>14.2544</v>
      </c>
      <c r="K509" s="177">
        <v>14.678000000000001</v>
      </c>
      <c r="L509" s="177">
        <v>-32.432400000000001</v>
      </c>
      <c r="M509" s="177">
        <v>4.1791</v>
      </c>
      <c r="N509" s="177">
        <v>6.0373000000000001</v>
      </c>
      <c r="O509" s="177"/>
      <c r="P509" s="177"/>
      <c r="Q509" s="177">
        <v>6.0602999999999998</v>
      </c>
      <c r="R509" s="177"/>
      <c r="S509" t="s">
        <v>1785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1785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1785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44988</v>
      </c>
      <c r="E512" s="177">
        <v>75.011099999999999</v>
      </c>
      <c r="F512" s="177">
        <v>30.3888</v>
      </c>
      <c r="G512" s="177">
        <v>24.8508</v>
      </c>
      <c r="H512" s="177">
        <v>10.1129</v>
      </c>
      <c r="I512" s="177">
        <v>5.7439999999999998</v>
      </c>
      <c r="J512" s="177">
        <v>1.5642</v>
      </c>
      <c r="K512" s="177">
        <v>3.4897</v>
      </c>
      <c r="L512" s="177">
        <v>4.1932999999999998</v>
      </c>
      <c r="M512" s="177">
        <v>5.4039999999999999</v>
      </c>
      <c r="N512" s="177">
        <v>3.0777000000000001</v>
      </c>
      <c r="O512" s="177">
        <v>5.5190000000000001</v>
      </c>
      <c r="P512" s="177">
        <v>5.3966000000000003</v>
      </c>
      <c r="Q512" s="177">
        <v>8.1028000000000002</v>
      </c>
      <c r="R512" s="177">
        <v>5.3075000000000001</v>
      </c>
      <c r="S512" t="s">
        <v>1785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44988</v>
      </c>
      <c r="E513" s="177">
        <v>81.255700000000004</v>
      </c>
      <c r="F513" s="177">
        <v>31.606100000000001</v>
      </c>
      <c r="G513" s="177">
        <v>26.0794</v>
      </c>
      <c r="H513" s="177">
        <v>11.350899999999999</v>
      </c>
      <c r="I513" s="177">
        <v>6.9908999999999999</v>
      </c>
      <c r="J513" s="177">
        <v>2.8296999999999999</v>
      </c>
      <c r="K513" s="177">
        <v>4.7686999999999999</v>
      </c>
      <c r="L513" s="177">
        <v>5.4779999999999998</v>
      </c>
      <c r="M513" s="177">
        <v>6.7115999999999998</v>
      </c>
      <c r="N513" s="177">
        <v>4.3621999999999996</v>
      </c>
      <c r="O513" s="177">
        <v>6.4702999999999999</v>
      </c>
      <c r="P513" s="177">
        <v>6.2404999999999999</v>
      </c>
      <c r="Q513" s="177">
        <v>7.6268000000000002</v>
      </c>
      <c r="R513" s="177">
        <v>6.3803000000000001</v>
      </c>
      <c r="S513" t="s">
        <v>1785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44988</v>
      </c>
      <c r="E514" s="177">
        <v>75.011099999999999</v>
      </c>
      <c r="F514" s="177">
        <v>30.3888</v>
      </c>
      <c r="G514" s="177">
        <v>24.8508</v>
      </c>
      <c r="H514" s="177">
        <v>10.1129</v>
      </c>
      <c r="I514" s="177">
        <v>5.7439999999999998</v>
      </c>
      <c r="J514" s="177">
        <v>1.5642</v>
      </c>
      <c r="K514" s="177">
        <v>3.4897</v>
      </c>
      <c r="L514" s="177">
        <v>4.1932999999999998</v>
      </c>
      <c r="M514" s="177">
        <v>5.4039999999999999</v>
      </c>
      <c r="N514" s="177">
        <v>3.0777000000000001</v>
      </c>
      <c r="O514" s="177">
        <v>5.5190000000000001</v>
      </c>
      <c r="P514" s="177">
        <v>5.3966000000000003</v>
      </c>
      <c r="Q514" s="177">
        <v>8.1028000000000002</v>
      </c>
      <c r="R514" s="177">
        <v>5.3075000000000001</v>
      </c>
      <c r="S514" t="s">
        <v>1785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44988</v>
      </c>
      <c r="E515" s="177">
        <v>75.011099999999999</v>
      </c>
      <c r="F515" s="177">
        <v>30.3888</v>
      </c>
      <c r="G515" s="177">
        <v>24.8508</v>
      </c>
      <c r="H515" s="177">
        <v>10.1129</v>
      </c>
      <c r="I515" s="177">
        <v>5.7439999999999998</v>
      </c>
      <c r="J515" s="177">
        <v>1.5642</v>
      </c>
      <c r="K515" s="177">
        <v>3.4897</v>
      </c>
      <c r="L515" s="177">
        <v>4.1932999999999998</v>
      </c>
      <c r="M515" s="177">
        <v>5.4039999999999999</v>
      </c>
      <c r="N515" s="177">
        <v>3.0777000000000001</v>
      </c>
      <c r="O515" s="177">
        <v>5.5190000000000001</v>
      </c>
      <c r="P515" s="177">
        <v>5.3966000000000003</v>
      </c>
      <c r="Q515" s="177">
        <v>8.1028000000000002</v>
      </c>
      <c r="R515" s="177">
        <v>5.3075000000000001</v>
      </c>
      <c r="S515" t="s">
        <v>1785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1999</v>
      </c>
      <c r="C516" s="173">
        <v>151087</v>
      </c>
      <c r="D516" s="176">
        <v>44988</v>
      </c>
      <c r="E516" s="177">
        <v>26.372399999999999</v>
      </c>
      <c r="F516" s="177">
        <v>13.153</v>
      </c>
      <c r="G516" s="177">
        <v>14.1797</v>
      </c>
      <c r="H516" s="177">
        <v>4.1158000000000001</v>
      </c>
      <c r="I516" s="177">
        <v>2.7709999999999999</v>
      </c>
      <c r="J516" s="177">
        <v>-0.51390000000000002</v>
      </c>
      <c r="K516" s="177">
        <v>3.2582</v>
      </c>
      <c r="L516" s="177">
        <v>4.3373999999999997</v>
      </c>
      <c r="M516" s="177">
        <v>5.3243</v>
      </c>
      <c r="N516" s="177">
        <v>4.1703999999999999</v>
      </c>
      <c r="O516" s="177">
        <v>4.7503000000000002</v>
      </c>
      <c r="P516" s="177">
        <v>6.9184000000000001</v>
      </c>
      <c r="Q516" s="177">
        <v>7.9885000000000002</v>
      </c>
      <c r="R516" s="177">
        <v>4.0632999999999999</v>
      </c>
      <c r="S516" t="s">
        <v>1785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2000</v>
      </c>
      <c r="C517" s="173">
        <v>151084</v>
      </c>
      <c r="D517" s="176">
        <v>44988</v>
      </c>
      <c r="E517" s="177">
        <v>24.6526</v>
      </c>
      <c r="F517" s="177">
        <v>12.5892</v>
      </c>
      <c r="G517" s="177">
        <v>13.686</v>
      </c>
      <c r="H517" s="177">
        <v>3.6193</v>
      </c>
      <c r="I517" s="177">
        <v>2.2968999999999999</v>
      </c>
      <c r="J517" s="177">
        <v>-0.98809999999999998</v>
      </c>
      <c r="K517" s="177">
        <v>2.6943999999999999</v>
      </c>
      <c r="L517" s="177">
        <v>3.6858</v>
      </c>
      <c r="M517" s="177">
        <v>4.6332000000000004</v>
      </c>
      <c r="N517" s="177">
        <v>3.4649999999999999</v>
      </c>
      <c r="O517" s="177">
        <v>4.0292000000000003</v>
      </c>
      <c r="P517" s="177">
        <v>6.1487999999999996</v>
      </c>
      <c r="Q517" s="177">
        <v>5.6144999999999996</v>
      </c>
      <c r="R517" s="177">
        <v>3.3376999999999999</v>
      </c>
      <c r="S517" t="s">
        <v>1785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1785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44988</v>
      </c>
      <c r="E521" s="177">
        <v>30.643599999999999</v>
      </c>
      <c r="F521" s="177">
        <v>18.948499999999999</v>
      </c>
      <c r="G521" s="177">
        <v>19.685199999999998</v>
      </c>
      <c r="H521" s="177">
        <v>9.1707000000000001</v>
      </c>
      <c r="I521" s="177">
        <v>7.1492000000000004</v>
      </c>
      <c r="J521" s="177">
        <v>5.5065</v>
      </c>
      <c r="K521" s="177">
        <v>5.0833000000000004</v>
      </c>
      <c r="L521" s="177">
        <v>5.9267000000000003</v>
      </c>
      <c r="M521" s="177">
        <v>7.9850000000000003</v>
      </c>
      <c r="N521" s="177">
        <v>5.5853000000000002</v>
      </c>
      <c r="O521" s="177">
        <v>6.2263000000000002</v>
      </c>
      <c r="P521" s="177">
        <v>7.5707000000000004</v>
      </c>
      <c r="Q521" s="177">
        <v>8.9078999999999997</v>
      </c>
      <c r="R521" s="177">
        <v>5.0075000000000003</v>
      </c>
      <c r="S521" t="s">
        <v>1785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44988</v>
      </c>
      <c r="E522" s="177">
        <v>32.556699999999999</v>
      </c>
      <c r="F522" s="177">
        <v>19.630199999999999</v>
      </c>
      <c r="G522" s="177">
        <v>20.401199999999999</v>
      </c>
      <c r="H522" s="177">
        <v>9.8846000000000007</v>
      </c>
      <c r="I522" s="177">
        <v>7.8635000000000002</v>
      </c>
      <c r="J522" s="177">
        <v>6.2196999999999996</v>
      </c>
      <c r="K522" s="177">
        <v>5.8093000000000004</v>
      </c>
      <c r="L522" s="177">
        <v>6.6867999999999999</v>
      </c>
      <c r="M522" s="177">
        <v>8.7742000000000004</v>
      </c>
      <c r="N522" s="177">
        <v>6.3746</v>
      </c>
      <c r="O522" s="177">
        <v>7.0162000000000004</v>
      </c>
      <c r="P522" s="177">
        <v>8.3526000000000007</v>
      </c>
      <c r="Q522" s="177">
        <v>9.8462999999999994</v>
      </c>
      <c r="R522" s="177">
        <v>5.8129</v>
      </c>
      <c r="S522" t="s">
        <v>1785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1785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1785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44988</v>
      </c>
      <c r="E525" s="177">
        <v>30.848500000000001</v>
      </c>
      <c r="F525" s="177">
        <v>49.999499999999998</v>
      </c>
      <c r="G525" s="177">
        <v>25.452500000000001</v>
      </c>
      <c r="H525" s="177">
        <v>9.907</v>
      </c>
      <c r="I525" s="177">
        <v>3.7747999999999999</v>
      </c>
      <c r="J525" s="177">
        <v>-4.5437000000000003</v>
      </c>
      <c r="K525" s="177">
        <v>3.58</v>
      </c>
      <c r="L525" s="177">
        <v>4.1864999999999997</v>
      </c>
      <c r="M525" s="177">
        <v>6.0785</v>
      </c>
      <c r="N525" s="177">
        <v>2.0912000000000002</v>
      </c>
      <c r="O525" s="177">
        <v>5.1231999999999998</v>
      </c>
      <c r="P525" s="177">
        <v>7.7443</v>
      </c>
      <c r="Q525" s="177">
        <v>8.3415999999999997</v>
      </c>
      <c r="R525" s="177">
        <v>3.8380999999999998</v>
      </c>
      <c r="S525" t="s">
        <v>1785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44988</v>
      </c>
      <c r="E526" s="177">
        <v>28.3185</v>
      </c>
      <c r="F526" s="177">
        <v>49.1736</v>
      </c>
      <c r="G526" s="177">
        <v>24.581800000000001</v>
      </c>
      <c r="H526" s="177">
        <v>9.0564999999999998</v>
      </c>
      <c r="I526" s="177">
        <v>2.9125000000000001</v>
      </c>
      <c r="J526" s="177">
        <v>-5.4001999999999999</v>
      </c>
      <c r="K526" s="177">
        <v>2.7136</v>
      </c>
      <c r="L526" s="177">
        <v>3.3121999999999998</v>
      </c>
      <c r="M526" s="177">
        <v>5.1829000000000001</v>
      </c>
      <c r="N526" s="177">
        <v>1.2174</v>
      </c>
      <c r="O526" s="177">
        <v>4.2268999999999997</v>
      </c>
      <c r="P526" s="177">
        <v>6.8802000000000003</v>
      </c>
      <c r="Q526" s="177">
        <v>7.5724999999999998</v>
      </c>
      <c r="R526" s="177">
        <v>2.9350000000000001</v>
      </c>
      <c r="S526" t="s">
        <v>1785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44988</v>
      </c>
      <c r="E527" s="177">
        <v>19.3187</v>
      </c>
      <c r="F527" s="177">
        <v>14.9321</v>
      </c>
      <c r="G527" s="177">
        <v>5.2925000000000004</v>
      </c>
      <c r="H527" s="177">
        <v>-1.8347</v>
      </c>
      <c r="I527" s="177">
        <v>0.68840000000000001</v>
      </c>
      <c r="J527" s="177">
        <v>1.1549</v>
      </c>
      <c r="K527" s="177">
        <v>2.3893</v>
      </c>
      <c r="L527" s="177">
        <v>3.0905999999999998</v>
      </c>
      <c r="M527" s="177">
        <v>4.8421000000000003</v>
      </c>
      <c r="N527" s="177">
        <v>3.1486000000000001</v>
      </c>
      <c r="O527" s="177">
        <v>5.5903</v>
      </c>
      <c r="P527" s="177">
        <v>6.5358999999999998</v>
      </c>
      <c r="Q527" s="177">
        <v>7.0273000000000003</v>
      </c>
      <c r="R527" s="177">
        <v>5.1806000000000001</v>
      </c>
      <c r="S527" t="s">
        <v>1785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44988</v>
      </c>
      <c r="E528" s="177">
        <v>18.418600000000001</v>
      </c>
      <c r="F528" s="177">
        <v>14.472099999999999</v>
      </c>
      <c r="G528" s="177">
        <v>5.0224000000000002</v>
      </c>
      <c r="H528" s="177">
        <v>-2.0941000000000001</v>
      </c>
      <c r="I528" s="177">
        <v>0.43890000000000001</v>
      </c>
      <c r="J528" s="177">
        <v>0.89949999999999997</v>
      </c>
      <c r="K528" s="177">
        <v>2.1366999999999998</v>
      </c>
      <c r="L528" s="177">
        <v>2.8368000000000002</v>
      </c>
      <c r="M528" s="177">
        <v>4.5834999999999999</v>
      </c>
      <c r="N528" s="177">
        <v>2.8908999999999998</v>
      </c>
      <c r="O528" s="177">
        <v>5.2145999999999999</v>
      </c>
      <c r="P528" s="177">
        <v>6.0320999999999998</v>
      </c>
      <c r="Q528" s="177">
        <v>6.5019999999999998</v>
      </c>
      <c r="R528" s="177">
        <v>4.9127999999999998</v>
      </c>
      <c r="S528" t="s">
        <v>1785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44988</v>
      </c>
      <c r="E529" s="177">
        <v>1295.4078</v>
      </c>
      <c r="F529" s="177">
        <v>10.555099999999999</v>
      </c>
      <c r="G529" s="177">
        <v>11.219900000000001</v>
      </c>
      <c r="H529" s="177">
        <v>5.2328000000000001</v>
      </c>
      <c r="I529" s="177">
        <v>3.4037000000000002</v>
      </c>
      <c r="J529" s="177">
        <v>0.98850000000000005</v>
      </c>
      <c r="K529" s="177">
        <v>5.5175000000000001</v>
      </c>
      <c r="L529" s="177">
        <v>5.4212999999999996</v>
      </c>
      <c r="M529" s="177">
        <v>5.9715999999999996</v>
      </c>
      <c r="N529" s="177">
        <v>3.8855</v>
      </c>
      <c r="O529" s="177">
        <v>4.7736999999999998</v>
      </c>
      <c r="P529" s="177"/>
      <c r="Q529" s="177">
        <v>6.2845000000000004</v>
      </c>
      <c r="R529" s="177">
        <v>4.3794000000000004</v>
      </c>
      <c r="S529" t="s">
        <v>1785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44988</v>
      </c>
      <c r="E530" s="177">
        <v>1267.7855999999999</v>
      </c>
      <c r="F530" s="177">
        <v>10.137</v>
      </c>
      <c r="G530" s="177">
        <v>10.803100000000001</v>
      </c>
      <c r="H530" s="177">
        <v>4.8160999999999996</v>
      </c>
      <c r="I530" s="177">
        <v>2.9868999999999999</v>
      </c>
      <c r="J530" s="177">
        <v>0.57220000000000004</v>
      </c>
      <c r="K530" s="177">
        <v>5.0959000000000003</v>
      </c>
      <c r="L530" s="177">
        <v>4.9855</v>
      </c>
      <c r="M530" s="177">
        <v>5.4962</v>
      </c>
      <c r="N530" s="177">
        <v>3.3967999999999998</v>
      </c>
      <c r="O530" s="177">
        <v>4.2455999999999996</v>
      </c>
      <c r="P530" s="177"/>
      <c r="Q530" s="177">
        <v>5.7464000000000004</v>
      </c>
      <c r="R530" s="177">
        <v>3.8616000000000001</v>
      </c>
      <c r="S530" t="s">
        <v>1785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1916</v>
      </c>
      <c r="C531" s="173">
        <v>120435</v>
      </c>
      <c r="D531" s="176">
        <v>44988</v>
      </c>
      <c r="E531" s="177">
        <v>36.713999999999999</v>
      </c>
      <c r="F531" s="177">
        <v>22.3826</v>
      </c>
      <c r="G531" s="177">
        <v>14.1004</v>
      </c>
      <c r="H531" s="177">
        <v>6.8118999999999996</v>
      </c>
      <c r="I531" s="177">
        <v>4.2462999999999997</v>
      </c>
      <c r="J531" s="177">
        <v>-0.76290000000000002</v>
      </c>
      <c r="K531" s="177">
        <v>2.8828999999999998</v>
      </c>
      <c r="L531" s="177">
        <v>4.8855000000000004</v>
      </c>
      <c r="M531" s="177">
        <v>5.3433000000000002</v>
      </c>
      <c r="N531" s="177">
        <v>4.4132999999999996</v>
      </c>
      <c r="O531" s="177">
        <v>5.0782999999999996</v>
      </c>
      <c r="P531" s="177">
        <v>6.0236999999999998</v>
      </c>
      <c r="Q531" s="177">
        <v>7.4718999999999998</v>
      </c>
      <c r="R531" s="177">
        <v>4.5469999999999997</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1917</v>
      </c>
      <c r="C532" s="173">
        <v>101806</v>
      </c>
      <c r="D532" s="176">
        <v>44988</v>
      </c>
      <c r="E532" s="177">
        <v>34.739699999999999</v>
      </c>
      <c r="F532" s="177">
        <v>21.972200000000001</v>
      </c>
      <c r="G532" s="177">
        <v>13.709199999999999</v>
      </c>
      <c r="H532" s="177">
        <v>6.4470999999999998</v>
      </c>
      <c r="I532" s="177">
        <v>3.8933</v>
      </c>
      <c r="J532" s="177">
        <v>-1.1134999999999999</v>
      </c>
      <c r="K532" s="177">
        <v>2.5293999999999999</v>
      </c>
      <c r="L532" s="177">
        <v>4.5271999999999997</v>
      </c>
      <c r="M532" s="177">
        <v>4.9741999999999997</v>
      </c>
      <c r="N532" s="177">
        <v>4.0309999999999997</v>
      </c>
      <c r="O532" s="177">
        <v>4.4615999999999998</v>
      </c>
      <c r="P532" s="177">
        <v>5.4364999999999997</v>
      </c>
      <c r="Q532" s="177">
        <v>6.5248999999999997</v>
      </c>
      <c r="R532" s="177">
        <v>4.0068000000000001</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44988</v>
      </c>
      <c r="E533" s="177">
        <v>33.068399999999997</v>
      </c>
      <c r="F533" s="177">
        <v>35.023200000000003</v>
      </c>
      <c r="G533" s="177">
        <v>17.1326</v>
      </c>
      <c r="H533" s="177">
        <v>6.6468999999999996</v>
      </c>
      <c r="I533" s="177">
        <v>2.1857000000000002</v>
      </c>
      <c r="J533" s="177">
        <v>7.4899999999999994E-2</v>
      </c>
      <c r="K533" s="177">
        <v>1.1129</v>
      </c>
      <c r="L533" s="177">
        <v>3.3650000000000002</v>
      </c>
      <c r="M533" s="177">
        <v>5.3761000000000001</v>
      </c>
      <c r="N533" s="177">
        <v>3.2423000000000002</v>
      </c>
      <c r="O533" s="177">
        <v>5.6390000000000002</v>
      </c>
      <c r="P533" s="177">
        <v>7.8014999999999999</v>
      </c>
      <c r="Q533" s="177">
        <v>8.6692</v>
      </c>
      <c r="R533" s="177">
        <v>4.6357999999999997</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44988</v>
      </c>
      <c r="E534" s="177">
        <v>30.896899999999999</v>
      </c>
      <c r="F534" s="177">
        <v>34.054600000000001</v>
      </c>
      <c r="G534" s="177">
        <v>16.206</v>
      </c>
      <c r="H534" s="177">
        <v>5.7104999999999997</v>
      </c>
      <c r="I534" s="177">
        <v>1.2663</v>
      </c>
      <c r="J534" s="177">
        <v>-0.84750000000000003</v>
      </c>
      <c r="K534" s="177">
        <v>0.1714</v>
      </c>
      <c r="L534" s="177">
        <v>2.4148000000000001</v>
      </c>
      <c r="M534" s="177">
        <v>4.4032</v>
      </c>
      <c r="N534" s="177">
        <v>2.266</v>
      </c>
      <c r="O534" s="177">
        <v>4.7991000000000001</v>
      </c>
      <c r="P534" s="177">
        <v>7.0198</v>
      </c>
      <c r="Q534" s="177">
        <v>7.9336000000000002</v>
      </c>
      <c r="R534" s="177">
        <v>3.7414000000000001</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2052</v>
      </c>
      <c r="C535" s="173">
        <v>144403</v>
      </c>
      <c r="D535" s="176">
        <v>44988</v>
      </c>
      <c r="E535" s="177">
        <v>12.6151</v>
      </c>
      <c r="F535" s="177">
        <v>22.002800000000001</v>
      </c>
      <c r="G535" s="177">
        <v>10.2318</v>
      </c>
      <c r="H535" s="177">
        <v>1.7365999999999999</v>
      </c>
      <c r="I535" s="177">
        <v>1.1372</v>
      </c>
      <c r="J535" s="177">
        <v>-2.0840000000000001</v>
      </c>
      <c r="K535" s="177">
        <v>2.8370000000000002</v>
      </c>
      <c r="L535" s="177">
        <v>4.3563000000000001</v>
      </c>
      <c r="M535" s="177">
        <v>5.9756</v>
      </c>
      <c r="N535" s="177">
        <v>2.9981</v>
      </c>
      <c r="O535" s="177">
        <v>3.7012</v>
      </c>
      <c r="P535" s="177"/>
      <c r="Q535" s="177">
        <v>5.2537000000000003</v>
      </c>
      <c r="R535" s="177">
        <v>2.9906999999999999</v>
      </c>
      <c r="S535" t="s">
        <v>1785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2053</v>
      </c>
      <c r="C536" s="173">
        <v>144401</v>
      </c>
      <c r="D536" s="176">
        <v>44988</v>
      </c>
      <c r="E536" s="177">
        <v>12.000999999999999</v>
      </c>
      <c r="F536" s="177">
        <v>20.693300000000001</v>
      </c>
      <c r="G536" s="177">
        <v>9.1311</v>
      </c>
      <c r="H536" s="177">
        <v>0.65180000000000005</v>
      </c>
      <c r="I536" s="177">
        <v>4.3400000000000001E-2</v>
      </c>
      <c r="J536" s="177">
        <v>-3.1857000000000002</v>
      </c>
      <c r="K536" s="177">
        <v>1.732</v>
      </c>
      <c r="L536" s="177">
        <v>3.2347999999999999</v>
      </c>
      <c r="M536" s="177">
        <v>4.8273000000000001</v>
      </c>
      <c r="N536" s="177">
        <v>1.8882000000000001</v>
      </c>
      <c r="O536" s="177">
        <v>2.5638999999999998</v>
      </c>
      <c r="P536" s="177"/>
      <c r="Q536" s="177">
        <v>4.1022999999999996</v>
      </c>
      <c r="R536" s="177">
        <v>1.875</v>
      </c>
      <c r="S536" t="s">
        <v>1785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44988</v>
      </c>
      <c r="E537" s="177">
        <v>14.7043</v>
      </c>
      <c r="F537" s="177">
        <v>19.372</v>
      </c>
      <c r="G537" s="177">
        <v>5.0494000000000003</v>
      </c>
      <c r="H537" s="177">
        <v>4.3653000000000004</v>
      </c>
      <c r="I537" s="177">
        <v>-1.1343000000000001</v>
      </c>
      <c r="J537" s="177">
        <v>-1.5142</v>
      </c>
      <c r="K537" s="177">
        <v>2.9346000000000001</v>
      </c>
      <c r="L537" s="177">
        <v>3.7004000000000001</v>
      </c>
      <c r="M537" s="177">
        <v>6.6398000000000001</v>
      </c>
      <c r="N537" s="177">
        <v>2.3313999999999999</v>
      </c>
      <c r="O537" s="177">
        <v>4.7821999999999996</v>
      </c>
      <c r="P537" s="177">
        <v>7.1814</v>
      </c>
      <c r="Q537" s="177">
        <v>6.7</v>
      </c>
      <c r="R537" s="177">
        <v>3.3961999999999999</v>
      </c>
      <c r="S537" t="s">
        <v>1785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44988</v>
      </c>
      <c r="E538" s="177">
        <v>13.735099999999999</v>
      </c>
      <c r="F538" s="177">
        <v>18.345400000000001</v>
      </c>
      <c r="G538" s="177">
        <v>4.1646999999999998</v>
      </c>
      <c r="H538" s="177">
        <v>3.4188999999999998</v>
      </c>
      <c r="I538" s="177">
        <v>-2.0674000000000001</v>
      </c>
      <c r="J538" s="177">
        <v>-2.4535</v>
      </c>
      <c r="K538" s="177">
        <v>1.9839</v>
      </c>
      <c r="L538" s="177">
        <v>2.7336</v>
      </c>
      <c r="M538" s="177">
        <v>5.6458000000000004</v>
      </c>
      <c r="N538" s="177">
        <v>1.3668</v>
      </c>
      <c r="O538" s="177">
        <v>3.8035999999999999</v>
      </c>
      <c r="P538" s="177">
        <v>6.0162000000000004</v>
      </c>
      <c r="Q538" s="177">
        <v>5.4832999999999998</v>
      </c>
      <c r="R538" s="177">
        <v>2.4165000000000001</v>
      </c>
      <c r="S538" t="s">
        <v>1785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44988</v>
      </c>
      <c r="E539" s="177">
        <v>30.749500000000001</v>
      </c>
      <c r="F539" s="177">
        <v>19.9527</v>
      </c>
      <c r="G539" s="177">
        <v>-1.8989</v>
      </c>
      <c r="H539" s="177">
        <v>3.9371</v>
      </c>
      <c r="I539" s="177">
        <v>4.1612</v>
      </c>
      <c r="J539" s="177">
        <v>-1.6428</v>
      </c>
      <c r="K539" s="177">
        <v>3.9451000000000001</v>
      </c>
      <c r="L539" s="177">
        <v>3.9836</v>
      </c>
      <c r="M539" s="177">
        <v>7.2164000000000001</v>
      </c>
      <c r="N539" s="177">
        <v>2.8022999999999998</v>
      </c>
      <c r="O539" s="177">
        <v>4.7554999999999996</v>
      </c>
      <c r="P539" s="177">
        <v>6.2614999999999998</v>
      </c>
      <c r="Q539" s="177">
        <v>6.3280000000000003</v>
      </c>
      <c r="R539" s="177">
        <v>4.3620999999999999</v>
      </c>
      <c r="S539" t="s">
        <v>1785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44988</v>
      </c>
      <c r="E540" s="177">
        <v>32.689500000000002</v>
      </c>
      <c r="F540" s="177">
        <v>20.332799999999999</v>
      </c>
      <c r="G540" s="177">
        <v>-1.4885999999999999</v>
      </c>
      <c r="H540" s="177">
        <v>4.3422999999999998</v>
      </c>
      <c r="I540" s="177">
        <v>4.5860000000000003</v>
      </c>
      <c r="J540" s="177">
        <v>-1.2072000000000001</v>
      </c>
      <c r="K540" s="177">
        <v>4.3836000000000004</v>
      </c>
      <c r="L540" s="177">
        <v>4.4185999999999996</v>
      </c>
      <c r="M540" s="177">
        <v>7.6609999999999996</v>
      </c>
      <c r="N540" s="177">
        <v>3.2345000000000002</v>
      </c>
      <c r="O540" s="177">
        <v>5.21</v>
      </c>
      <c r="P540" s="177">
        <v>6.8375000000000004</v>
      </c>
      <c r="Q540" s="177">
        <v>7.6858000000000004</v>
      </c>
      <c r="R540" s="177">
        <v>4.7960000000000003</v>
      </c>
      <c r="S540" t="s">
        <v>1785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44988</v>
      </c>
      <c r="E541" s="177">
        <v>2201.3404999999998</v>
      </c>
      <c r="F541" s="177">
        <v>12.1229</v>
      </c>
      <c r="G541" s="177">
        <v>10.5318</v>
      </c>
      <c r="H541" s="177">
        <v>4.8479999999999999</v>
      </c>
      <c r="I541" s="177">
        <v>3.165</v>
      </c>
      <c r="J541" s="177">
        <v>-1.0566</v>
      </c>
      <c r="K541" s="177">
        <v>2.6271</v>
      </c>
      <c r="L541" s="177">
        <v>3.7210999999999999</v>
      </c>
      <c r="M541" s="177">
        <v>4.0799000000000003</v>
      </c>
      <c r="N541" s="177">
        <v>3.1478999999999999</v>
      </c>
      <c r="O541" s="177">
        <v>3.7294999999999998</v>
      </c>
      <c r="P541" s="177">
        <v>6.4146000000000001</v>
      </c>
      <c r="Q541" s="177">
        <v>7.3365</v>
      </c>
      <c r="R541" s="177">
        <v>3.3256000000000001</v>
      </c>
      <c r="S541" t="s">
        <v>1785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44988</v>
      </c>
      <c r="E542" s="177">
        <v>2427.4375</v>
      </c>
      <c r="F542" s="177">
        <v>13.3903</v>
      </c>
      <c r="G542" s="177">
        <v>11.8005</v>
      </c>
      <c r="H542" s="177">
        <v>6.1170999999999998</v>
      </c>
      <c r="I542" s="177">
        <v>4.4344000000000001</v>
      </c>
      <c r="J542" s="177">
        <v>0.21079999999999999</v>
      </c>
      <c r="K542" s="177">
        <v>3.8904000000000001</v>
      </c>
      <c r="L542" s="177">
        <v>5.0016999999999996</v>
      </c>
      <c r="M542" s="177">
        <v>5.3696999999999999</v>
      </c>
      <c r="N542" s="177">
        <v>4.4343000000000004</v>
      </c>
      <c r="O542" s="177">
        <v>4.9154</v>
      </c>
      <c r="P542" s="177">
        <v>7.4730999999999996</v>
      </c>
      <c r="Q542" s="177">
        <v>8.1461000000000006</v>
      </c>
      <c r="R542" s="177">
        <v>4.5869999999999997</v>
      </c>
      <c r="S542" t="s">
        <v>1785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1785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1785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1785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1785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44988</v>
      </c>
      <c r="E547" s="177">
        <v>17.761199999999999</v>
      </c>
      <c r="F547" s="177">
        <v>19.533300000000001</v>
      </c>
      <c r="G547" s="177">
        <v>14.4023</v>
      </c>
      <c r="H547" s="177">
        <v>5.0544000000000002</v>
      </c>
      <c r="I547" s="177">
        <v>3.6454</v>
      </c>
      <c r="J547" s="177">
        <v>-2.6661000000000001</v>
      </c>
      <c r="K547" s="177">
        <v>3.0215999999999998</v>
      </c>
      <c r="L547" s="177">
        <v>5.8701999999999996</v>
      </c>
      <c r="M547" s="177">
        <v>6.5269000000000004</v>
      </c>
      <c r="N547" s="177">
        <v>4.8414999999999999</v>
      </c>
      <c r="O547" s="177">
        <v>4.9699</v>
      </c>
      <c r="P547" s="177">
        <v>6.8971999999999998</v>
      </c>
      <c r="Q547" s="177">
        <v>7.6479999999999997</v>
      </c>
      <c r="R547" s="177">
        <v>4.6654</v>
      </c>
      <c r="S547" t="s">
        <v>1785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44988</v>
      </c>
      <c r="E548" s="177">
        <v>17.6416</v>
      </c>
      <c r="F548" s="177">
        <v>19.2516</v>
      </c>
      <c r="G548" s="177">
        <v>14.223599999999999</v>
      </c>
      <c r="H548" s="177">
        <v>4.9109999999999996</v>
      </c>
      <c r="I548" s="177">
        <v>3.5072000000000001</v>
      </c>
      <c r="J548" s="177">
        <v>-2.7945000000000002</v>
      </c>
      <c r="K548" s="177">
        <v>2.8992</v>
      </c>
      <c r="L548" s="177">
        <v>5.7462999999999997</v>
      </c>
      <c r="M548" s="177">
        <v>6.4008000000000003</v>
      </c>
      <c r="N548" s="177">
        <v>4.7153</v>
      </c>
      <c r="O548" s="177">
        <v>4.8407999999999998</v>
      </c>
      <c r="P548" s="177">
        <v>6.7709000000000001</v>
      </c>
      <c r="Q548" s="177">
        <v>7.5289999999999999</v>
      </c>
      <c r="R548" s="177">
        <v>4.5403000000000002</v>
      </c>
      <c r="S548" t="s">
        <v>1785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44988</v>
      </c>
      <c r="E549" s="177">
        <v>31.738600000000002</v>
      </c>
      <c r="F549" s="177">
        <v>32.920200000000001</v>
      </c>
      <c r="G549" s="177">
        <v>24.044499999999999</v>
      </c>
      <c r="H549" s="177">
        <v>3.0905</v>
      </c>
      <c r="I549" s="177">
        <v>-0.45989999999999998</v>
      </c>
      <c r="J549" s="177">
        <v>-5.6597</v>
      </c>
      <c r="K549" s="177">
        <v>2.1726999999999999</v>
      </c>
      <c r="L549" s="177">
        <v>6.6510999999999996</v>
      </c>
      <c r="M549" s="177">
        <v>7.2896999999999998</v>
      </c>
      <c r="N549" s="177">
        <v>5.3419999999999996</v>
      </c>
      <c r="O549" s="177">
        <v>5.3818999999999999</v>
      </c>
      <c r="P549" s="177">
        <v>7.9086999999999996</v>
      </c>
      <c r="Q549" s="177">
        <v>8.1042000000000005</v>
      </c>
      <c r="R549" s="177">
        <v>4.6223000000000001</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44988</v>
      </c>
      <c r="E550" s="177">
        <v>29.561699999999998</v>
      </c>
      <c r="F550" s="177">
        <v>32.130600000000001</v>
      </c>
      <c r="G550" s="177">
        <v>23.298200000000001</v>
      </c>
      <c r="H550" s="177">
        <v>2.3292999999999999</v>
      </c>
      <c r="I550" s="177">
        <v>-1.2253000000000001</v>
      </c>
      <c r="J550" s="177">
        <v>-6.4238999999999997</v>
      </c>
      <c r="K550" s="177">
        <v>1.3996999999999999</v>
      </c>
      <c r="L550" s="177">
        <v>5.8574000000000002</v>
      </c>
      <c r="M550" s="177">
        <v>6.4823000000000004</v>
      </c>
      <c r="N550" s="177">
        <v>4.5358999999999998</v>
      </c>
      <c r="O550" s="177">
        <v>4.5933999999999999</v>
      </c>
      <c r="P550" s="177">
        <v>7.1096000000000004</v>
      </c>
      <c r="Q550" s="177">
        <v>5.8239000000000001</v>
      </c>
      <c r="R550" s="177">
        <v>3.8208000000000002</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1785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1785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44988</v>
      </c>
      <c r="E553" s="177">
        <v>19.5412</v>
      </c>
      <c r="F553" s="177">
        <v>31.2197</v>
      </c>
      <c r="G553" s="177">
        <v>24.2681</v>
      </c>
      <c r="H553" s="177">
        <v>7.3216000000000001</v>
      </c>
      <c r="I553" s="177">
        <v>2.7378999999999998</v>
      </c>
      <c r="J553" s="177">
        <v>-1.4259999999999999</v>
      </c>
      <c r="K553" s="177">
        <v>2.8007</v>
      </c>
      <c r="L553" s="177">
        <v>3.8694999999999999</v>
      </c>
      <c r="M553" s="177">
        <v>4.4664000000000001</v>
      </c>
      <c r="N553" s="177">
        <v>1.9944</v>
      </c>
      <c r="O553" s="177">
        <v>3.5487000000000002</v>
      </c>
      <c r="P553" s="177">
        <v>5.7087000000000003</v>
      </c>
      <c r="Q553" s="177">
        <v>6.2460000000000004</v>
      </c>
      <c r="R553" s="177">
        <v>2.6427</v>
      </c>
      <c r="S553" t="s">
        <v>1785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44988</v>
      </c>
      <c r="E554" s="177">
        <v>20.5182</v>
      </c>
      <c r="F554" s="177">
        <v>31.335699999999999</v>
      </c>
      <c r="G554" s="177">
        <v>24.479500000000002</v>
      </c>
      <c r="H554" s="177">
        <v>7.5076000000000001</v>
      </c>
      <c r="I554" s="177">
        <v>2.9129999999999998</v>
      </c>
      <c r="J554" s="177">
        <v>-1.2314000000000001</v>
      </c>
      <c r="K554" s="177">
        <v>2.9935</v>
      </c>
      <c r="L554" s="177">
        <v>4.0983000000000001</v>
      </c>
      <c r="M554" s="177">
        <v>4.7161</v>
      </c>
      <c r="N554" s="177">
        <v>2.2387999999999999</v>
      </c>
      <c r="O554" s="177">
        <v>3.8025000000000002</v>
      </c>
      <c r="P554" s="177">
        <v>5.9913999999999996</v>
      </c>
      <c r="Q554" s="177">
        <v>6.484</v>
      </c>
      <c r="R554" s="177">
        <v>2.9009999999999998</v>
      </c>
      <c r="S554" t="s">
        <v>1785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1785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1785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44988</v>
      </c>
      <c r="E557" s="177">
        <v>27.620100000000001</v>
      </c>
      <c r="F557" s="177">
        <v>22.876300000000001</v>
      </c>
      <c r="G557" s="177">
        <v>7.8901000000000003</v>
      </c>
      <c r="H557" s="177">
        <v>3.6272000000000002</v>
      </c>
      <c r="I557" s="177">
        <v>4.3304</v>
      </c>
      <c r="J557" s="177">
        <v>1.4978</v>
      </c>
      <c r="K557" s="177">
        <v>4.7683999999999997</v>
      </c>
      <c r="L557" s="177">
        <v>4.8593000000000002</v>
      </c>
      <c r="M557" s="177">
        <v>5.1356999999999999</v>
      </c>
      <c r="N557" s="177">
        <v>12.08</v>
      </c>
      <c r="O557" s="177">
        <v>10.427</v>
      </c>
      <c r="P557" s="177">
        <v>6.3815</v>
      </c>
      <c r="Q557" s="177">
        <v>8.0812000000000008</v>
      </c>
      <c r="R557" s="177">
        <v>11.9306</v>
      </c>
      <c r="S557" t="s">
        <v>1785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44988</v>
      </c>
      <c r="E558" s="177">
        <v>25.9191</v>
      </c>
      <c r="F558" s="177">
        <v>22.2636</v>
      </c>
      <c r="G558" s="177">
        <v>7.1391999999999998</v>
      </c>
      <c r="H558" s="177">
        <v>2.8984999999999999</v>
      </c>
      <c r="I558" s="177">
        <v>3.6059999999999999</v>
      </c>
      <c r="J558" s="177">
        <v>0.77</v>
      </c>
      <c r="K558" s="177">
        <v>4.0343</v>
      </c>
      <c r="L558" s="177">
        <v>4.1462000000000003</v>
      </c>
      <c r="M558" s="177">
        <v>4.4257999999999997</v>
      </c>
      <c r="N558" s="177">
        <v>11.3225</v>
      </c>
      <c r="O558" s="177">
        <v>9.7727000000000004</v>
      </c>
      <c r="P558" s="177">
        <v>5.7129000000000003</v>
      </c>
      <c r="Q558" s="177">
        <v>7.7866999999999997</v>
      </c>
      <c r="R558" s="177">
        <v>11.2598</v>
      </c>
      <c r="S558" t="s">
        <v>1785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24.323508333333336</v>
      </c>
      <c r="G559" s="179">
        <v>15.553608333333331</v>
      </c>
      <c r="H559" s="179">
        <v>6.0453145833333357</v>
      </c>
      <c r="I559" s="179">
        <v>3.7396958333333337</v>
      </c>
      <c r="J559" s="179">
        <v>-0.15705833333333333</v>
      </c>
      <c r="K559" s="179">
        <v>3.767289583333334</v>
      </c>
      <c r="L559" s="179">
        <v>2.9247291666666668</v>
      </c>
      <c r="M559" s="179">
        <v>5.9945708333333316</v>
      </c>
      <c r="N559" s="179">
        <v>4.0928625000000016</v>
      </c>
      <c r="O559" s="179">
        <v>5.1371891304347841</v>
      </c>
      <c r="P559" s="179">
        <v>6.530276190476191</v>
      </c>
      <c r="Q559" s="179">
        <v>7.2482791666666664</v>
      </c>
      <c r="R559" s="179">
        <v>4.6022391304347829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22.3231</v>
      </c>
      <c r="G560" s="179">
        <v>14.312950000000001</v>
      </c>
      <c r="H560" s="179">
        <v>5.9138000000000002</v>
      </c>
      <c r="I560" s="179">
        <v>3.7100999999999997</v>
      </c>
      <c r="J560" s="179">
        <v>-1.0223499999999999</v>
      </c>
      <c r="K560" s="179">
        <v>3.1398999999999999</v>
      </c>
      <c r="L560" s="179">
        <v>4.2653499999999998</v>
      </c>
      <c r="M560" s="179">
        <v>5.5423499999999999</v>
      </c>
      <c r="N560" s="179">
        <v>3.4308999999999998</v>
      </c>
      <c r="O560" s="179">
        <v>4.9400499999999994</v>
      </c>
      <c r="P560" s="179">
        <v>6.47525</v>
      </c>
      <c r="Q560" s="179">
        <v>7.5346500000000001</v>
      </c>
      <c r="R560" s="179">
        <v>4.4572500000000002</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44988</v>
      </c>
      <c r="E563" s="177">
        <v>47.55</v>
      </c>
      <c r="F563" s="177">
        <v>0.93400000000000005</v>
      </c>
      <c r="G563" s="177">
        <v>1.1701999999999999</v>
      </c>
      <c r="H563" s="177">
        <v>0</v>
      </c>
      <c r="I563" s="177">
        <v>-1.8372999999999999</v>
      </c>
      <c r="J563" s="177">
        <v>-2.2208999999999999</v>
      </c>
      <c r="K563" s="177">
        <v>-7.4903000000000004</v>
      </c>
      <c r="L563" s="177">
        <v>-4.5564</v>
      </c>
      <c r="M563" s="177">
        <v>1.5809</v>
      </c>
      <c r="N563" s="177">
        <v>1.2564</v>
      </c>
      <c r="O563" s="177">
        <v>6.5850999999999997</v>
      </c>
      <c r="P563" s="177">
        <v>4.1978</v>
      </c>
      <c r="Q563" s="177">
        <v>9.9581999999999997</v>
      </c>
      <c r="R563" s="177">
        <v>-1.5509999999999999</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44988</v>
      </c>
      <c r="E564" s="177">
        <v>51.86</v>
      </c>
      <c r="F564" s="177">
        <v>0.93420000000000003</v>
      </c>
      <c r="G564" s="177">
        <v>1.1705000000000001</v>
      </c>
      <c r="H564" s="177">
        <v>0</v>
      </c>
      <c r="I564" s="177">
        <v>-1.8361000000000001</v>
      </c>
      <c r="J564" s="177">
        <v>-2.1879</v>
      </c>
      <c r="K564" s="177">
        <v>-7.3597999999999999</v>
      </c>
      <c r="L564" s="177">
        <v>-4.282</v>
      </c>
      <c r="M564" s="177">
        <v>2.0264000000000002</v>
      </c>
      <c r="N564" s="177">
        <v>1.806</v>
      </c>
      <c r="O564" s="177">
        <v>7.2312000000000003</v>
      </c>
      <c r="P564" s="177">
        <v>4.9264999999999999</v>
      </c>
      <c r="Q564" s="177">
        <v>12.619899999999999</v>
      </c>
      <c r="R564" s="177">
        <v>-0.9879</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44988</v>
      </c>
      <c r="E565" s="177">
        <v>39.200000000000003</v>
      </c>
      <c r="F565" s="177">
        <v>1.0048999999999999</v>
      </c>
      <c r="G565" s="177">
        <v>1.1874</v>
      </c>
      <c r="H565" s="177">
        <v>0.1789</v>
      </c>
      <c r="I565" s="177">
        <v>-1.5323</v>
      </c>
      <c r="J565" s="177">
        <v>-1.9018999999999999</v>
      </c>
      <c r="K565" s="177">
        <v>-7.3505000000000003</v>
      </c>
      <c r="L565" s="177">
        <v>-4.7156000000000002</v>
      </c>
      <c r="M565" s="177">
        <v>1.8711</v>
      </c>
      <c r="N565" s="177">
        <v>1.8182</v>
      </c>
      <c r="O565" s="177">
        <v>7.2675999999999998</v>
      </c>
      <c r="P565" s="177">
        <v>4.8449</v>
      </c>
      <c r="Q565" s="177">
        <v>9.6303999999999998</v>
      </c>
      <c r="R565" s="177">
        <v>-1.0174000000000001</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44988</v>
      </c>
      <c r="E566" s="177">
        <v>39.200000000000003</v>
      </c>
      <c r="F566" s="177">
        <v>1.0048999999999999</v>
      </c>
      <c r="G566" s="177">
        <v>1.1874</v>
      </c>
      <c r="H566" s="177">
        <v>0.1789</v>
      </c>
      <c r="I566" s="177">
        <v>-1.5323</v>
      </c>
      <c r="J566" s="177">
        <v>-1.9018999999999999</v>
      </c>
      <c r="K566" s="177">
        <v>-7.3505000000000003</v>
      </c>
      <c r="L566" s="177">
        <v>-4.7156000000000002</v>
      </c>
      <c r="M566" s="177">
        <v>1.8711</v>
      </c>
      <c r="N566" s="177">
        <v>1.8182</v>
      </c>
      <c r="O566" s="177">
        <v>7.2675999999999998</v>
      </c>
      <c r="P566" s="177">
        <v>4.8449</v>
      </c>
      <c r="Q566" s="177">
        <v>9.6303999999999998</v>
      </c>
      <c r="R566" s="177">
        <v>-1.0174000000000001</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44988</v>
      </c>
      <c r="E567" s="177">
        <v>42.98</v>
      </c>
      <c r="F567" s="177">
        <v>1.0105999999999999</v>
      </c>
      <c r="G567" s="177">
        <v>1.2008000000000001</v>
      </c>
      <c r="H567" s="177">
        <v>0.20979999999999999</v>
      </c>
      <c r="I567" s="177">
        <v>-1.4898</v>
      </c>
      <c r="J567" s="177">
        <v>-1.8272999999999999</v>
      </c>
      <c r="K567" s="177">
        <v>-7.1505999999999998</v>
      </c>
      <c r="L567" s="177">
        <v>-4.3400999999999996</v>
      </c>
      <c r="M567" s="177">
        <v>2.4796999999999998</v>
      </c>
      <c r="N567" s="177">
        <v>2.6511</v>
      </c>
      <c r="O567" s="177">
        <v>8.2001000000000008</v>
      </c>
      <c r="P567" s="177">
        <v>5.8371000000000004</v>
      </c>
      <c r="Q567" s="177">
        <v>13.3901</v>
      </c>
      <c r="R567" s="177">
        <v>-0.18559999999999999</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44988</v>
      </c>
      <c r="E568" s="177">
        <v>68.7209</v>
      </c>
      <c r="F568" s="177">
        <v>0.26029999999999998</v>
      </c>
      <c r="G568" s="177">
        <v>0.49780000000000002</v>
      </c>
      <c r="H568" s="177">
        <v>1.21E-2</v>
      </c>
      <c r="I568" s="177">
        <v>-1.83</v>
      </c>
      <c r="J568" s="177">
        <v>-0.312</v>
      </c>
      <c r="K568" s="177">
        <v>-7.8250000000000002</v>
      </c>
      <c r="L568" s="177">
        <v>-9.9278999999999993</v>
      </c>
      <c r="M568" s="177">
        <v>0.95369999999999999</v>
      </c>
      <c r="N568" s="177">
        <v>-6.2652000000000001</v>
      </c>
      <c r="O568" s="177">
        <v>8.6697000000000006</v>
      </c>
      <c r="P568" s="177">
        <v>9.5726999999999993</v>
      </c>
      <c r="Q568" s="177">
        <v>16.204000000000001</v>
      </c>
      <c r="R568" s="177">
        <v>-0.2944</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44988</v>
      </c>
      <c r="E569" s="177">
        <v>61.932200000000002</v>
      </c>
      <c r="F569" s="177">
        <v>0.25800000000000001</v>
      </c>
      <c r="G569" s="177">
        <v>0.49120000000000003</v>
      </c>
      <c r="H569" s="177">
        <v>-3.5999999999999999E-3</v>
      </c>
      <c r="I569" s="177">
        <v>-1.8604000000000001</v>
      </c>
      <c r="J569" s="177">
        <v>-0.3735</v>
      </c>
      <c r="K569" s="177">
        <v>-8.0137999999999998</v>
      </c>
      <c r="L569" s="177">
        <v>-10.294700000000001</v>
      </c>
      <c r="M569" s="177">
        <v>0.33960000000000001</v>
      </c>
      <c r="N569" s="177">
        <v>-7.0393999999999997</v>
      </c>
      <c r="O569" s="177">
        <v>7.7641</v>
      </c>
      <c r="P569" s="177">
        <v>8.6218000000000004</v>
      </c>
      <c r="Q569" s="177">
        <v>14.833500000000001</v>
      </c>
      <c r="R569" s="177">
        <v>-1.1274</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1942</v>
      </c>
      <c r="C570" s="173">
        <v>141950</v>
      </c>
      <c r="D570" s="176">
        <v>44988</v>
      </c>
      <c r="E570" s="177">
        <v>16.61</v>
      </c>
      <c r="F570" s="177">
        <v>0.72770000000000001</v>
      </c>
      <c r="G570" s="177">
        <v>1.4041999999999999</v>
      </c>
      <c r="H570" s="177">
        <v>1.0955999999999999</v>
      </c>
      <c r="I570" s="177">
        <v>-0.59840000000000004</v>
      </c>
      <c r="J570" s="177">
        <v>-0.3599</v>
      </c>
      <c r="K570" s="177">
        <v>-8.3839000000000006</v>
      </c>
      <c r="L570" s="177">
        <v>-5.8924000000000003</v>
      </c>
      <c r="M570" s="177">
        <v>7.2996999999999996</v>
      </c>
      <c r="N570" s="177">
        <v>0.9113</v>
      </c>
      <c r="O570" s="177">
        <v>19.188300000000002</v>
      </c>
      <c r="P570" s="177">
        <v>10.5966</v>
      </c>
      <c r="Q570" s="177">
        <v>10.601800000000001</v>
      </c>
      <c r="R570" s="177">
        <v>10.5542</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1943</v>
      </c>
      <c r="C571" s="173">
        <v>141952</v>
      </c>
      <c r="D571" s="176">
        <v>44988</v>
      </c>
      <c r="E571" s="177">
        <v>16.03</v>
      </c>
      <c r="F571" s="177">
        <v>0.75419999999999998</v>
      </c>
      <c r="G571" s="177">
        <v>1.4557</v>
      </c>
      <c r="H571" s="177">
        <v>1.1355999999999999</v>
      </c>
      <c r="I571" s="177">
        <v>-0.55830000000000002</v>
      </c>
      <c r="J571" s="177">
        <v>-0.37290000000000001</v>
      </c>
      <c r="K571" s="177">
        <v>-8.5045999999999999</v>
      </c>
      <c r="L571" s="177">
        <v>-6.1475</v>
      </c>
      <c r="M571" s="177">
        <v>6.8666999999999998</v>
      </c>
      <c r="N571" s="177">
        <v>0.37569999999999998</v>
      </c>
      <c r="O571" s="177">
        <v>18.431899999999999</v>
      </c>
      <c r="P571" s="177">
        <v>9.8363999999999994</v>
      </c>
      <c r="Q571" s="177">
        <v>9.8239000000000001</v>
      </c>
      <c r="R571" s="177">
        <v>9.9085000000000001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1944</v>
      </c>
      <c r="C572" s="173">
        <v>144315</v>
      </c>
      <c r="D572" s="176">
        <v>44988</v>
      </c>
      <c r="E572" s="177">
        <v>19.87</v>
      </c>
      <c r="F572" s="177">
        <v>0.76060000000000005</v>
      </c>
      <c r="G572" s="177">
        <v>1.4811000000000001</v>
      </c>
      <c r="H572" s="177">
        <v>0.91420000000000001</v>
      </c>
      <c r="I572" s="177">
        <v>-1.0458000000000001</v>
      </c>
      <c r="J572" s="177">
        <v>-1.0951</v>
      </c>
      <c r="K572" s="177">
        <v>-8.2217000000000002</v>
      </c>
      <c r="L572" s="177">
        <v>-5.2455999999999996</v>
      </c>
      <c r="M572" s="177">
        <v>7.2314999999999996</v>
      </c>
      <c r="N572" s="177">
        <v>0.76060000000000005</v>
      </c>
      <c r="O572" s="177">
        <v>17.4953</v>
      </c>
      <c r="P572" s="177"/>
      <c r="Q572" s="177">
        <v>17.003</v>
      </c>
      <c r="R572" s="177">
        <v>9.6384000000000007</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1945</v>
      </c>
      <c r="C573" s="173">
        <v>144314</v>
      </c>
      <c r="D573" s="176">
        <v>44988</v>
      </c>
      <c r="E573" s="177">
        <v>19.05</v>
      </c>
      <c r="F573" s="177">
        <v>0.74029999999999996</v>
      </c>
      <c r="G573" s="177">
        <v>1.4917</v>
      </c>
      <c r="H573" s="177">
        <v>0.90039999999999998</v>
      </c>
      <c r="I573" s="177">
        <v>-1.0903</v>
      </c>
      <c r="J573" s="177">
        <v>-1.1416999999999999</v>
      </c>
      <c r="K573" s="177">
        <v>-8.3694000000000006</v>
      </c>
      <c r="L573" s="177">
        <v>-5.5995999999999997</v>
      </c>
      <c r="M573" s="177">
        <v>6.6032000000000002</v>
      </c>
      <c r="N573" s="177">
        <v>-5.2499999999999998E-2</v>
      </c>
      <c r="O573" s="177">
        <v>16.461500000000001</v>
      </c>
      <c r="P573" s="177"/>
      <c r="Q573" s="177">
        <v>15.880699999999999</v>
      </c>
      <c r="R573" s="177">
        <v>8.7764000000000006</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1946</v>
      </c>
      <c r="C574" s="173">
        <v>119351</v>
      </c>
      <c r="D574" s="176">
        <v>44988</v>
      </c>
      <c r="E574" s="177">
        <v>111.98</v>
      </c>
      <c r="F574" s="177">
        <v>1.4495</v>
      </c>
      <c r="G574" s="177">
        <v>2.0318999999999998</v>
      </c>
      <c r="H574" s="177">
        <v>2.0411999999999999</v>
      </c>
      <c r="I574" s="177">
        <v>-0.55059999999999998</v>
      </c>
      <c r="J574" s="177">
        <v>-6.25E-2</v>
      </c>
      <c r="K574" s="177">
        <v>-5.1017000000000001</v>
      </c>
      <c r="L574" s="177">
        <v>0.36749999999999999</v>
      </c>
      <c r="M574" s="177">
        <v>11.0032</v>
      </c>
      <c r="N574" s="177">
        <v>7.6420000000000003</v>
      </c>
      <c r="O574" s="177">
        <v>21.211200000000002</v>
      </c>
      <c r="P574" s="177">
        <v>13.3705</v>
      </c>
      <c r="Q574" s="177">
        <v>16.647500000000001</v>
      </c>
      <c r="R574" s="177">
        <v>12.025</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1947</v>
      </c>
      <c r="C575" s="173">
        <v>111710</v>
      </c>
      <c r="D575" s="176">
        <v>44988</v>
      </c>
      <c r="E575" s="177">
        <v>98.67</v>
      </c>
      <c r="F575" s="177">
        <v>1.4497</v>
      </c>
      <c r="G575" s="177">
        <v>2.0160999999999998</v>
      </c>
      <c r="H575" s="177">
        <v>2.0160999999999998</v>
      </c>
      <c r="I575" s="177">
        <v>-0.60440000000000005</v>
      </c>
      <c r="J575" s="177">
        <v>-0.16189999999999999</v>
      </c>
      <c r="K575" s="177">
        <v>-5.407</v>
      </c>
      <c r="L575" s="177">
        <v>-0.25269999999999998</v>
      </c>
      <c r="M575" s="177">
        <v>9.9877000000000002</v>
      </c>
      <c r="N575" s="177">
        <v>6.3369</v>
      </c>
      <c r="O575" s="177">
        <v>19.895600000000002</v>
      </c>
      <c r="P575" s="177">
        <v>12.102600000000001</v>
      </c>
      <c r="Q575" s="177">
        <v>17.7303</v>
      </c>
      <c r="R575" s="177">
        <v>10.780799999999999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1948</v>
      </c>
      <c r="C576" s="173">
        <v>111709</v>
      </c>
      <c r="D576" s="176">
        <v>44988</v>
      </c>
      <c r="E576" s="177">
        <v>106.1</v>
      </c>
      <c r="F576" s="177">
        <v>1.4534</v>
      </c>
      <c r="G576" s="177">
        <v>2.0289999999999999</v>
      </c>
      <c r="H576" s="177">
        <v>2.0289999999999999</v>
      </c>
      <c r="I576" s="177">
        <v>-0.58099999999999996</v>
      </c>
      <c r="J576" s="177">
        <v>-0.12239999999999999</v>
      </c>
      <c r="K576" s="177">
        <v>-5.3101000000000003</v>
      </c>
      <c r="L576" s="177">
        <v>-8.48E-2</v>
      </c>
      <c r="M576" s="177">
        <v>10.2567</v>
      </c>
      <c r="N576" s="177">
        <v>6.6760999999999999</v>
      </c>
      <c r="O576" s="177">
        <v>20.380500000000001</v>
      </c>
      <c r="P576" s="177">
        <v>12.711600000000001</v>
      </c>
      <c r="Q576" s="177">
        <v>18.3414</v>
      </c>
      <c r="R576" s="177">
        <v>11.1182</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1890</v>
      </c>
      <c r="C577" s="173">
        <v>150159</v>
      </c>
      <c r="D577" s="176">
        <v>44988</v>
      </c>
      <c r="E577" s="177">
        <v>62.579900000000002</v>
      </c>
      <c r="F577" s="177">
        <v>1.1778</v>
      </c>
      <c r="G577" s="177">
        <v>1.2703</v>
      </c>
      <c r="H577" s="177">
        <v>0.67630000000000001</v>
      </c>
      <c r="I577" s="177">
        <v>-1.4908999999999999</v>
      </c>
      <c r="J577" s="177">
        <v>-1.1173</v>
      </c>
      <c r="K577" s="177">
        <v>-4.9172000000000002</v>
      </c>
      <c r="L577" s="177">
        <v>-1.2405999999999999</v>
      </c>
      <c r="M577" s="177">
        <v>5.9219999999999997</v>
      </c>
      <c r="N577" s="177">
        <v>3.0613999999999999</v>
      </c>
      <c r="O577" s="177">
        <v>13.183</v>
      </c>
      <c r="P577" s="177">
        <v>10.4633</v>
      </c>
      <c r="Q577" s="177">
        <v>13.6509</v>
      </c>
      <c r="R577" s="177">
        <v>5.1285999999999996</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1918</v>
      </c>
      <c r="C578" s="173">
        <v>150156</v>
      </c>
      <c r="D578" s="176">
        <v>44988</v>
      </c>
      <c r="E578" s="177">
        <v>57.128100000000003</v>
      </c>
      <c r="F578" s="177">
        <v>1.1744000000000001</v>
      </c>
      <c r="G578" s="177">
        <v>1.2603</v>
      </c>
      <c r="H578" s="177">
        <v>0.65300000000000002</v>
      </c>
      <c r="I578" s="177">
        <v>-1.5365</v>
      </c>
      <c r="J578" s="177">
        <v>-1.2091000000000001</v>
      </c>
      <c r="K578" s="177">
        <v>-5.2035999999999998</v>
      </c>
      <c r="L578" s="177">
        <v>-1.8345</v>
      </c>
      <c r="M578" s="177">
        <v>4.9546999999999999</v>
      </c>
      <c r="N578" s="177">
        <v>1.8234999999999999</v>
      </c>
      <c r="O578" s="177">
        <v>11.769299999999999</v>
      </c>
      <c r="P578" s="177">
        <v>9.1283999999999992</v>
      </c>
      <c r="Q578" s="177">
        <v>10.6846</v>
      </c>
      <c r="R578" s="177">
        <v>3.8077000000000001</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44988</v>
      </c>
      <c r="E581" s="177">
        <v>124.31</v>
      </c>
      <c r="F581" s="177">
        <v>1.1061000000000001</v>
      </c>
      <c r="G581" s="177">
        <v>1.2874000000000001</v>
      </c>
      <c r="H581" s="177">
        <v>0.50939999999999996</v>
      </c>
      <c r="I581" s="177">
        <v>-1.3412999999999999</v>
      </c>
      <c r="J581" s="177">
        <v>-0.59970000000000001</v>
      </c>
      <c r="K581" s="177">
        <v>-5.5467000000000004</v>
      </c>
      <c r="L581" s="177">
        <v>-1.5833999999999999</v>
      </c>
      <c r="M581" s="177">
        <v>8.3689</v>
      </c>
      <c r="N581" s="177">
        <v>6.4753999999999996</v>
      </c>
      <c r="O581" s="177">
        <v>19.133400000000002</v>
      </c>
      <c r="P581" s="177">
        <v>15.384399999999999</v>
      </c>
      <c r="Q581" s="177">
        <v>15.0473</v>
      </c>
      <c r="R581" s="177">
        <v>9.6248000000000005</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44988</v>
      </c>
      <c r="E582" s="177">
        <v>114.33</v>
      </c>
      <c r="F582" s="177">
        <v>1.0965</v>
      </c>
      <c r="G582" s="177">
        <v>1.2665999999999999</v>
      </c>
      <c r="H582" s="177">
        <v>0.47460000000000002</v>
      </c>
      <c r="I582" s="177">
        <v>-1.3972</v>
      </c>
      <c r="J582" s="177">
        <v>-0.70350000000000001</v>
      </c>
      <c r="K582" s="177">
        <v>-5.8701999999999996</v>
      </c>
      <c r="L582" s="177">
        <v>-2.2570000000000001</v>
      </c>
      <c r="M582" s="177">
        <v>7.2714999999999996</v>
      </c>
      <c r="N582" s="177">
        <v>5.0152000000000001</v>
      </c>
      <c r="O582" s="177">
        <v>17.6599</v>
      </c>
      <c r="P582" s="177">
        <v>14.125299999999999</v>
      </c>
      <c r="Q582" s="177">
        <v>18.534300000000002</v>
      </c>
      <c r="R582" s="177">
        <v>8.1708999999999996</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44988</v>
      </c>
      <c r="E583" s="177">
        <v>89.034999999999997</v>
      </c>
      <c r="F583" s="177">
        <v>1.2694000000000001</v>
      </c>
      <c r="G583" s="177">
        <v>1.5430999999999999</v>
      </c>
      <c r="H583" s="177">
        <v>0.91120000000000001</v>
      </c>
      <c r="I583" s="177">
        <v>-0.6694</v>
      </c>
      <c r="J583" s="177">
        <v>-0.74139999999999995</v>
      </c>
      <c r="K583" s="177">
        <v>-4.6847000000000003</v>
      </c>
      <c r="L583" s="177">
        <v>1.1704000000000001</v>
      </c>
      <c r="M583" s="177">
        <v>8.8887</v>
      </c>
      <c r="N583" s="177">
        <v>8.6746999999999996</v>
      </c>
      <c r="O583" s="177">
        <v>19.253900000000002</v>
      </c>
      <c r="P583" s="177">
        <v>13.316800000000001</v>
      </c>
      <c r="Q583" s="177">
        <v>16.434699999999999</v>
      </c>
      <c r="R583" s="177">
        <v>11.4643</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44988</v>
      </c>
      <c r="E584" s="177">
        <v>81.941000000000003</v>
      </c>
      <c r="F584" s="177">
        <v>1.268</v>
      </c>
      <c r="G584" s="177">
        <v>1.5353000000000001</v>
      </c>
      <c r="H584" s="177">
        <v>0.89270000000000005</v>
      </c>
      <c r="I584" s="177">
        <v>-0.70650000000000002</v>
      </c>
      <c r="J584" s="177">
        <v>-0.81699999999999995</v>
      </c>
      <c r="K584" s="177">
        <v>-4.9177</v>
      </c>
      <c r="L584" s="177">
        <v>0.68320000000000003</v>
      </c>
      <c r="M584" s="177">
        <v>8.1087000000000007</v>
      </c>
      <c r="N584" s="177">
        <v>7.6189</v>
      </c>
      <c r="O584" s="177">
        <v>18.117599999999999</v>
      </c>
      <c r="P584" s="177">
        <v>12.232200000000001</v>
      </c>
      <c r="Q584" s="177">
        <v>13.9275</v>
      </c>
      <c r="R584" s="177">
        <v>10.3992</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44988</v>
      </c>
      <c r="E585" s="177">
        <v>80.260000000000005</v>
      </c>
      <c r="F585" s="177">
        <v>1.1596</v>
      </c>
      <c r="G585" s="177">
        <v>1.5435000000000001</v>
      </c>
      <c r="H585" s="177">
        <v>0.71530000000000005</v>
      </c>
      <c r="I585" s="177">
        <v>-1.3641000000000001</v>
      </c>
      <c r="J585" s="177">
        <v>-0.60680000000000001</v>
      </c>
      <c r="K585" s="177">
        <v>-4.4181999999999997</v>
      </c>
      <c r="L585" s="177">
        <v>3.7400000000000003E-2</v>
      </c>
      <c r="M585" s="177">
        <v>8.8713999999999995</v>
      </c>
      <c r="N585" s="177">
        <v>7.5007000000000001</v>
      </c>
      <c r="O585" s="177">
        <v>16.12</v>
      </c>
      <c r="P585" s="177">
        <v>10.122199999999999</v>
      </c>
      <c r="Q585" s="177">
        <v>13.7484</v>
      </c>
      <c r="R585" s="177">
        <v>9.4245999999999999</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44988</v>
      </c>
      <c r="E586" s="177">
        <v>70.569999999999993</v>
      </c>
      <c r="F586" s="177">
        <v>1.1611</v>
      </c>
      <c r="G586" s="177">
        <v>1.5249999999999999</v>
      </c>
      <c r="H586" s="177">
        <v>0.67049999999999998</v>
      </c>
      <c r="I586" s="177">
        <v>-1.4248000000000001</v>
      </c>
      <c r="J586" s="177">
        <v>-0.74539999999999995</v>
      </c>
      <c r="K586" s="177">
        <v>-4.8281000000000001</v>
      </c>
      <c r="L586" s="177">
        <v>-0.81520000000000004</v>
      </c>
      <c r="M586" s="177">
        <v>7.4779</v>
      </c>
      <c r="N586" s="177">
        <v>5.6595000000000004</v>
      </c>
      <c r="O586" s="177">
        <v>14.154199999999999</v>
      </c>
      <c r="P586" s="177">
        <v>8.2890999999999995</v>
      </c>
      <c r="Q586" s="177">
        <v>14.7738</v>
      </c>
      <c r="R586" s="177">
        <v>7.5674000000000001</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44988</v>
      </c>
      <c r="E587" s="177">
        <v>880.1268</v>
      </c>
      <c r="F587" s="177">
        <v>1.1947000000000001</v>
      </c>
      <c r="G587" s="177">
        <v>1.5387</v>
      </c>
      <c r="H587" s="177">
        <v>0.97499999999999998</v>
      </c>
      <c r="I587" s="177">
        <v>-1.1568000000000001</v>
      </c>
      <c r="J587" s="177">
        <v>-1.0692999999999999</v>
      </c>
      <c r="K587" s="177">
        <v>-6.8014999999999999</v>
      </c>
      <c r="L587" s="177">
        <v>0.18110000000000001</v>
      </c>
      <c r="M587" s="177">
        <v>8.2804000000000002</v>
      </c>
      <c r="N587" s="177">
        <v>8.3781999999999996</v>
      </c>
      <c r="O587" s="177">
        <v>17.6736</v>
      </c>
      <c r="P587" s="177">
        <v>10.077199999999999</v>
      </c>
      <c r="Q587" s="177">
        <v>20.592400000000001</v>
      </c>
      <c r="R587" s="177">
        <v>9.6452000000000009</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44988</v>
      </c>
      <c r="E588" s="177">
        <v>962.46559999999999</v>
      </c>
      <c r="F588" s="177">
        <v>1.1969000000000001</v>
      </c>
      <c r="G588" s="177">
        <v>1.5451999999999999</v>
      </c>
      <c r="H588" s="177">
        <v>0.99070000000000003</v>
      </c>
      <c r="I588" s="177">
        <v>-1.1256999999999999</v>
      </c>
      <c r="J588" s="177">
        <v>-1.0056</v>
      </c>
      <c r="K588" s="177">
        <v>-6.6040999999999999</v>
      </c>
      <c r="L588" s="177">
        <v>0.59819999999999995</v>
      </c>
      <c r="M588" s="177">
        <v>8.9539000000000009</v>
      </c>
      <c r="N588" s="177">
        <v>9.2783999999999995</v>
      </c>
      <c r="O588" s="177">
        <v>18.687200000000001</v>
      </c>
      <c r="P588" s="177">
        <v>11.0708</v>
      </c>
      <c r="Q588" s="177">
        <v>14.5059</v>
      </c>
      <c r="R588" s="177">
        <v>10.5578</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44988</v>
      </c>
      <c r="E591" s="177">
        <v>2626.9847097885399</v>
      </c>
      <c r="F591" s="177">
        <v>1.2755000000000001</v>
      </c>
      <c r="G591" s="177">
        <v>1.5667</v>
      </c>
      <c r="H591" s="177">
        <v>0.93269999999999997</v>
      </c>
      <c r="I591" s="177">
        <v>-1.2491000000000001</v>
      </c>
      <c r="J591" s="177">
        <v>-0.4597</v>
      </c>
      <c r="K591" s="177">
        <v>-4.8201999999999998</v>
      </c>
      <c r="L591" s="177">
        <v>2.3997999999999999</v>
      </c>
      <c r="M591" s="177">
        <v>11.450200000000001</v>
      </c>
      <c r="N591" s="177">
        <v>16.510899999999999</v>
      </c>
      <c r="O591" s="177">
        <v>19.482500000000002</v>
      </c>
      <c r="P591" s="177">
        <v>8.9745000000000008</v>
      </c>
      <c r="Q591" s="177">
        <v>22.973099999999999</v>
      </c>
      <c r="R591" s="177">
        <v>15.2943</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44988</v>
      </c>
      <c r="E592" s="177">
        <v>857</v>
      </c>
      <c r="F592" s="177">
        <v>1.2770999999999999</v>
      </c>
      <c r="G592" s="177">
        <v>1.5721000000000001</v>
      </c>
      <c r="H592" s="177">
        <v>0.94610000000000005</v>
      </c>
      <c r="I592" s="177">
        <v>-1.222</v>
      </c>
      <c r="J592" s="177">
        <v>-0.40289999999999998</v>
      </c>
      <c r="K592" s="177">
        <v>-4.6571999999999996</v>
      </c>
      <c r="L592" s="177">
        <v>2.7343000000000002</v>
      </c>
      <c r="M592" s="177">
        <v>11.9869</v>
      </c>
      <c r="N592" s="177">
        <v>17.248200000000001</v>
      </c>
      <c r="O592" s="177">
        <v>20.197399999999998</v>
      </c>
      <c r="P592" s="177">
        <v>9.6549999999999994</v>
      </c>
      <c r="Q592" s="177">
        <v>13.1416</v>
      </c>
      <c r="R592" s="177">
        <v>15.991300000000001</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2001</v>
      </c>
      <c r="C593" s="173">
        <v>151078</v>
      </c>
      <c r="D593" s="176">
        <v>44988</v>
      </c>
      <c r="E593" s="177">
        <v>83.552599999999998</v>
      </c>
      <c r="F593" s="177">
        <v>0.85880000000000001</v>
      </c>
      <c r="G593" s="177">
        <v>1.0664</v>
      </c>
      <c r="H593" s="177">
        <v>0.3523</v>
      </c>
      <c r="I593" s="177">
        <v>-1.7439</v>
      </c>
      <c r="J593" s="177">
        <v>-0.71299999999999997</v>
      </c>
      <c r="K593" s="177">
        <v>-4.4585999999999997</v>
      </c>
      <c r="L593" s="177">
        <v>-0.32019999999999998</v>
      </c>
      <c r="M593" s="177">
        <v>7.6417000000000002</v>
      </c>
      <c r="N593" s="177">
        <v>4.8707000000000003</v>
      </c>
      <c r="O593" s="177">
        <v>14.4541</v>
      </c>
      <c r="P593" s="177">
        <v>7.5598000000000001</v>
      </c>
      <c r="Q593" s="177">
        <v>13.207599999999999</v>
      </c>
      <c r="R593" s="177">
        <v>7.5951000000000004</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2002</v>
      </c>
      <c r="C594" s="173">
        <v>151076</v>
      </c>
      <c r="D594" s="176">
        <v>44988</v>
      </c>
      <c r="E594" s="177">
        <v>78.1053</v>
      </c>
      <c r="F594" s="177">
        <v>0.85650000000000004</v>
      </c>
      <c r="G594" s="177">
        <v>1.0596000000000001</v>
      </c>
      <c r="H594" s="177">
        <v>0.33629999999999999</v>
      </c>
      <c r="I594" s="177">
        <v>-1.7751999999999999</v>
      </c>
      <c r="J594" s="177">
        <v>-0.77649999999999997</v>
      </c>
      <c r="K594" s="177">
        <v>-4.6527000000000003</v>
      </c>
      <c r="L594" s="177">
        <v>-0.71779999999999999</v>
      </c>
      <c r="M594" s="177">
        <v>7.0038</v>
      </c>
      <c r="N594" s="177">
        <v>4.0419</v>
      </c>
      <c r="O594" s="177">
        <v>13.6325</v>
      </c>
      <c r="P594" s="177">
        <v>6.8395000000000001</v>
      </c>
      <c r="Q594" s="177">
        <v>12.8348</v>
      </c>
      <c r="R594" s="177">
        <v>6.7695999999999996</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44988</v>
      </c>
      <c r="E595" s="177">
        <v>54.506</v>
      </c>
      <c r="F595" s="177">
        <v>1.3149</v>
      </c>
      <c r="G595" s="177">
        <v>1.5023</v>
      </c>
      <c r="H595" s="177">
        <v>0.83599999999999997</v>
      </c>
      <c r="I595" s="177">
        <v>-1.7525999999999999</v>
      </c>
      <c r="J595" s="177">
        <v>-1.5076000000000001</v>
      </c>
      <c r="K595" s="177">
        <v>-7.5464000000000002</v>
      </c>
      <c r="L595" s="177">
        <v>-3.1351</v>
      </c>
      <c r="M595" s="177">
        <v>4.5488</v>
      </c>
      <c r="N595" s="177">
        <v>3.0796000000000001</v>
      </c>
      <c r="O595" s="177">
        <v>13.103300000000001</v>
      </c>
      <c r="P595" s="177">
        <v>7.6589999999999998</v>
      </c>
      <c r="Q595" s="177">
        <v>11.0585</v>
      </c>
      <c r="R595" s="177">
        <v>7.3716999999999997</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44988</v>
      </c>
      <c r="E596" s="177">
        <v>59.875999999999998</v>
      </c>
      <c r="F596" s="177">
        <v>1.3182</v>
      </c>
      <c r="G596" s="177">
        <v>1.5121</v>
      </c>
      <c r="H596" s="177">
        <v>0.8589</v>
      </c>
      <c r="I596" s="177">
        <v>-1.7079</v>
      </c>
      <c r="J596" s="177">
        <v>-1.4178999999999999</v>
      </c>
      <c r="K596" s="177">
        <v>-7.2728999999999999</v>
      </c>
      <c r="L596" s="177">
        <v>-2.5482999999999998</v>
      </c>
      <c r="M596" s="177">
        <v>5.5091000000000001</v>
      </c>
      <c r="N596" s="177">
        <v>4.3555999999999999</v>
      </c>
      <c r="O596" s="177">
        <v>14.526400000000001</v>
      </c>
      <c r="P596" s="177">
        <v>8.8796999999999997</v>
      </c>
      <c r="Q596" s="177">
        <v>13.202</v>
      </c>
      <c r="R596" s="177">
        <v>8.7180999999999997</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44988</v>
      </c>
      <c r="E597" s="177">
        <v>586.91999999999996</v>
      </c>
      <c r="F597" s="177">
        <v>1.0188999999999999</v>
      </c>
      <c r="G597" s="177">
        <v>1.0155000000000001</v>
      </c>
      <c r="H597" s="177">
        <v>0.4536</v>
      </c>
      <c r="I597" s="177">
        <v>-1.5218</v>
      </c>
      <c r="J597" s="177">
        <v>-1.7065999999999999</v>
      </c>
      <c r="K597" s="177">
        <v>-6.7241</v>
      </c>
      <c r="L597" s="177">
        <v>-1.2435</v>
      </c>
      <c r="M597" s="177">
        <v>5.2317999999999998</v>
      </c>
      <c r="N597" s="177">
        <v>4.5252999999999997</v>
      </c>
      <c r="O597" s="177">
        <v>16.895399999999999</v>
      </c>
      <c r="P597" s="177">
        <v>10.730700000000001</v>
      </c>
      <c r="Q597" s="177">
        <v>18.874300000000002</v>
      </c>
      <c r="R597" s="177">
        <v>8.3135999999999992</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44988</v>
      </c>
      <c r="E598" s="177">
        <v>641.98</v>
      </c>
      <c r="F598" s="177">
        <v>1.0213000000000001</v>
      </c>
      <c r="G598" s="177">
        <v>1.0213000000000001</v>
      </c>
      <c r="H598" s="177">
        <v>0.4632</v>
      </c>
      <c r="I598" s="177">
        <v>-1.5005999999999999</v>
      </c>
      <c r="J598" s="177">
        <v>-1.665</v>
      </c>
      <c r="K598" s="177">
        <v>-6.5681000000000003</v>
      </c>
      <c r="L598" s="177">
        <v>-0.89539999999999997</v>
      </c>
      <c r="M598" s="177">
        <v>5.8010999999999999</v>
      </c>
      <c r="N598" s="177">
        <v>5.2823000000000002</v>
      </c>
      <c r="O598" s="177">
        <v>17.692399999999999</v>
      </c>
      <c r="P598" s="177">
        <v>11.569800000000001</v>
      </c>
      <c r="Q598" s="177">
        <v>14.7019</v>
      </c>
      <c r="R598" s="177">
        <v>9.0729000000000006</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44988</v>
      </c>
      <c r="E599" s="177">
        <v>17.2</v>
      </c>
      <c r="F599" s="177">
        <v>1.3552999999999999</v>
      </c>
      <c r="G599" s="177">
        <v>1.4749000000000001</v>
      </c>
      <c r="H599" s="177">
        <v>0.58479999999999999</v>
      </c>
      <c r="I599" s="177">
        <v>-1.3761000000000001</v>
      </c>
      <c r="J599" s="177">
        <v>-1.1494</v>
      </c>
      <c r="K599" s="177">
        <v>-5.0773000000000001</v>
      </c>
      <c r="L599" s="177">
        <v>-1.5455000000000001</v>
      </c>
      <c r="M599" s="177">
        <v>9.7638999999999996</v>
      </c>
      <c r="N599" s="177">
        <v>14.437799999999999</v>
      </c>
      <c r="O599" s="177">
        <v>15.822699999999999</v>
      </c>
      <c r="P599" s="177"/>
      <c r="Q599" s="177">
        <v>11.5838</v>
      </c>
      <c r="R599" s="177">
        <v>11.3993</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44988</v>
      </c>
      <c r="E600" s="177">
        <v>17.79</v>
      </c>
      <c r="F600" s="177">
        <v>1.3674999999999999</v>
      </c>
      <c r="G600" s="177">
        <v>1.4832000000000001</v>
      </c>
      <c r="H600" s="177">
        <v>0.56530000000000002</v>
      </c>
      <c r="I600" s="177">
        <v>-1.3857999999999999</v>
      </c>
      <c r="J600" s="177">
        <v>-1.1116999999999999</v>
      </c>
      <c r="K600" s="177">
        <v>-4.9679000000000002</v>
      </c>
      <c r="L600" s="177">
        <v>-1.3310999999999999</v>
      </c>
      <c r="M600" s="177">
        <v>10.086600000000001</v>
      </c>
      <c r="N600" s="177">
        <v>14.922499999999999</v>
      </c>
      <c r="O600" s="177">
        <v>16.332000000000001</v>
      </c>
      <c r="P600" s="177"/>
      <c r="Q600" s="177">
        <v>12.347</v>
      </c>
      <c r="R600" s="177">
        <v>11.8506</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44988</v>
      </c>
      <c r="E601" s="177">
        <v>43.17</v>
      </c>
      <c r="F601" s="177">
        <v>1.077</v>
      </c>
      <c r="G601" s="177">
        <v>1.6482000000000001</v>
      </c>
      <c r="H601" s="177">
        <v>1.1007</v>
      </c>
      <c r="I601" s="177">
        <v>-1.1676</v>
      </c>
      <c r="J601" s="177">
        <v>0</v>
      </c>
      <c r="K601" s="177">
        <v>-4.9538000000000002</v>
      </c>
      <c r="L601" s="177">
        <v>-0.82699999999999996</v>
      </c>
      <c r="M601" s="177">
        <v>9.6242000000000001</v>
      </c>
      <c r="N601" s="177">
        <v>7.952</v>
      </c>
      <c r="O601" s="177">
        <v>13.571</v>
      </c>
      <c r="P601" s="177">
        <v>9.1384000000000007</v>
      </c>
      <c r="Q601" s="177">
        <v>16.677399999999999</v>
      </c>
      <c r="R601" s="177">
        <v>9.3697999999999997</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44988</v>
      </c>
      <c r="E602" s="177">
        <v>38.590000000000003</v>
      </c>
      <c r="F602" s="177">
        <v>1.0739000000000001</v>
      </c>
      <c r="G602" s="177">
        <v>1.6329</v>
      </c>
      <c r="H602" s="177">
        <v>1.0739000000000001</v>
      </c>
      <c r="I602" s="177">
        <v>-1.2285999999999999</v>
      </c>
      <c r="J602" s="177">
        <v>-7.7700000000000005E-2</v>
      </c>
      <c r="K602" s="177">
        <v>-5.2541000000000002</v>
      </c>
      <c r="L602" s="177">
        <v>-1.4303999999999999</v>
      </c>
      <c r="M602" s="177">
        <v>8.6123999999999992</v>
      </c>
      <c r="N602" s="177">
        <v>6.6611000000000002</v>
      </c>
      <c r="O602" s="177">
        <v>12.2287</v>
      </c>
      <c r="P602" s="177">
        <v>7.6962000000000002</v>
      </c>
      <c r="Q602" s="177">
        <v>15.3055</v>
      </c>
      <c r="R602" s="177">
        <v>8.0730000000000004</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44988</v>
      </c>
      <c r="E603" s="177">
        <v>111.08799999999999</v>
      </c>
      <c r="F603" s="177">
        <v>1.2347999999999999</v>
      </c>
      <c r="G603" s="177">
        <v>1.4345000000000001</v>
      </c>
      <c r="H603" s="177">
        <v>0.50570000000000004</v>
      </c>
      <c r="I603" s="177">
        <v>-1.4426000000000001</v>
      </c>
      <c r="J603" s="177">
        <v>-1.0448999999999999</v>
      </c>
      <c r="K603" s="177">
        <v>-4.5167999999999999</v>
      </c>
      <c r="L603" s="177">
        <v>1.1371</v>
      </c>
      <c r="M603" s="177">
        <v>8.8671000000000006</v>
      </c>
      <c r="N603" s="177">
        <v>9.4679000000000002</v>
      </c>
      <c r="O603" s="177">
        <v>24.575800000000001</v>
      </c>
      <c r="P603" s="177">
        <v>12.597200000000001</v>
      </c>
      <c r="Q603" s="177">
        <v>17.093</v>
      </c>
      <c r="R603" s="177">
        <v>14.327199999999999</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44988</v>
      </c>
      <c r="E604" s="177">
        <v>99.316000000000003</v>
      </c>
      <c r="F604" s="177">
        <v>1.2302999999999999</v>
      </c>
      <c r="G604" s="177">
        <v>1.4246000000000001</v>
      </c>
      <c r="H604" s="177">
        <v>0.48259999999999997</v>
      </c>
      <c r="I604" s="177">
        <v>-1.4879</v>
      </c>
      <c r="J604" s="177">
        <v>-1.1377999999999999</v>
      </c>
      <c r="K604" s="177">
        <v>-4.8122999999999996</v>
      </c>
      <c r="L604" s="177">
        <v>0.52429999999999999</v>
      </c>
      <c r="M604" s="177">
        <v>7.8935000000000004</v>
      </c>
      <c r="N604" s="177">
        <v>8.1638000000000002</v>
      </c>
      <c r="O604" s="177">
        <v>23.162400000000002</v>
      </c>
      <c r="P604" s="177">
        <v>11.283899999999999</v>
      </c>
      <c r="Q604" s="177">
        <v>17.558299999999999</v>
      </c>
      <c r="R604" s="177">
        <v>12.992000000000001</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44988</v>
      </c>
      <c r="E605" s="177">
        <v>14.36</v>
      </c>
      <c r="F605" s="177">
        <v>0.91359999999999997</v>
      </c>
      <c r="G605" s="177">
        <v>1.4124000000000001</v>
      </c>
      <c r="H605" s="177">
        <v>0.41959999999999997</v>
      </c>
      <c r="I605" s="177">
        <v>-1.8454999999999999</v>
      </c>
      <c r="J605" s="177">
        <v>-1.238</v>
      </c>
      <c r="K605" s="177">
        <v>-6.2663000000000002</v>
      </c>
      <c r="L605" s="177">
        <v>-0.82869999999999999</v>
      </c>
      <c r="M605" s="177">
        <v>5.3558000000000003</v>
      </c>
      <c r="N605" s="177">
        <v>7.4046000000000003</v>
      </c>
      <c r="O605" s="177">
        <v>13.582000000000001</v>
      </c>
      <c r="P605" s="177">
        <v>7.2582000000000004</v>
      </c>
      <c r="Q605" s="177">
        <v>7.2343000000000002</v>
      </c>
      <c r="R605" s="177">
        <v>7.3109000000000002</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44988</v>
      </c>
      <c r="E606" s="177">
        <v>13.15</v>
      </c>
      <c r="F606" s="177">
        <v>0.92100000000000004</v>
      </c>
      <c r="G606" s="177">
        <v>1.466</v>
      </c>
      <c r="H606" s="177">
        <v>0.38169999999999998</v>
      </c>
      <c r="I606" s="177">
        <v>-1.8656999999999999</v>
      </c>
      <c r="J606" s="177">
        <v>-1.2763</v>
      </c>
      <c r="K606" s="177">
        <v>-6.6714000000000002</v>
      </c>
      <c r="L606" s="177">
        <v>-1.6455</v>
      </c>
      <c r="M606" s="177">
        <v>4.0347999999999997</v>
      </c>
      <c r="N606" s="177">
        <v>5.6224999999999996</v>
      </c>
      <c r="O606" s="177">
        <v>11.058400000000001</v>
      </c>
      <c r="P606" s="177">
        <v>5.4311999999999996</v>
      </c>
      <c r="Q606" s="177">
        <v>5.4278000000000004</v>
      </c>
      <c r="R606" s="177">
        <v>5.4760999999999997</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44988</v>
      </c>
      <c r="E607" s="177">
        <v>75.95</v>
      </c>
      <c r="F607" s="177">
        <v>0.9839</v>
      </c>
      <c r="G607" s="177">
        <v>1.0510999999999999</v>
      </c>
      <c r="H607" s="177">
        <v>0.4098</v>
      </c>
      <c r="I607" s="177">
        <v>-1.3124</v>
      </c>
      <c r="J607" s="177">
        <v>-0.55000000000000004</v>
      </c>
      <c r="K607" s="177">
        <v>-6.8441000000000001</v>
      </c>
      <c r="L607" s="177">
        <v>-3.2361</v>
      </c>
      <c r="M607" s="177">
        <v>2.9411999999999998</v>
      </c>
      <c r="N607" s="177">
        <v>-0.65400000000000003</v>
      </c>
      <c r="O607" s="177">
        <v>12.138299999999999</v>
      </c>
      <c r="P607" s="177">
        <v>9.4408999999999992</v>
      </c>
      <c r="Q607" s="177">
        <v>13.3443</v>
      </c>
      <c r="R607" s="177">
        <v>4.3573000000000004</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44988</v>
      </c>
      <c r="E608" s="177">
        <v>87.4</v>
      </c>
      <c r="F608" s="177">
        <v>0.99380000000000002</v>
      </c>
      <c r="G608" s="177">
        <v>1.0638000000000001</v>
      </c>
      <c r="H608" s="177">
        <v>0.43669999999999998</v>
      </c>
      <c r="I608" s="177">
        <v>-1.2653000000000001</v>
      </c>
      <c r="J608" s="177">
        <v>-0.44419999999999998</v>
      </c>
      <c r="K608" s="177">
        <v>-6.5540000000000003</v>
      </c>
      <c r="L608" s="177">
        <v>-2.6509</v>
      </c>
      <c r="M608" s="177">
        <v>3.8868</v>
      </c>
      <c r="N608" s="177">
        <v>0.61009999999999998</v>
      </c>
      <c r="O608" s="177">
        <v>13.5479</v>
      </c>
      <c r="P608" s="177">
        <v>10.8735</v>
      </c>
      <c r="Q608" s="177">
        <v>15.749700000000001</v>
      </c>
      <c r="R608" s="177">
        <v>5.6849999999999996</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44988</v>
      </c>
      <c r="E609" s="177">
        <v>15.0413</v>
      </c>
      <c r="F609" s="177">
        <v>1.2534000000000001</v>
      </c>
      <c r="G609" s="177">
        <v>1.6462000000000001</v>
      </c>
      <c r="H609" s="177">
        <v>1.0195000000000001</v>
      </c>
      <c r="I609" s="177">
        <v>-0.73450000000000004</v>
      </c>
      <c r="J609" s="177">
        <v>-0.22220000000000001</v>
      </c>
      <c r="K609" s="177">
        <v>-4.4413999999999998</v>
      </c>
      <c r="L609" s="177">
        <v>2.0842999999999998</v>
      </c>
      <c r="M609" s="177">
        <v>10.6881</v>
      </c>
      <c r="N609" s="177">
        <v>8.4283999999999999</v>
      </c>
      <c r="O609" s="177">
        <v>14.113799999999999</v>
      </c>
      <c r="P609" s="177"/>
      <c r="Q609" s="177">
        <v>12.855700000000001</v>
      </c>
      <c r="R609" s="177">
        <v>4.8231000000000002</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44988</v>
      </c>
      <c r="E610" s="177">
        <v>13.9961</v>
      </c>
      <c r="F610" s="177">
        <v>1.2471000000000001</v>
      </c>
      <c r="G610" s="177">
        <v>1.6294</v>
      </c>
      <c r="H610" s="177">
        <v>0.98050000000000004</v>
      </c>
      <c r="I610" s="177">
        <v>-0.81140000000000001</v>
      </c>
      <c r="J610" s="177">
        <v>-0.37509999999999999</v>
      </c>
      <c r="K610" s="177">
        <v>-4.8525</v>
      </c>
      <c r="L610" s="177">
        <v>1.1169</v>
      </c>
      <c r="M610" s="177">
        <v>9.0573999999999995</v>
      </c>
      <c r="N610" s="177">
        <v>6.2403000000000004</v>
      </c>
      <c r="O610" s="177">
        <v>11.7098</v>
      </c>
      <c r="P610" s="177"/>
      <c r="Q610" s="177">
        <v>10.4732</v>
      </c>
      <c r="R610" s="177">
        <v>2.6492</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44988</v>
      </c>
      <c r="E611" s="177">
        <v>28.582000000000001</v>
      </c>
      <c r="F611" s="177">
        <v>0.99180000000000001</v>
      </c>
      <c r="G611" s="177">
        <v>1.8266</v>
      </c>
      <c r="H611" s="177">
        <v>1.2257</v>
      </c>
      <c r="I611" s="177">
        <v>-0.65169999999999995</v>
      </c>
      <c r="J611" s="177">
        <v>1.1892</v>
      </c>
      <c r="K611" s="177">
        <v>-4.2495000000000003</v>
      </c>
      <c r="L611" s="177">
        <v>0.97430000000000005</v>
      </c>
      <c r="M611" s="177">
        <v>9.0557999999999996</v>
      </c>
      <c r="N611" s="177">
        <v>7.0335000000000001</v>
      </c>
      <c r="O611" s="177">
        <v>16.371200000000002</v>
      </c>
      <c r="P611" s="177">
        <v>12.046099999999999</v>
      </c>
      <c r="Q611" s="177">
        <v>7.2866</v>
      </c>
      <c r="R611" s="177">
        <v>8.8293999999999997</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44988</v>
      </c>
      <c r="E612" s="177">
        <v>31.757999999999999</v>
      </c>
      <c r="F612" s="177">
        <v>0.99439999999999995</v>
      </c>
      <c r="G612" s="177">
        <v>1.8348</v>
      </c>
      <c r="H612" s="177">
        <v>1.2456</v>
      </c>
      <c r="I612" s="177">
        <v>-0.61280000000000001</v>
      </c>
      <c r="J612" s="177">
        <v>1.2662</v>
      </c>
      <c r="K612" s="177">
        <v>-4.0256999999999996</v>
      </c>
      <c r="L612" s="177">
        <v>1.4412</v>
      </c>
      <c r="M612" s="177">
        <v>9.8330000000000002</v>
      </c>
      <c r="N612" s="177">
        <v>8.0164000000000009</v>
      </c>
      <c r="O612" s="177">
        <v>17.328099999999999</v>
      </c>
      <c r="P612" s="177">
        <v>12.9351</v>
      </c>
      <c r="Q612" s="177">
        <v>15.7919</v>
      </c>
      <c r="R612" s="177">
        <v>9.7630999999999997</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44988</v>
      </c>
      <c r="E613" s="177">
        <v>74.956000000000003</v>
      </c>
      <c r="F613" s="177">
        <v>1.3083</v>
      </c>
      <c r="G613" s="177">
        <v>2.0949</v>
      </c>
      <c r="H613" s="177">
        <v>1.2974000000000001</v>
      </c>
      <c r="I613" s="177">
        <v>-0.58889999999999998</v>
      </c>
      <c r="J613" s="177">
        <v>0.13089999999999999</v>
      </c>
      <c r="K613" s="177">
        <v>-4.0453000000000001</v>
      </c>
      <c r="L613" s="177">
        <v>1.3220000000000001</v>
      </c>
      <c r="M613" s="177">
        <v>10.9884</v>
      </c>
      <c r="N613" s="177">
        <v>10.926</v>
      </c>
      <c r="O613" s="177">
        <v>17.742899999999999</v>
      </c>
      <c r="P613" s="177">
        <v>12.8795</v>
      </c>
      <c r="Q613" s="177">
        <v>12.3598</v>
      </c>
      <c r="R613" s="177">
        <v>11.3538</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44988</v>
      </c>
      <c r="E614" s="177">
        <v>85.341999999999999</v>
      </c>
      <c r="F614" s="177">
        <v>1.3118000000000001</v>
      </c>
      <c r="G614" s="177">
        <v>2.1044999999999998</v>
      </c>
      <c r="H614" s="177">
        <v>1.3238000000000001</v>
      </c>
      <c r="I614" s="177">
        <v>-0.53380000000000005</v>
      </c>
      <c r="J614" s="177">
        <v>0.24310000000000001</v>
      </c>
      <c r="K614" s="177">
        <v>-3.7054999999999998</v>
      </c>
      <c r="L614" s="177">
        <v>2.0215000000000001</v>
      </c>
      <c r="M614" s="177">
        <v>12.121</v>
      </c>
      <c r="N614" s="177">
        <v>12.446</v>
      </c>
      <c r="O614" s="177">
        <v>19.3247</v>
      </c>
      <c r="P614" s="177">
        <v>14.307499999999999</v>
      </c>
      <c r="Q614" s="177">
        <v>15.1495</v>
      </c>
      <c r="R614" s="177">
        <v>12.872</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44988</v>
      </c>
      <c r="E615" s="177">
        <v>107.31019999999999</v>
      </c>
      <c r="F615" s="177">
        <v>0.73950000000000005</v>
      </c>
      <c r="G615" s="177">
        <v>0.82330000000000003</v>
      </c>
      <c r="H615" s="177">
        <v>0.10630000000000001</v>
      </c>
      <c r="I615" s="177">
        <v>-1.9905999999999999</v>
      </c>
      <c r="J615" s="177">
        <v>-0.15260000000000001</v>
      </c>
      <c r="K615" s="177">
        <v>-4.6825000000000001</v>
      </c>
      <c r="L615" s="177">
        <v>-3.7368999999999999</v>
      </c>
      <c r="M615" s="177">
        <v>5.1882000000000001</v>
      </c>
      <c r="N615" s="177">
        <v>3.4801000000000002</v>
      </c>
      <c r="O615" s="177">
        <v>11.734</v>
      </c>
      <c r="P615" s="177">
        <v>9.7086000000000006</v>
      </c>
      <c r="Q615" s="177">
        <v>13.348100000000001</v>
      </c>
      <c r="R615" s="177">
        <v>8.2502999999999993</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1807</v>
      </c>
      <c r="C616" s="173">
        <v>100865</v>
      </c>
      <c r="D616" s="176">
        <v>44988</v>
      </c>
      <c r="E616" s="177">
        <v>96.630899999999997</v>
      </c>
      <c r="F616" s="177">
        <v>0.73670000000000002</v>
      </c>
      <c r="G616" s="177">
        <v>0.81520000000000004</v>
      </c>
      <c r="H616" s="177">
        <v>8.6999999999999994E-2</v>
      </c>
      <c r="I616" s="177">
        <v>-2.0286</v>
      </c>
      <c r="J616" s="177">
        <v>-0.23039999999999999</v>
      </c>
      <c r="K616" s="177">
        <v>-4.9244000000000003</v>
      </c>
      <c r="L616" s="177">
        <v>-4.2247000000000003</v>
      </c>
      <c r="M616" s="177">
        <v>4.3859000000000004</v>
      </c>
      <c r="N616" s="177">
        <v>2.3788</v>
      </c>
      <c r="O616" s="177">
        <v>10.4041</v>
      </c>
      <c r="P616" s="177">
        <v>8.4428999999999998</v>
      </c>
      <c r="Q616" s="177">
        <v>9.3790999999999993</v>
      </c>
      <c r="R616" s="177">
        <v>6.9935999999999998</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2054</v>
      </c>
      <c r="C617" s="173">
        <v>139781</v>
      </c>
      <c r="D617" s="176">
        <v>44988</v>
      </c>
      <c r="E617" s="177">
        <v>21.4222</v>
      </c>
      <c r="F617" s="177">
        <v>1.0424</v>
      </c>
      <c r="G617" s="177">
        <v>1.2846</v>
      </c>
      <c r="H617" s="177">
        <v>0.48220000000000002</v>
      </c>
      <c r="I617" s="177">
        <v>-1.3637999999999999</v>
      </c>
      <c r="J617" s="177">
        <v>-6.8099999999999994E-2</v>
      </c>
      <c r="K617" s="177">
        <v>-4.0224000000000002</v>
      </c>
      <c r="L617" s="177">
        <v>0.3241</v>
      </c>
      <c r="M617" s="177">
        <v>9.6056000000000008</v>
      </c>
      <c r="N617" s="177">
        <v>9.0427</v>
      </c>
      <c r="O617" s="177">
        <v>20.598299999999998</v>
      </c>
      <c r="P617" s="177">
        <v>11.8261</v>
      </c>
      <c r="Q617" s="177">
        <v>12.693099999999999</v>
      </c>
      <c r="R617" s="177">
        <v>13.256600000000001</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2055</v>
      </c>
      <c r="C618" s="173">
        <v>139783</v>
      </c>
      <c r="D618" s="176">
        <v>44988</v>
      </c>
      <c r="E618" s="177">
        <v>18.964600000000001</v>
      </c>
      <c r="F618" s="177">
        <v>1.0373000000000001</v>
      </c>
      <c r="G618" s="177">
        <v>1.2704</v>
      </c>
      <c r="H618" s="177">
        <v>0.44919999999999999</v>
      </c>
      <c r="I618" s="177">
        <v>-1.4293</v>
      </c>
      <c r="J618" s="177">
        <v>-0.20100000000000001</v>
      </c>
      <c r="K618" s="177">
        <v>-4.4368999999999996</v>
      </c>
      <c r="L618" s="177">
        <v>-0.54020000000000001</v>
      </c>
      <c r="M618" s="177">
        <v>8.1880000000000006</v>
      </c>
      <c r="N618" s="177">
        <v>7.1555</v>
      </c>
      <c r="O618" s="177">
        <v>18.568200000000001</v>
      </c>
      <c r="P618" s="177">
        <v>9.8554999999999993</v>
      </c>
      <c r="Q618" s="177">
        <v>10.559699999999999</v>
      </c>
      <c r="R618" s="177">
        <v>11.338699999999999</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44988</v>
      </c>
      <c r="E619" s="177">
        <v>33.902000000000001</v>
      </c>
      <c r="F619" s="177">
        <v>1.2635000000000001</v>
      </c>
      <c r="G619" s="177">
        <v>1.5304</v>
      </c>
      <c r="H619" s="177">
        <v>0.74590000000000001</v>
      </c>
      <c r="I619" s="177">
        <v>-0.85399999999999998</v>
      </c>
      <c r="J619" s="177">
        <v>-0.3644</v>
      </c>
      <c r="K619" s="177">
        <v>-5.4443000000000001</v>
      </c>
      <c r="L619" s="177">
        <v>-3.2399999999999998E-2</v>
      </c>
      <c r="M619" s="177">
        <v>6.3826000000000001</v>
      </c>
      <c r="N619" s="177">
        <v>6.8150000000000004</v>
      </c>
      <c r="O619" s="177">
        <v>20.585100000000001</v>
      </c>
      <c r="P619" s="177">
        <v>15.0245</v>
      </c>
      <c r="Q619" s="177">
        <v>18.525300000000001</v>
      </c>
      <c r="R619" s="177">
        <v>9.4664000000000001</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44988</v>
      </c>
      <c r="E620" s="177">
        <v>30.678000000000001</v>
      </c>
      <c r="F620" s="177">
        <v>1.2576000000000001</v>
      </c>
      <c r="G620" s="177">
        <v>1.5223</v>
      </c>
      <c r="H620" s="177">
        <v>0.72560000000000002</v>
      </c>
      <c r="I620" s="177">
        <v>-0.89800000000000002</v>
      </c>
      <c r="J620" s="177">
        <v>-0.45100000000000001</v>
      </c>
      <c r="K620" s="177">
        <v>-5.7106000000000003</v>
      </c>
      <c r="L620" s="177">
        <v>-0.60260000000000002</v>
      </c>
      <c r="M620" s="177">
        <v>5.4771000000000001</v>
      </c>
      <c r="N620" s="177">
        <v>5.5895999999999999</v>
      </c>
      <c r="O620" s="177">
        <v>18.988700000000001</v>
      </c>
      <c r="P620" s="177">
        <v>13.4406</v>
      </c>
      <c r="Q620" s="177">
        <v>16.887899999999998</v>
      </c>
      <c r="R620" s="177">
        <v>8.1264000000000003</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44988</v>
      </c>
      <c r="E621" s="177">
        <v>30.0182</v>
      </c>
      <c r="F621" s="177">
        <v>0.76160000000000005</v>
      </c>
      <c r="G621" s="177">
        <v>1.0085</v>
      </c>
      <c r="H621" s="177">
        <v>0.69340000000000002</v>
      </c>
      <c r="I621" s="177">
        <v>-1.0522</v>
      </c>
      <c r="J621" s="177">
        <v>-9.2200000000000004E-2</v>
      </c>
      <c r="K621" s="177">
        <v>-3.6213000000000002</v>
      </c>
      <c r="L621" s="177">
        <v>2.8386999999999998</v>
      </c>
      <c r="M621" s="177">
        <v>13.666600000000001</v>
      </c>
      <c r="N621" s="177">
        <v>11.108599999999999</v>
      </c>
      <c r="O621" s="177">
        <v>14.707700000000001</v>
      </c>
      <c r="P621" s="177">
        <v>9.9717000000000002</v>
      </c>
      <c r="Q621" s="177">
        <v>14.500400000000001</v>
      </c>
      <c r="R621" s="177">
        <v>10.1783</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44988</v>
      </c>
      <c r="E622" s="177">
        <v>26.955500000000001</v>
      </c>
      <c r="F622" s="177">
        <v>0.75839999999999996</v>
      </c>
      <c r="G622" s="177">
        <v>0.99850000000000005</v>
      </c>
      <c r="H622" s="177">
        <v>0.67</v>
      </c>
      <c r="I622" s="177">
        <v>-1.0985</v>
      </c>
      <c r="J622" s="177">
        <v>-0.18629999999999999</v>
      </c>
      <c r="K622" s="177">
        <v>-3.9159999999999999</v>
      </c>
      <c r="L622" s="177">
        <v>2.1989999999999998</v>
      </c>
      <c r="M622" s="177">
        <v>12.6031</v>
      </c>
      <c r="N622" s="177">
        <v>9.7420000000000009</v>
      </c>
      <c r="O622" s="177">
        <v>13.2379</v>
      </c>
      <c r="P622" s="177">
        <v>8.5778999999999996</v>
      </c>
      <c r="Q622" s="177">
        <v>12.9925</v>
      </c>
      <c r="R622" s="177">
        <v>8.8109999999999999</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1876</v>
      </c>
      <c r="C623" s="173">
        <v>135654</v>
      </c>
      <c r="D623" s="176">
        <v>44988</v>
      </c>
      <c r="E623" s="177">
        <v>22.879799999999999</v>
      </c>
      <c r="F623" s="177">
        <v>0.78900000000000003</v>
      </c>
      <c r="G623" s="177">
        <v>1.5071000000000001</v>
      </c>
      <c r="H623" s="177">
        <v>0.67989999999999995</v>
      </c>
      <c r="I623" s="177">
        <v>-0.82830000000000004</v>
      </c>
      <c r="J623" s="177">
        <v>0.1484</v>
      </c>
      <c r="K623" s="177">
        <v>-4.9885999999999999</v>
      </c>
      <c r="L623" s="177">
        <v>1.2766</v>
      </c>
      <c r="M623" s="177">
        <v>7.8463000000000003</v>
      </c>
      <c r="N623" s="177">
        <v>7.0175000000000001</v>
      </c>
      <c r="O623" s="177">
        <v>13.573600000000001</v>
      </c>
      <c r="P623" s="177">
        <v>10.332100000000001</v>
      </c>
      <c r="Q623" s="177">
        <v>12.2216</v>
      </c>
      <c r="R623" s="177">
        <v>8.3416999999999994</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1877</v>
      </c>
      <c r="C624" s="173">
        <v>135655</v>
      </c>
      <c r="D624" s="176">
        <v>44988</v>
      </c>
      <c r="E624" s="177">
        <v>20.188099999999999</v>
      </c>
      <c r="F624" s="177">
        <v>0.78380000000000005</v>
      </c>
      <c r="G624" s="177">
        <v>1.4911000000000001</v>
      </c>
      <c r="H624" s="177">
        <v>0.64259999999999995</v>
      </c>
      <c r="I624" s="177">
        <v>-0.90169999999999995</v>
      </c>
      <c r="J624" s="177">
        <v>0</v>
      </c>
      <c r="K624" s="177">
        <v>-5.4461000000000004</v>
      </c>
      <c r="L624" s="177">
        <v>0.30259999999999998</v>
      </c>
      <c r="M624" s="177">
        <v>6.2850000000000001</v>
      </c>
      <c r="N624" s="177">
        <v>4.9332000000000003</v>
      </c>
      <c r="O624" s="177">
        <v>11.4413</v>
      </c>
      <c r="P624" s="177">
        <v>8.3585999999999991</v>
      </c>
      <c r="Q624" s="177">
        <v>10.2818</v>
      </c>
      <c r="R624" s="177">
        <v>6.2718999999999996</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44988</v>
      </c>
      <c r="E625" s="177">
        <v>78.707599999999999</v>
      </c>
      <c r="F625" s="177">
        <v>1.4063000000000001</v>
      </c>
      <c r="G625" s="177">
        <v>1.9774</v>
      </c>
      <c r="H625" s="177">
        <v>1.4437</v>
      </c>
      <c r="I625" s="177">
        <v>-0.83340000000000003</v>
      </c>
      <c r="J625" s="177">
        <v>-0.99509999999999998</v>
      </c>
      <c r="K625" s="177">
        <v>-5.9451999999999998</v>
      </c>
      <c r="L625" s="177">
        <v>-0.42749999999999999</v>
      </c>
      <c r="M625" s="177">
        <v>7.9522000000000004</v>
      </c>
      <c r="N625" s="177">
        <v>8.6661000000000001</v>
      </c>
      <c r="O625" s="177">
        <v>16.7653</v>
      </c>
      <c r="P625" s="177">
        <v>4.5278</v>
      </c>
      <c r="Q625" s="177">
        <v>12.5448</v>
      </c>
      <c r="R625" s="177">
        <v>10.2881</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44988</v>
      </c>
      <c r="E626" s="177">
        <v>85.023200000000003</v>
      </c>
      <c r="F626" s="177">
        <v>1.4076</v>
      </c>
      <c r="G626" s="177">
        <v>1.9822</v>
      </c>
      <c r="H626" s="177">
        <v>1.4557</v>
      </c>
      <c r="I626" s="177">
        <v>-0.80759999999999998</v>
      </c>
      <c r="J626" s="177">
        <v>-0.9446</v>
      </c>
      <c r="K626" s="177">
        <v>-5.7979000000000003</v>
      </c>
      <c r="L626" s="177">
        <v>-0.1012</v>
      </c>
      <c r="M626" s="177">
        <v>8.5480999999999998</v>
      </c>
      <c r="N626" s="177">
        <v>9.4719999999999995</v>
      </c>
      <c r="O626" s="177">
        <v>17.61</v>
      </c>
      <c r="P626" s="177">
        <v>5.3117000000000001</v>
      </c>
      <c r="Q626" s="177">
        <v>12.8775</v>
      </c>
      <c r="R626" s="177">
        <v>11.088200000000001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44988</v>
      </c>
      <c r="E627" s="177">
        <v>20.975300000000001</v>
      </c>
      <c r="F627" s="177">
        <v>0.57110000000000005</v>
      </c>
      <c r="G627" s="177">
        <v>0.97240000000000004</v>
      </c>
      <c r="H627" s="177">
        <v>0.80159999999999998</v>
      </c>
      <c r="I627" s="177">
        <v>-0.37809999999999999</v>
      </c>
      <c r="J627" s="177">
        <v>-0.70720000000000005</v>
      </c>
      <c r="K627" s="177">
        <v>-1.8378000000000001</v>
      </c>
      <c r="L627" s="177">
        <v>6.0949999999999998</v>
      </c>
      <c r="M627" s="177">
        <v>11.523899999999999</v>
      </c>
      <c r="N627" s="177">
        <v>13.165900000000001</v>
      </c>
      <c r="O627" s="177">
        <v>25.4193</v>
      </c>
      <c r="P627" s="177"/>
      <c r="Q627" s="177">
        <v>22.77</v>
      </c>
      <c r="R627" s="177">
        <v>18.453499999999998</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44988</v>
      </c>
      <c r="E628" s="177">
        <v>20.0307</v>
      </c>
      <c r="F628" s="177">
        <v>0.56779999999999997</v>
      </c>
      <c r="G628" s="177">
        <v>0.9627</v>
      </c>
      <c r="H628" s="177">
        <v>0.77629999999999999</v>
      </c>
      <c r="I628" s="177">
        <v>-0.42899999999999999</v>
      </c>
      <c r="J628" s="177">
        <v>-0.81010000000000004</v>
      </c>
      <c r="K628" s="177">
        <v>-2.1738</v>
      </c>
      <c r="L628" s="177">
        <v>5.3670999999999998</v>
      </c>
      <c r="M628" s="177">
        <v>10.378399999999999</v>
      </c>
      <c r="N628" s="177">
        <v>11.618399999999999</v>
      </c>
      <c r="O628" s="177">
        <v>23.8123</v>
      </c>
      <c r="P628" s="177"/>
      <c r="Q628" s="177">
        <v>21.2133</v>
      </c>
      <c r="R628" s="177">
        <v>16.891400000000001</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1852</v>
      </c>
      <c r="C629" s="173">
        <v>135601</v>
      </c>
      <c r="D629" s="176">
        <v>44988</v>
      </c>
      <c r="E629" s="177">
        <v>26.92</v>
      </c>
      <c r="F629" s="177">
        <v>1.47</v>
      </c>
      <c r="G629" s="177">
        <v>1.7384999999999999</v>
      </c>
      <c r="H629" s="177">
        <v>1.127</v>
      </c>
      <c r="I629" s="177">
        <v>-0.55410000000000004</v>
      </c>
      <c r="J629" s="177">
        <v>-0.25940000000000002</v>
      </c>
      <c r="K629" s="177">
        <v>-3.8915000000000002</v>
      </c>
      <c r="L629" s="177">
        <v>2.7873000000000001</v>
      </c>
      <c r="M629" s="177">
        <v>9.9672999999999998</v>
      </c>
      <c r="N629" s="177">
        <v>9.2088999999999999</v>
      </c>
      <c r="O629" s="177">
        <v>22.234100000000002</v>
      </c>
      <c r="P629" s="177">
        <v>13.591100000000001</v>
      </c>
      <c r="Q629" s="177">
        <v>14.678900000000001</v>
      </c>
      <c r="R629" s="177">
        <v>14.2597</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1853</v>
      </c>
      <c r="C630" s="173">
        <v>135598</v>
      </c>
      <c r="D630" s="176">
        <v>44988</v>
      </c>
      <c r="E630" s="177">
        <v>24.38</v>
      </c>
      <c r="F630" s="177">
        <v>1.4564999999999999</v>
      </c>
      <c r="G630" s="177">
        <v>1.7528999999999999</v>
      </c>
      <c r="H630" s="177">
        <v>1.1198999999999999</v>
      </c>
      <c r="I630" s="177">
        <v>-0.57099999999999995</v>
      </c>
      <c r="J630" s="177">
        <v>-0.36780000000000002</v>
      </c>
      <c r="K630" s="177">
        <v>-4.2419000000000002</v>
      </c>
      <c r="L630" s="177">
        <v>2.0510999999999999</v>
      </c>
      <c r="M630" s="177">
        <v>8.7422000000000004</v>
      </c>
      <c r="N630" s="177">
        <v>7.5904999999999996</v>
      </c>
      <c r="O630" s="177">
        <v>20.655799999999999</v>
      </c>
      <c r="P630" s="177">
        <v>11.9209</v>
      </c>
      <c r="Q630" s="177">
        <v>13.117699999999999</v>
      </c>
      <c r="R630" s="177">
        <v>12.7438</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44988</v>
      </c>
      <c r="E633" s="177">
        <v>228.37379999999999</v>
      </c>
      <c r="F633" s="177">
        <v>1.7884</v>
      </c>
      <c r="G633" s="177">
        <v>2.8107000000000002</v>
      </c>
      <c r="H633" s="177">
        <v>2.2993999999999999</v>
      </c>
      <c r="I633" s="177">
        <v>-0.157</v>
      </c>
      <c r="J633" s="177">
        <v>0.59160000000000001</v>
      </c>
      <c r="K633" s="177">
        <v>-10.9903</v>
      </c>
      <c r="L633" s="177">
        <v>-4.8017000000000003</v>
      </c>
      <c r="M633" s="177">
        <v>5.5491999999999999</v>
      </c>
      <c r="N633" s="177">
        <v>9.2858999999999998</v>
      </c>
      <c r="O633" s="177">
        <v>36.096800000000002</v>
      </c>
      <c r="P633" s="177">
        <v>19.892700000000001</v>
      </c>
      <c r="Q633" s="177">
        <v>14.613</v>
      </c>
      <c r="R633" s="177">
        <v>20.4621</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44988</v>
      </c>
      <c r="E634" s="177">
        <v>248.89439999999999</v>
      </c>
      <c r="F634" s="177">
        <v>1.7921</v>
      </c>
      <c r="G634" s="177">
        <v>2.8218000000000001</v>
      </c>
      <c r="H634" s="177">
        <v>2.3285</v>
      </c>
      <c r="I634" s="177">
        <v>-9.7699999999999995E-2</v>
      </c>
      <c r="J634" s="177">
        <v>0.67500000000000004</v>
      </c>
      <c r="K634" s="177">
        <v>-10.6655</v>
      </c>
      <c r="L634" s="177">
        <v>-4.1161000000000003</v>
      </c>
      <c r="M634" s="177">
        <v>6.7835000000000001</v>
      </c>
      <c r="N634" s="177">
        <v>11.066000000000001</v>
      </c>
      <c r="O634" s="177">
        <v>38.672600000000003</v>
      </c>
      <c r="P634" s="177">
        <v>21.7272</v>
      </c>
      <c r="Q634" s="177">
        <v>19.975100000000001</v>
      </c>
      <c r="R634" s="177">
        <v>22.700299999999999</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44988</v>
      </c>
      <c r="E635" s="177">
        <v>79.53</v>
      </c>
      <c r="F635" s="177">
        <v>0.95199999999999996</v>
      </c>
      <c r="G635" s="177">
        <v>1.1316999999999999</v>
      </c>
      <c r="H635" s="177">
        <v>-3.7699999999999997E-2</v>
      </c>
      <c r="I635" s="177">
        <v>-2.2252000000000001</v>
      </c>
      <c r="J635" s="177">
        <v>-2.6084000000000001</v>
      </c>
      <c r="K635" s="177">
        <v>-4.2268999999999997</v>
      </c>
      <c r="L635" s="177">
        <v>0.83679999999999999</v>
      </c>
      <c r="M635" s="177">
        <v>8.1599000000000004</v>
      </c>
      <c r="N635" s="177">
        <v>10.1218</v>
      </c>
      <c r="O635" s="177">
        <v>17.712499999999999</v>
      </c>
      <c r="P635" s="177">
        <v>8.7126000000000001</v>
      </c>
      <c r="Q635" s="177">
        <v>15.7225</v>
      </c>
      <c r="R635" s="177">
        <v>7.7900999999999998</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44988</v>
      </c>
      <c r="E636" s="177">
        <v>77.7</v>
      </c>
      <c r="F636" s="177">
        <v>0.94840000000000002</v>
      </c>
      <c r="G636" s="177">
        <v>1.1324000000000001</v>
      </c>
      <c r="H636" s="177">
        <v>-5.1499999999999997E-2</v>
      </c>
      <c r="I636" s="177">
        <v>-2.2395999999999998</v>
      </c>
      <c r="J636" s="177">
        <v>-2.6438000000000001</v>
      </c>
      <c r="K636" s="177">
        <v>-4.3456999999999999</v>
      </c>
      <c r="L636" s="177">
        <v>0.58250000000000002</v>
      </c>
      <c r="M636" s="177">
        <v>7.7519999999999998</v>
      </c>
      <c r="N636" s="177">
        <v>9.5754999999999999</v>
      </c>
      <c r="O636" s="177">
        <v>17.139900000000001</v>
      </c>
      <c r="P636" s="177">
        <v>8.2455999999999996</v>
      </c>
      <c r="Q636" s="177">
        <v>15.363899999999999</v>
      </c>
      <c r="R636" s="177">
        <v>7.266</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44988</v>
      </c>
      <c r="E637" s="177">
        <v>250.55109999999999</v>
      </c>
      <c r="F637" s="177">
        <v>1.2045999999999999</v>
      </c>
      <c r="G637" s="177">
        <v>1.4671000000000001</v>
      </c>
      <c r="H637" s="177">
        <v>0.89190000000000003</v>
      </c>
      <c r="I637" s="177">
        <v>-0.75209999999999999</v>
      </c>
      <c r="J637" s="177">
        <v>0.247</v>
      </c>
      <c r="K637" s="177">
        <v>-4.0263</v>
      </c>
      <c r="L637" s="177">
        <v>3.0800999999999998</v>
      </c>
      <c r="M637" s="177">
        <v>12.3286</v>
      </c>
      <c r="N637" s="177">
        <v>14.421900000000001</v>
      </c>
      <c r="O637" s="177">
        <v>20.559000000000001</v>
      </c>
      <c r="P637" s="177">
        <v>11.1869</v>
      </c>
      <c r="Q637" s="177">
        <v>13.7509</v>
      </c>
      <c r="R637" s="177">
        <v>12.4514</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44988</v>
      </c>
      <c r="E638" s="177">
        <v>731.66149473462997</v>
      </c>
      <c r="F638" s="177">
        <v>1.2023999999999999</v>
      </c>
      <c r="G638" s="177">
        <v>1.4609000000000001</v>
      </c>
      <c r="H638" s="177">
        <v>0.87739999999999996</v>
      </c>
      <c r="I638" s="177">
        <v>-0.78080000000000005</v>
      </c>
      <c r="J638" s="177">
        <v>0.18859999999999999</v>
      </c>
      <c r="K638" s="177">
        <v>-4.1810999999999998</v>
      </c>
      <c r="L638" s="177">
        <v>2.7538</v>
      </c>
      <c r="M638" s="177">
        <v>11.819000000000001</v>
      </c>
      <c r="N638" s="177">
        <v>13.718400000000001</v>
      </c>
      <c r="O638" s="177">
        <v>19.814599999999999</v>
      </c>
      <c r="P638" s="177">
        <v>10.4758</v>
      </c>
      <c r="Q638" s="177">
        <v>15.4152</v>
      </c>
      <c r="R638" s="177">
        <v>11.757400000000001</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44988</v>
      </c>
      <c r="E639" s="177">
        <v>27.229500000000002</v>
      </c>
      <c r="F639" s="177">
        <v>0.67620000000000002</v>
      </c>
      <c r="G639" s="177">
        <v>1.2705</v>
      </c>
      <c r="H639" s="177">
        <v>1.1832</v>
      </c>
      <c r="I639" s="177">
        <v>-0.70020000000000004</v>
      </c>
      <c r="J639" s="177">
        <v>-0.218</v>
      </c>
      <c r="K639" s="177">
        <v>-6.0458999999999996</v>
      </c>
      <c r="L639" s="177">
        <v>-2.4626999999999999</v>
      </c>
      <c r="M639" s="177">
        <v>8.6853999999999996</v>
      </c>
      <c r="N639" s="177">
        <v>6.7626999999999997</v>
      </c>
      <c r="O639" s="177">
        <v>25.450299999999999</v>
      </c>
      <c r="P639" s="177">
        <v>13.9245</v>
      </c>
      <c r="Q639" s="177">
        <v>13.2857</v>
      </c>
      <c r="R639" s="177">
        <v>17.279299999999999</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44988</v>
      </c>
      <c r="E640" s="177">
        <v>26.4055</v>
      </c>
      <c r="F640" s="177">
        <v>0.67559999999999998</v>
      </c>
      <c r="G640" s="177">
        <v>1.2679</v>
      </c>
      <c r="H640" s="177">
        <v>1.1767000000000001</v>
      </c>
      <c r="I640" s="177">
        <v>-0.71330000000000005</v>
      </c>
      <c r="J640" s="177">
        <v>-0.24479999999999999</v>
      </c>
      <c r="K640" s="177">
        <v>-6.1271000000000004</v>
      </c>
      <c r="L640" s="177">
        <v>-2.6320999999999999</v>
      </c>
      <c r="M640" s="177">
        <v>8.4045000000000005</v>
      </c>
      <c r="N640" s="177">
        <v>6.3930999999999996</v>
      </c>
      <c r="O640" s="177">
        <v>25.011800000000001</v>
      </c>
      <c r="P640" s="177">
        <v>13.336499999999999</v>
      </c>
      <c r="Q640" s="177">
        <v>12.854799999999999</v>
      </c>
      <c r="R640" s="177">
        <v>16.8691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44988</v>
      </c>
      <c r="E641" s="177">
        <v>28.468900000000001</v>
      </c>
      <c r="F641" s="177">
        <v>0.65659999999999996</v>
      </c>
      <c r="G641" s="177">
        <v>1.2598</v>
      </c>
      <c r="H641" s="177">
        <v>1.1666000000000001</v>
      </c>
      <c r="I641" s="177">
        <v>-0.73160000000000003</v>
      </c>
      <c r="J641" s="177">
        <v>-0.26519999999999999</v>
      </c>
      <c r="K641" s="177">
        <v>-6.1622000000000003</v>
      </c>
      <c r="L641" s="177">
        <v>-2.8763000000000001</v>
      </c>
      <c r="M641" s="177">
        <v>7.8930999999999996</v>
      </c>
      <c r="N641" s="177">
        <v>5.9871999999999996</v>
      </c>
      <c r="O641" s="177">
        <v>25.222300000000001</v>
      </c>
      <c r="P641" s="177">
        <v>14.5562</v>
      </c>
      <c r="Q641" s="177">
        <v>14.075799999999999</v>
      </c>
      <c r="R641" s="177">
        <v>16.421299999999999</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44988</v>
      </c>
      <c r="E642" s="177">
        <v>27.616499999999998</v>
      </c>
      <c r="F642" s="177">
        <v>0.65569999999999995</v>
      </c>
      <c r="G642" s="177">
        <v>1.2565</v>
      </c>
      <c r="H642" s="177">
        <v>1.1597</v>
      </c>
      <c r="I642" s="177">
        <v>-0.745</v>
      </c>
      <c r="J642" s="177">
        <v>-0.29239999999999999</v>
      </c>
      <c r="K642" s="177">
        <v>-6.2439999999999998</v>
      </c>
      <c r="L642" s="177">
        <v>-3.0455999999999999</v>
      </c>
      <c r="M642" s="177">
        <v>7.6142000000000003</v>
      </c>
      <c r="N642" s="177">
        <v>5.6200999999999999</v>
      </c>
      <c r="O642" s="177">
        <v>24.789899999999999</v>
      </c>
      <c r="P642" s="177">
        <v>13.9694</v>
      </c>
      <c r="Q642" s="177">
        <v>13.6394</v>
      </c>
      <c r="R642" s="177">
        <v>16.0168</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44988</v>
      </c>
      <c r="E643" s="177">
        <v>28.713799999999999</v>
      </c>
      <c r="F643" s="177">
        <v>0.69510000000000005</v>
      </c>
      <c r="G643" s="177">
        <v>1.2958000000000001</v>
      </c>
      <c r="H643" s="177">
        <v>1.24</v>
      </c>
      <c r="I643" s="177">
        <v>-0.69140000000000001</v>
      </c>
      <c r="J643" s="177">
        <v>-0.32419999999999999</v>
      </c>
      <c r="K643" s="177">
        <v>-6.1075999999999997</v>
      </c>
      <c r="L643" s="177">
        <v>-2.4573999999999998</v>
      </c>
      <c r="M643" s="177">
        <v>8.7462999999999997</v>
      </c>
      <c r="N643" s="177">
        <v>7.1147</v>
      </c>
      <c r="O643" s="177">
        <v>25.991199999999999</v>
      </c>
      <c r="P643" s="177">
        <v>15.1998</v>
      </c>
      <c r="Q643" s="177">
        <v>16.450299999999999</v>
      </c>
      <c r="R643" s="177">
        <v>17.701000000000001</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44988</v>
      </c>
      <c r="E644" s="177">
        <v>27.185600000000001</v>
      </c>
      <c r="F644" s="177">
        <v>0.69369999999999998</v>
      </c>
      <c r="G644" s="177">
        <v>1.2918000000000001</v>
      </c>
      <c r="H644" s="177">
        <v>1.2311000000000001</v>
      </c>
      <c r="I644" s="177">
        <v>-0.70889999999999997</v>
      </c>
      <c r="J644" s="177">
        <v>-0.35880000000000001</v>
      </c>
      <c r="K644" s="177">
        <v>-6.2129000000000003</v>
      </c>
      <c r="L644" s="177">
        <v>-2.6760000000000002</v>
      </c>
      <c r="M644" s="177">
        <v>8.3812999999999995</v>
      </c>
      <c r="N644" s="177">
        <v>6.6349</v>
      </c>
      <c r="O644" s="177">
        <v>25.4132</v>
      </c>
      <c r="P644" s="177">
        <v>14.501300000000001</v>
      </c>
      <c r="Q644" s="177">
        <v>15.5343</v>
      </c>
      <c r="R644" s="177">
        <v>17.173999999999999</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44988</v>
      </c>
      <c r="E645" s="177">
        <v>31.313500000000001</v>
      </c>
      <c r="F645" s="177">
        <v>0.90029999999999999</v>
      </c>
      <c r="G645" s="177">
        <v>0.97219999999999995</v>
      </c>
      <c r="H645" s="177">
        <v>0.27960000000000002</v>
      </c>
      <c r="I645" s="177">
        <v>-1.2382</v>
      </c>
      <c r="J645" s="177">
        <v>-0.69830000000000003</v>
      </c>
      <c r="K645" s="177">
        <v>-6.6933999999999996</v>
      </c>
      <c r="L645" s="177">
        <v>-4.0301999999999998</v>
      </c>
      <c r="M645" s="177">
        <v>4.7530000000000001</v>
      </c>
      <c r="N645" s="177">
        <v>6.1708999999999996</v>
      </c>
      <c r="O645" s="177">
        <v>27.236899999999999</v>
      </c>
      <c r="P645" s="177">
        <v>18.780999999999999</v>
      </c>
      <c r="Q645" s="177">
        <v>21.242100000000001</v>
      </c>
      <c r="R645" s="177">
        <v>20.654</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44988</v>
      </c>
      <c r="E646" s="177">
        <v>30.144200000000001</v>
      </c>
      <c r="F646" s="177">
        <v>0.89910000000000001</v>
      </c>
      <c r="G646" s="177">
        <v>0.96870000000000001</v>
      </c>
      <c r="H646" s="177">
        <v>0.27079999999999999</v>
      </c>
      <c r="I646" s="177">
        <v>-1.2553000000000001</v>
      </c>
      <c r="J646" s="177">
        <v>-0.73240000000000005</v>
      </c>
      <c r="K646" s="177">
        <v>-6.7972000000000001</v>
      </c>
      <c r="L646" s="177">
        <v>-4.2442000000000002</v>
      </c>
      <c r="M646" s="177">
        <v>4.4016000000000002</v>
      </c>
      <c r="N646" s="177">
        <v>5.6952999999999996</v>
      </c>
      <c r="O646" s="177">
        <v>26.6464</v>
      </c>
      <c r="P646" s="177">
        <v>18.078600000000002</v>
      </c>
      <c r="Q646" s="177">
        <v>20.465900000000001</v>
      </c>
      <c r="R646" s="177">
        <v>20.113900000000001</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44988</v>
      </c>
      <c r="E647" s="177">
        <v>16.778600000000001</v>
      </c>
      <c r="F647" s="177">
        <v>1.4554</v>
      </c>
      <c r="G647" s="177">
        <v>1.2149000000000001</v>
      </c>
      <c r="H647" s="177">
        <v>0.67259999999999998</v>
      </c>
      <c r="I647" s="177">
        <v>-1.1617</v>
      </c>
      <c r="J647" s="177">
        <v>-1.8255999999999999</v>
      </c>
      <c r="K647" s="177">
        <v>-6.2161</v>
      </c>
      <c r="L647" s="177">
        <v>-1.7819</v>
      </c>
      <c r="M647" s="177">
        <v>4.2161999999999997</v>
      </c>
      <c r="N647" s="177">
        <v>3.3974000000000002</v>
      </c>
      <c r="O647" s="177">
        <v>15.679600000000001</v>
      </c>
      <c r="P647" s="177"/>
      <c r="Q647" s="177">
        <v>11.051600000000001</v>
      </c>
      <c r="R647" s="177">
        <v>9.7509999999999994</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44988</v>
      </c>
      <c r="E648" s="177">
        <v>16.2867</v>
      </c>
      <c r="F648" s="177">
        <v>1.4544999999999999</v>
      </c>
      <c r="G648" s="177">
        <v>1.2118</v>
      </c>
      <c r="H648" s="177">
        <v>0.66510000000000002</v>
      </c>
      <c r="I648" s="177">
        <v>-1.1771</v>
      </c>
      <c r="J648" s="177">
        <v>-1.8553999999999999</v>
      </c>
      <c r="K648" s="177">
        <v>-6.3089000000000004</v>
      </c>
      <c r="L648" s="177">
        <v>-1.9764999999999999</v>
      </c>
      <c r="M648" s="177">
        <v>3.907</v>
      </c>
      <c r="N648" s="177">
        <v>2.9864999999999999</v>
      </c>
      <c r="O648" s="177">
        <v>15.1708</v>
      </c>
      <c r="P648" s="177"/>
      <c r="Q648" s="177">
        <v>10.3843</v>
      </c>
      <c r="R648" s="177">
        <v>9.3206000000000007</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44988</v>
      </c>
      <c r="E649" s="177">
        <v>18.847100000000001</v>
      </c>
      <c r="F649" s="177">
        <v>0.92969999999999997</v>
      </c>
      <c r="G649" s="177">
        <v>1.2990999999999999</v>
      </c>
      <c r="H649" s="177">
        <v>0.23719999999999999</v>
      </c>
      <c r="I649" s="177">
        <v>-0.95169999999999999</v>
      </c>
      <c r="J649" s="177">
        <v>0.77210000000000001</v>
      </c>
      <c r="K649" s="177">
        <v>-1.2957000000000001</v>
      </c>
      <c r="L649" s="177">
        <v>1.5846</v>
      </c>
      <c r="M649" s="177">
        <v>11.9619</v>
      </c>
      <c r="N649" s="177">
        <v>10.1114</v>
      </c>
      <c r="O649" s="177">
        <v>18.473600000000001</v>
      </c>
      <c r="P649" s="177"/>
      <c r="Q649" s="177">
        <v>14.6691</v>
      </c>
      <c r="R649" s="177">
        <v>11.321899999999999</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44988</v>
      </c>
      <c r="E650" s="177">
        <v>18.299800000000001</v>
      </c>
      <c r="F650" s="177">
        <v>0.92820000000000003</v>
      </c>
      <c r="G650" s="177">
        <v>1.2952999999999999</v>
      </c>
      <c r="H650" s="177">
        <v>0.22889999999999999</v>
      </c>
      <c r="I650" s="177">
        <v>-0.96709999999999996</v>
      </c>
      <c r="J650" s="177">
        <v>0.74099999999999999</v>
      </c>
      <c r="K650" s="177">
        <v>-1.3934</v>
      </c>
      <c r="L650" s="177">
        <v>1.3811</v>
      </c>
      <c r="M650" s="177">
        <v>11.629099999999999</v>
      </c>
      <c r="N650" s="177">
        <v>9.6736000000000004</v>
      </c>
      <c r="O650" s="177">
        <v>17.9373</v>
      </c>
      <c r="P650" s="177"/>
      <c r="Q650" s="177">
        <v>13.941599999999999</v>
      </c>
      <c r="R650" s="177">
        <v>10.8856</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44988</v>
      </c>
      <c r="E652" s="177">
        <v>62.416699999999999</v>
      </c>
      <c r="F652" s="177">
        <v>0.8548</v>
      </c>
      <c r="G652" s="177">
        <v>0.9415</v>
      </c>
      <c r="H652" s="177">
        <v>5.8700000000000002E-2</v>
      </c>
      <c r="I652" s="177">
        <v>-1.4036999999999999</v>
      </c>
      <c r="J652" s="177">
        <v>-2.1347</v>
      </c>
      <c r="K652" s="177">
        <v>-6.5312000000000001</v>
      </c>
      <c r="L652" s="177">
        <v>-3.5933000000000002</v>
      </c>
      <c r="M652" s="177">
        <v>5.4325000000000001</v>
      </c>
      <c r="N652" s="177">
        <v>8.0823999999999998</v>
      </c>
      <c r="O652" s="177">
        <v>27.622599999999998</v>
      </c>
      <c r="P652" s="177">
        <v>21.3687</v>
      </c>
      <c r="Q652" s="177">
        <v>22.741</v>
      </c>
      <c r="R652" s="177">
        <v>17.707999999999998</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44988</v>
      </c>
      <c r="E653" s="177">
        <v>60.190100000000001</v>
      </c>
      <c r="F653" s="177">
        <v>0.85370000000000001</v>
      </c>
      <c r="G653" s="177">
        <v>0.93830000000000002</v>
      </c>
      <c r="H653" s="177">
        <v>5.0900000000000001E-2</v>
      </c>
      <c r="I653" s="177">
        <v>-1.4189000000000001</v>
      </c>
      <c r="J653" s="177">
        <v>-2.1648999999999998</v>
      </c>
      <c r="K653" s="177">
        <v>-6.6234999999999999</v>
      </c>
      <c r="L653" s="177">
        <v>-3.7845</v>
      </c>
      <c r="M653" s="177">
        <v>5.1196000000000002</v>
      </c>
      <c r="N653" s="177">
        <v>7.6542000000000003</v>
      </c>
      <c r="O653" s="177">
        <v>27.077300000000001</v>
      </c>
      <c r="P653" s="177">
        <v>20.650300000000001</v>
      </c>
      <c r="Q653" s="177">
        <v>22.243200000000002</v>
      </c>
      <c r="R653" s="177">
        <v>17.239000000000001</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44988</v>
      </c>
      <c r="E654" s="177">
        <v>16.324400000000001</v>
      </c>
      <c r="F654" s="177">
        <v>0.94550000000000001</v>
      </c>
      <c r="G654" s="177">
        <v>0.93920000000000003</v>
      </c>
      <c r="H654" s="177">
        <v>0.44490000000000002</v>
      </c>
      <c r="I654" s="177">
        <v>-1.6756</v>
      </c>
      <c r="J654" s="177">
        <v>-0.65239999999999998</v>
      </c>
      <c r="K654" s="177">
        <v>-6.8215000000000003</v>
      </c>
      <c r="L654" s="177">
        <v>-1.8801000000000001</v>
      </c>
      <c r="M654" s="177">
        <v>5.6801000000000004</v>
      </c>
      <c r="N654" s="177">
        <v>7.2351000000000001</v>
      </c>
      <c r="O654" s="177">
        <v>13.4796</v>
      </c>
      <c r="P654" s="177"/>
      <c r="Q654" s="177">
        <v>12.683299999999999</v>
      </c>
      <c r="R654" s="177">
        <v>7.3467000000000002</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44988</v>
      </c>
      <c r="E655" s="177">
        <v>15.1175</v>
      </c>
      <c r="F655" s="177">
        <v>0.94010000000000005</v>
      </c>
      <c r="G655" s="177">
        <v>0.92330000000000001</v>
      </c>
      <c r="H655" s="177">
        <v>0.40849999999999997</v>
      </c>
      <c r="I655" s="177">
        <v>-1.7470000000000001</v>
      </c>
      <c r="J655" s="177">
        <v>-0.79400000000000004</v>
      </c>
      <c r="K655" s="177">
        <v>-7.2454999999999998</v>
      </c>
      <c r="L655" s="177">
        <v>-2.7595000000000001</v>
      </c>
      <c r="M655" s="177">
        <v>4.2679999999999998</v>
      </c>
      <c r="N655" s="177">
        <v>5.3212999999999999</v>
      </c>
      <c r="O655" s="177">
        <v>11.430400000000001</v>
      </c>
      <c r="P655" s="177"/>
      <c r="Q655" s="177">
        <v>10.594099999999999</v>
      </c>
      <c r="R655" s="177">
        <v>5.4291999999999998</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44988</v>
      </c>
      <c r="E656" s="177">
        <v>151.36330000000001</v>
      </c>
      <c r="F656" s="177">
        <v>1.2081999999999999</v>
      </c>
      <c r="G656" s="177">
        <v>1.5662</v>
      </c>
      <c r="H656" s="177">
        <v>0.99690000000000001</v>
      </c>
      <c r="I656" s="177">
        <v>-1.3043</v>
      </c>
      <c r="J656" s="177">
        <v>-0.96189999999999998</v>
      </c>
      <c r="K656" s="177">
        <v>-5.0141999999999998</v>
      </c>
      <c r="L656" s="177">
        <v>-1.6605000000000001</v>
      </c>
      <c r="M656" s="177">
        <v>8.0829000000000004</v>
      </c>
      <c r="N656" s="177">
        <v>8.8809000000000005</v>
      </c>
      <c r="O656" s="177">
        <v>15.275399999999999</v>
      </c>
      <c r="P656" s="177">
        <v>7.9363999999999999</v>
      </c>
      <c r="Q656" s="177">
        <v>14.645099999999999</v>
      </c>
      <c r="R656" s="177">
        <v>9.6094000000000008</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44988</v>
      </c>
      <c r="E657" s="177">
        <v>158.2569</v>
      </c>
      <c r="F657" s="177">
        <v>1.2095</v>
      </c>
      <c r="G657" s="177">
        <v>1.5704</v>
      </c>
      <c r="H657" s="177">
        <v>1.0066999999999999</v>
      </c>
      <c r="I657" s="177">
        <v>-1.2849999999999999</v>
      </c>
      <c r="J657" s="177">
        <v>-0.92320000000000002</v>
      </c>
      <c r="K657" s="177">
        <v>-4.8933</v>
      </c>
      <c r="L657" s="177">
        <v>-1.3764000000000001</v>
      </c>
      <c r="M657" s="177">
        <v>8.5736000000000008</v>
      </c>
      <c r="N657" s="177">
        <v>9.5624000000000002</v>
      </c>
      <c r="O657" s="177">
        <v>15.8705</v>
      </c>
      <c r="P657" s="177">
        <v>8.4672000000000001</v>
      </c>
      <c r="Q657" s="177">
        <v>12.287599999999999</v>
      </c>
      <c r="R657" s="177">
        <v>10.267200000000001</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44988</v>
      </c>
      <c r="E658" s="177">
        <v>20.088200000000001</v>
      </c>
      <c r="F658" s="177">
        <v>0.86719999999999997</v>
      </c>
      <c r="G658" s="177">
        <v>2.0238999999999998</v>
      </c>
      <c r="H658" s="177">
        <v>1.7603</v>
      </c>
      <c r="I658" s="177">
        <v>0.62870000000000004</v>
      </c>
      <c r="J658" s="177">
        <v>2.7797999999999998</v>
      </c>
      <c r="K658" s="177">
        <v>-4.0674000000000001</v>
      </c>
      <c r="L658" s="177">
        <v>-1.2918000000000001</v>
      </c>
      <c r="M658" s="177">
        <v>10.8584</v>
      </c>
      <c r="N658" s="177">
        <v>12.980700000000001</v>
      </c>
      <c r="O658" s="177">
        <v>29.0974</v>
      </c>
      <c r="P658" s="177">
        <v>7.9763000000000002</v>
      </c>
      <c r="Q658" s="177">
        <v>11.7273</v>
      </c>
      <c r="R658" s="177">
        <v>25.6889</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44988</v>
      </c>
      <c r="E659" s="177">
        <v>19.592300000000002</v>
      </c>
      <c r="F659" s="177">
        <v>0.86699999999999999</v>
      </c>
      <c r="G659" s="177">
        <v>2.0225</v>
      </c>
      <c r="H659" s="177">
        <v>1.7569999999999999</v>
      </c>
      <c r="I659" s="177">
        <v>0.62190000000000001</v>
      </c>
      <c r="J659" s="177">
        <v>2.7663000000000002</v>
      </c>
      <c r="K659" s="177">
        <v>-4.1082999999999998</v>
      </c>
      <c r="L659" s="177">
        <v>-1.3752</v>
      </c>
      <c r="M659" s="177">
        <v>10.7172</v>
      </c>
      <c r="N659" s="177">
        <v>12.797800000000001</v>
      </c>
      <c r="O659" s="177">
        <v>28.888300000000001</v>
      </c>
      <c r="P659" s="177">
        <v>7.7221000000000002</v>
      </c>
      <c r="Q659" s="177">
        <v>11.2842</v>
      </c>
      <c r="R659" s="177">
        <v>25.490200000000002</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44988</v>
      </c>
      <c r="E660" s="177">
        <v>17.279</v>
      </c>
      <c r="F660" s="177">
        <v>0.84799999999999998</v>
      </c>
      <c r="G660" s="177">
        <v>2.0880000000000001</v>
      </c>
      <c r="H660" s="177">
        <v>1.7524999999999999</v>
      </c>
      <c r="I660" s="177">
        <v>0.63890000000000002</v>
      </c>
      <c r="J660" s="177">
        <v>2.8561000000000001</v>
      </c>
      <c r="K660" s="177">
        <v>-3.8982000000000001</v>
      </c>
      <c r="L660" s="177">
        <v>-1.4278999999999999</v>
      </c>
      <c r="M660" s="177">
        <v>10.6975</v>
      </c>
      <c r="N660" s="177">
        <v>13.1121</v>
      </c>
      <c r="O660" s="177">
        <v>29.5715</v>
      </c>
      <c r="P660" s="177">
        <v>8.4636999999999993</v>
      </c>
      <c r="Q660" s="177">
        <v>9.6355000000000004</v>
      </c>
      <c r="R660" s="177">
        <v>26.029699999999998</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44988</v>
      </c>
      <c r="E661" s="177">
        <v>16.9438</v>
      </c>
      <c r="F661" s="177">
        <v>0.84809999999999997</v>
      </c>
      <c r="G661" s="177">
        <v>2.0876999999999999</v>
      </c>
      <c r="H661" s="177">
        <v>1.7511000000000001</v>
      </c>
      <c r="I661" s="177">
        <v>0.63490000000000002</v>
      </c>
      <c r="J661" s="177">
        <v>2.8479999999999999</v>
      </c>
      <c r="K661" s="177">
        <v>-3.9243999999999999</v>
      </c>
      <c r="L661" s="177">
        <v>-1.4815</v>
      </c>
      <c r="M661" s="177">
        <v>10.607200000000001</v>
      </c>
      <c r="N661" s="177">
        <v>12.9948</v>
      </c>
      <c r="O661" s="177">
        <v>29.436499999999999</v>
      </c>
      <c r="P661" s="177">
        <v>8.1856000000000009</v>
      </c>
      <c r="Q661" s="177">
        <v>9.2749000000000006</v>
      </c>
      <c r="R661" s="177">
        <v>25.8932</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44988</v>
      </c>
      <c r="E662" s="177">
        <v>16.795500000000001</v>
      </c>
      <c r="F662" s="177">
        <v>0.91990000000000005</v>
      </c>
      <c r="G662" s="177">
        <v>1.9287000000000001</v>
      </c>
      <c r="H662" s="177">
        <v>1.9157</v>
      </c>
      <c r="I662" s="177">
        <v>1.1089</v>
      </c>
      <c r="J662" s="177">
        <v>2.6036999999999999</v>
      </c>
      <c r="K662" s="177">
        <v>-4.7176999999999998</v>
      </c>
      <c r="L662" s="177">
        <v>-2.2244000000000002</v>
      </c>
      <c r="M662" s="177">
        <v>9.3264999999999993</v>
      </c>
      <c r="N662" s="177">
        <v>10.781700000000001</v>
      </c>
      <c r="O662" s="177">
        <v>29.226199999999999</v>
      </c>
      <c r="P662" s="177">
        <v>8.9612999999999996</v>
      </c>
      <c r="Q662" s="177">
        <v>9.5885999999999996</v>
      </c>
      <c r="R662" s="177">
        <v>25.31</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44988</v>
      </c>
      <c r="E663" s="177">
        <v>16.422000000000001</v>
      </c>
      <c r="F663" s="177">
        <v>0.91930000000000001</v>
      </c>
      <c r="G663" s="177">
        <v>1.9278</v>
      </c>
      <c r="H663" s="177">
        <v>1.9119999999999999</v>
      </c>
      <c r="I663" s="177">
        <v>1.1020000000000001</v>
      </c>
      <c r="J663" s="177">
        <v>2.5888</v>
      </c>
      <c r="K663" s="177">
        <v>-4.7625000000000002</v>
      </c>
      <c r="L663" s="177">
        <v>-2.3169</v>
      </c>
      <c r="M663" s="177">
        <v>9.1714000000000002</v>
      </c>
      <c r="N663" s="177">
        <v>10.558299999999999</v>
      </c>
      <c r="O663" s="177">
        <v>28.913699999999999</v>
      </c>
      <c r="P663" s="177">
        <v>8.5911000000000008</v>
      </c>
      <c r="Q663" s="177">
        <v>9.1542999999999992</v>
      </c>
      <c r="R663" s="177">
        <v>25.056999999999999</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44988</v>
      </c>
      <c r="E664" s="177">
        <v>16.325399999999998</v>
      </c>
      <c r="F664" s="177">
        <v>0.88739999999999997</v>
      </c>
      <c r="G664" s="177">
        <v>2.0432999999999999</v>
      </c>
      <c r="H664" s="177">
        <v>1.9222999999999999</v>
      </c>
      <c r="I664" s="177">
        <v>0.90800000000000003</v>
      </c>
      <c r="J664" s="177">
        <v>3.1158000000000001</v>
      </c>
      <c r="K664" s="177">
        <v>-3.9032</v>
      </c>
      <c r="L664" s="177">
        <v>-1.1121000000000001</v>
      </c>
      <c r="M664" s="177">
        <v>10.6432</v>
      </c>
      <c r="N664" s="177">
        <v>12.8528</v>
      </c>
      <c r="O664" s="177">
        <v>30.5444</v>
      </c>
      <c r="P664" s="177">
        <v>9.1753</v>
      </c>
      <c r="Q664" s="177">
        <v>9.4460999999999995</v>
      </c>
      <c r="R664" s="177">
        <v>28.046500000000002</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44988</v>
      </c>
      <c r="E665" s="177">
        <v>15.671900000000001</v>
      </c>
      <c r="F665" s="177">
        <v>0.8871</v>
      </c>
      <c r="G665" s="177">
        <v>2.0426000000000002</v>
      </c>
      <c r="H665" s="177">
        <v>1.9191</v>
      </c>
      <c r="I665" s="177">
        <v>0.90139999999999998</v>
      </c>
      <c r="J665" s="177">
        <v>3.1019000000000001</v>
      </c>
      <c r="K665" s="177">
        <v>-3.9459</v>
      </c>
      <c r="L665" s="177">
        <v>-1.2002999999999999</v>
      </c>
      <c r="M665" s="177">
        <v>10.4947</v>
      </c>
      <c r="N665" s="177">
        <v>12.6219</v>
      </c>
      <c r="O665" s="177">
        <v>30.250699999999998</v>
      </c>
      <c r="P665" s="177">
        <v>8.4987999999999992</v>
      </c>
      <c r="Q665" s="177">
        <v>8.6257999999999999</v>
      </c>
      <c r="R665" s="177">
        <v>27.7942</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44988</v>
      </c>
      <c r="E666" s="177">
        <v>23.111699999999999</v>
      </c>
      <c r="F666" s="177">
        <v>1.5868</v>
      </c>
      <c r="G666" s="177">
        <v>1.8886000000000001</v>
      </c>
      <c r="H666" s="177">
        <v>1.2484999999999999</v>
      </c>
      <c r="I666" s="177">
        <v>-1.4515</v>
      </c>
      <c r="J666" s="177">
        <v>-0.94</v>
      </c>
      <c r="K666" s="177">
        <v>-5.4214000000000002</v>
      </c>
      <c r="L666" s="177">
        <v>1.4249000000000001</v>
      </c>
      <c r="M666" s="177">
        <v>9.2188999999999997</v>
      </c>
      <c r="N666" s="177">
        <v>11.232699999999999</v>
      </c>
      <c r="O666" s="177">
        <v>19.131399999999999</v>
      </c>
      <c r="P666" s="177">
        <v>11.399900000000001</v>
      </c>
      <c r="Q666" s="177">
        <v>11.1241</v>
      </c>
      <c r="R666" s="177">
        <v>11.3779</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44988</v>
      </c>
      <c r="E667" s="177">
        <v>22.525600000000001</v>
      </c>
      <c r="F667" s="177">
        <v>1.5855999999999999</v>
      </c>
      <c r="G667" s="177">
        <v>1.8856999999999999</v>
      </c>
      <c r="H667" s="177">
        <v>1.2414000000000001</v>
      </c>
      <c r="I667" s="177">
        <v>-1.4650000000000001</v>
      </c>
      <c r="J667" s="177">
        <v>-0.96679999999999999</v>
      </c>
      <c r="K667" s="177">
        <v>-5.5054999999999996</v>
      </c>
      <c r="L667" s="177">
        <v>1.2450000000000001</v>
      </c>
      <c r="M667" s="177">
        <v>8.9288000000000007</v>
      </c>
      <c r="N667" s="177">
        <v>11.001799999999999</v>
      </c>
      <c r="O667" s="177">
        <v>18.933399999999999</v>
      </c>
      <c r="P667" s="177">
        <v>11.1187</v>
      </c>
      <c r="Q667" s="177">
        <v>10.7653</v>
      </c>
      <c r="R667" s="177">
        <v>11.1402</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44988</v>
      </c>
      <c r="E668" s="177">
        <v>25.0824</v>
      </c>
      <c r="F668" s="177">
        <v>1.6313</v>
      </c>
      <c r="G668" s="177">
        <v>1.91</v>
      </c>
      <c r="H668" s="177">
        <v>1.2028000000000001</v>
      </c>
      <c r="I668" s="177">
        <v>-1.601</v>
      </c>
      <c r="J668" s="177">
        <v>-1.2321</v>
      </c>
      <c r="K668" s="177">
        <v>-5.6237000000000004</v>
      </c>
      <c r="L668" s="177">
        <v>1.0096000000000001</v>
      </c>
      <c r="M668" s="177">
        <v>8.7027999999999999</v>
      </c>
      <c r="N668" s="177">
        <v>10.618</v>
      </c>
      <c r="O668" s="177">
        <v>18.761399999999998</v>
      </c>
      <c r="P668" s="177">
        <v>11.6477</v>
      </c>
      <c r="Q668" s="177">
        <v>14.139200000000001</v>
      </c>
      <c r="R668" s="177">
        <v>10.9892</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44988</v>
      </c>
      <c r="E669" s="177">
        <v>24.459</v>
      </c>
      <c r="F669" s="177">
        <v>1.6309</v>
      </c>
      <c r="G669" s="177">
        <v>1.9087000000000001</v>
      </c>
      <c r="H669" s="177">
        <v>1.1990000000000001</v>
      </c>
      <c r="I669" s="177">
        <v>-1.6079000000000001</v>
      </c>
      <c r="J669" s="177">
        <v>-1.246</v>
      </c>
      <c r="K669" s="177">
        <v>-5.6661000000000001</v>
      </c>
      <c r="L669" s="177">
        <v>0.91890000000000005</v>
      </c>
      <c r="M669" s="177">
        <v>8.5565999999999995</v>
      </c>
      <c r="N669" s="177">
        <v>10.414400000000001</v>
      </c>
      <c r="O669" s="177">
        <v>18.549900000000001</v>
      </c>
      <c r="P669" s="177">
        <v>11.2911</v>
      </c>
      <c r="Q669" s="177">
        <v>13.726800000000001</v>
      </c>
      <c r="R669" s="177">
        <v>10.7906</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44988</v>
      </c>
      <c r="E670" s="177">
        <v>16.994800000000001</v>
      </c>
      <c r="F670" s="177">
        <v>0.76249999999999996</v>
      </c>
      <c r="G670" s="177">
        <v>1.7487999999999999</v>
      </c>
      <c r="H670" s="177">
        <v>1.6995</v>
      </c>
      <c r="I670" s="177">
        <v>0.87729999999999997</v>
      </c>
      <c r="J670" s="177">
        <v>2.5853000000000002</v>
      </c>
      <c r="K670" s="177">
        <v>-4.0865999999999998</v>
      </c>
      <c r="L670" s="177">
        <v>-1.4394</v>
      </c>
      <c r="M670" s="177">
        <v>11.232699999999999</v>
      </c>
      <c r="N670" s="177">
        <v>14.8794</v>
      </c>
      <c r="O670" s="177">
        <v>27.967600000000001</v>
      </c>
      <c r="P670" s="177"/>
      <c r="Q670" s="177">
        <v>11.3466</v>
      </c>
      <c r="R670" s="177">
        <v>26.444400000000002</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44988</v>
      </c>
      <c r="E671" s="177">
        <v>16.5243</v>
      </c>
      <c r="F671" s="177">
        <v>0.76100000000000001</v>
      </c>
      <c r="G671" s="177">
        <v>1.7456</v>
      </c>
      <c r="H671" s="177">
        <v>1.6918</v>
      </c>
      <c r="I671" s="177">
        <v>0.8619</v>
      </c>
      <c r="J671" s="177">
        <v>2.5539000000000001</v>
      </c>
      <c r="K671" s="177">
        <v>-4.1825000000000001</v>
      </c>
      <c r="L671" s="177">
        <v>-1.6357999999999999</v>
      </c>
      <c r="M671" s="177">
        <v>10.900600000000001</v>
      </c>
      <c r="N671" s="177">
        <v>14.510300000000001</v>
      </c>
      <c r="O671" s="177">
        <v>27.6114</v>
      </c>
      <c r="P671" s="177"/>
      <c r="Q671" s="177">
        <v>10.7149</v>
      </c>
      <c r="R671" s="177">
        <v>26.05</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44988</v>
      </c>
      <c r="E672" s="177">
        <v>19.396999999999998</v>
      </c>
      <c r="F672" s="177">
        <v>0.76829999999999998</v>
      </c>
      <c r="G672" s="177">
        <v>1.7804</v>
      </c>
      <c r="H672" s="177">
        <v>1.7179</v>
      </c>
      <c r="I672" s="177">
        <v>0.9083</v>
      </c>
      <c r="J672" s="177">
        <v>2.6677</v>
      </c>
      <c r="K672" s="177">
        <v>-3.8105000000000002</v>
      </c>
      <c r="L672" s="177">
        <v>-1.4319999999999999</v>
      </c>
      <c r="M672" s="177">
        <v>11.201599999999999</v>
      </c>
      <c r="N672" s="177">
        <v>14.344799999999999</v>
      </c>
      <c r="O672" s="177">
        <v>27.720300000000002</v>
      </c>
      <c r="P672" s="177"/>
      <c r="Q672" s="177">
        <v>15.2097</v>
      </c>
      <c r="R672" s="177">
        <v>25.461099999999998</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44988</v>
      </c>
      <c r="E673" s="177">
        <v>19.1373</v>
      </c>
      <c r="F673" s="177">
        <v>0.76770000000000005</v>
      </c>
      <c r="G673" s="177">
        <v>1.7795000000000001</v>
      </c>
      <c r="H673" s="177">
        <v>1.7157</v>
      </c>
      <c r="I673" s="177">
        <v>0.90369999999999995</v>
      </c>
      <c r="J673" s="177">
        <v>2.6585999999999999</v>
      </c>
      <c r="K673" s="177">
        <v>-3.8393999999999999</v>
      </c>
      <c r="L673" s="177">
        <v>-1.4912000000000001</v>
      </c>
      <c r="M673" s="177">
        <v>11.101900000000001</v>
      </c>
      <c r="N673" s="177">
        <v>14.2096</v>
      </c>
      <c r="O673" s="177">
        <v>27.446899999999999</v>
      </c>
      <c r="P673" s="177"/>
      <c r="Q673" s="177">
        <v>14.878299999999999</v>
      </c>
      <c r="R673" s="177">
        <v>25.239899999999999</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1832</v>
      </c>
      <c r="C678" s="173">
        <v>149570</v>
      </c>
      <c r="D678" s="176">
        <v>44988</v>
      </c>
      <c r="E678" s="177">
        <v>350.45400000000001</v>
      </c>
      <c r="F678" s="177">
        <v>1.2337</v>
      </c>
      <c r="G678" s="177">
        <v>1.5074000000000001</v>
      </c>
      <c r="H678" s="177">
        <v>1.0035000000000001</v>
      </c>
      <c r="I678" s="177">
        <v>-1.2203999999999999</v>
      </c>
      <c r="J678" s="177">
        <v>-1.1397999999999999</v>
      </c>
      <c r="K678" s="177">
        <v>-5.4794</v>
      </c>
      <c r="L678" s="177">
        <v>-1.7081</v>
      </c>
      <c r="M678" s="177">
        <v>7.59</v>
      </c>
      <c r="N678" s="177">
        <v>7.6473000000000004</v>
      </c>
      <c r="O678" s="177">
        <v>19.2346</v>
      </c>
      <c r="P678" s="177">
        <v>9.8846000000000007</v>
      </c>
      <c r="Q678" s="177">
        <v>14.850300000000001</v>
      </c>
      <c r="R678" s="177">
        <v>10.7736</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1833</v>
      </c>
      <c r="C679" s="173">
        <v>149569</v>
      </c>
      <c r="D679" s="176">
        <v>44988</v>
      </c>
      <c r="E679" s="177">
        <v>500.93030535388698</v>
      </c>
      <c r="F679" s="177">
        <v>1.2322</v>
      </c>
      <c r="G679" s="177">
        <v>1.5025999999999999</v>
      </c>
      <c r="H679" s="177">
        <v>0.9919</v>
      </c>
      <c r="I679" s="177">
        <v>-1.2436</v>
      </c>
      <c r="J679" s="177">
        <v>-1.1868000000000001</v>
      </c>
      <c r="K679" s="177">
        <v>-5.6237000000000004</v>
      </c>
      <c r="L679" s="177">
        <v>-2.0045999999999999</v>
      </c>
      <c r="M679" s="177">
        <v>7.0993000000000004</v>
      </c>
      <c r="N679" s="177">
        <v>6.9969999999999999</v>
      </c>
      <c r="O679" s="177">
        <v>18.575700000000001</v>
      </c>
      <c r="P679" s="177">
        <v>9.2173999999999996</v>
      </c>
      <c r="Q679" s="177">
        <v>15.636699999999999</v>
      </c>
      <c r="R679" s="177">
        <v>10.1365</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44988</v>
      </c>
      <c r="E680" s="177">
        <v>32.1541</v>
      </c>
      <c r="F680" s="177">
        <v>1.1036999999999999</v>
      </c>
      <c r="G680" s="177">
        <v>1.4837</v>
      </c>
      <c r="H680" s="177">
        <v>0.68730000000000002</v>
      </c>
      <c r="I680" s="177">
        <v>-1.1235999999999999</v>
      </c>
      <c r="J680" s="177">
        <v>-1.0607</v>
      </c>
      <c r="K680" s="177">
        <v>-5.9789000000000003</v>
      </c>
      <c r="L680" s="177">
        <v>0.72460000000000002</v>
      </c>
      <c r="M680" s="177">
        <v>9.7934000000000001</v>
      </c>
      <c r="N680" s="177">
        <v>10.0542</v>
      </c>
      <c r="O680" s="177">
        <v>17.7989</v>
      </c>
      <c r="P680" s="177">
        <v>11.995799999999999</v>
      </c>
      <c r="Q680" s="177">
        <v>14.9329</v>
      </c>
      <c r="R680" s="177">
        <v>10.316000000000001</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44988</v>
      </c>
      <c r="E681" s="177">
        <v>28.846399999999999</v>
      </c>
      <c r="F681" s="177">
        <v>1.1001000000000001</v>
      </c>
      <c r="G681" s="177">
        <v>1.4732000000000001</v>
      </c>
      <c r="H681" s="177">
        <v>0.66339999999999999</v>
      </c>
      <c r="I681" s="177">
        <v>-1.1719999999999999</v>
      </c>
      <c r="J681" s="177">
        <v>-1.1565000000000001</v>
      </c>
      <c r="K681" s="177">
        <v>-6.2706999999999997</v>
      </c>
      <c r="L681" s="177">
        <v>0.109</v>
      </c>
      <c r="M681" s="177">
        <v>8.7919</v>
      </c>
      <c r="N681" s="177">
        <v>8.7017000000000007</v>
      </c>
      <c r="O681" s="177">
        <v>16.273199999999999</v>
      </c>
      <c r="P681" s="177">
        <v>10.5192</v>
      </c>
      <c r="Q681" s="177">
        <v>13.4557</v>
      </c>
      <c r="R681" s="177">
        <v>8.9522999999999993</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44988</v>
      </c>
      <c r="E682" s="177">
        <v>128.75</v>
      </c>
      <c r="F682" s="177">
        <v>0.59379999999999999</v>
      </c>
      <c r="G682" s="177">
        <v>1.4818</v>
      </c>
      <c r="H682" s="177">
        <v>0.98040000000000005</v>
      </c>
      <c r="I682" s="177">
        <v>0.38200000000000001</v>
      </c>
      <c r="J682" s="177">
        <v>1.147</v>
      </c>
      <c r="K682" s="177">
        <v>-0.4869</v>
      </c>
      <c r="L682" s="177">
        <v>7.2380000000000004</v>
      </c>
      <c r="M682" s="177">
        <v>12.180899999999999</v>
      </c>
      <c r="N682" s="177">
        <v>13.5562</v>
      </c>
      <c r="O682" s="177">
        <v>15.671200000000001</v>
      </c>
      <c r="P682" s="177">
        <v>10.3444</v>
      </c>
      <c r="Q682" s="177">
        <v>12.5457</v>
      </c>
      <c r="R682" s="177">
        <v>10.612399999999999</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44988</v>
      </c>
      <c r="E683" s="177">
        <v>182.08057691950299</v>
      </c>
      <c r="F683" s="177">
        <v>0.58720000000000006</v>
      </c>
      <c r="G683" s="177">
        <v>1.4725999999999999</v>
      </c>
      <c r="H683" s="177">
        <v>0.95989999999999998</v>
      </c>
      <c r="I683" s="177">
        <v>0.35149999999999998</v>
      </c>
      <c r="J683" s="177">
        <v>1.0875999999999999</v>
      </c>
      <c r="K683" s="177">
        <v>-0.67100000000000004</v>
      </c>
      <c r="L683" s="177">
        <v>6.8627000000000002</v>
      </c>
      <c r="M683" s="177">
        <v>11.6076</v>
      </c>
      <c r="N683" s="177">
        <v>12.815200000000001</v>
      </c>
      <c r="O683" s="177">
        <v>14.8188</v>
      </c>
      <c r="P683" s="177">
        <v>9.5825999999999993</v>
      </c>
      <c r="Q683" s="177">
        <v>11.373200000000001</v>
      </c>
      <c r="R683" s="177">
        <v>9.8344000000000005</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44988</v>
      </c>
      <c r="E684" s="177">
        <v>42.05</v>
      </c>
      <c r="F684" s="177">
        <v>0.91190000000000004</v>
      </c>
      <c r="G684" s="177">
        <v>1.0573999999999999</v>
      </c>
      <c r="H684" s="177">
        <v>0.4299</v>
      </c>
      <c r="I684" s="177">
        <v>-0.91890000000000005</v>
      </c>
      <c r="J684" s="177">
        <v>-0.52049999999999996</v>
      </c>
      <c r="K684" s="177">
        <v>-5.6329000000000002</v>
      </c>
      <c r="L684" s="177">
        <v>-0.75529999999999997</v>
      </c>
      <c r="M684" s="177">
        <v>7.5723000000000003</v>
      </c>
      <c r="N684" s="177">
        <v>7.5448000000000004</v>
      </c>
      <c r="O684" s="177">
        <v>18.8306</v>
      </c>
      <c r="P684" s="177">
        <v>12.0922</v>
      </c>
      <c r="Q684" s="177">
        <v>13.682399999999999</v>
      </c>
      <c r="R684" s="177">
        <v>10.6258</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44988</v>
      </c>
      <c r="E685" s="177">
        <v>44.7</v>
      </c>
      <c r="F685" s="177">
        <v>0.88019999999999998</v>
      </c>
      <c r="G685" s="177">
        <v>1.0398000000000001</v>
      </c>
      <c r="H685" s="177">
        <v>0.4269</v>
      </c>
      <c r="I685" s="177">
        <v>-0.88690000000000002</v>
      </c>
      <c r="J685" s="177">
        <v>-0.48980000000000001</v>
      </c>
      <c r="K685" s="177">
        <v>-5.4569000000000001</v>
      </c>
      <c r="L685" s="177">
        <v>-0.33439999999999998</v>
      </c>
      <c r="M685" s="177">
        <v>8.2849000000000004</v>
      </c>
      <c r="N685" s="177">
        <v>8.4951000000000008</v>
      </c>
      <c r="O685" s="177">
        <v>19.6435</v>
      </c>
      <c r="P685" s="177">
        <v>12.7659</v>
      </c>
      <c r="Q685" s="177">
        <v>12.798</v>
      </c>
      <c r="R685" s="177">
        <v>11.492100000000001</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44988</v>
      </c>
      <c r="E696" s="177">
        <v>149.8664</v>
      </c>
      <c r="F696" s="177">
        <v>0.73409999999999997</v>
      </c>
      <c r="G696" s="177">
        <v>0.79220000000000002</v>
      </c>
      <c r="H696" s="177">
        <v>0.2082</v>
      </c>
      <c r="I696" s="177">
        <v>-1.5298</v>
      </c>
      <c r="J696" s="177">
        <v>-1.1449</v>
      </c>
      <c r="K696" s="177">
        <v>-6.8815999999999997</v>
      </c>
      <c r="L696" s="177">
        <v>-4.3155000000000001</v>
      </c>
      <c r="M696" s="177">
        <v>5.7190000000000003</v>
      </c>
      <c r="N696" s="177">
        <v>2.4053</v>
      </c>
      <c r="O696" s="177">
        <v>15.8712</v>
      </c>
      <c r="P696" s="177">
        <v>10.8515</v>
      </c>
      <c r="Q696" s="177">
        <v>13.197699999999999</v>
      </c>
      <c r="R696" s="177">
        <v>7.1783999999999999</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44988</v>
      </c>
      <c r="E697" s="177">
        <v>137.12209999999999</v>
      </c>
      <c r="F697" s="177">
        <v>0.73060000000000003</v>
      </c>
      <c r="G697" s="177">
        <v>0.78249999999999997</v>
      </c>
      <c r="H697" s="177">
        <v>0.18690000000000001</v>
      </c>
      <c r="I697" s="177">
        <v>-1.5729</v>
      </c>
      <c r="J697" s="177">
        <v>-1.2321</v>
      </c>
      <c r="K697" s="177">
        <v>-7.1422999999999996</v>
      </c>
      <c r="L697" s="177">
        <v>-4.827</v>
      </c>
      <c r="M697" s="177">
        <v>4.8906000000000001</v>
      </c>
      <c r="N697" s="177">
        <v>1.3656999999999999</v>
      </c>
      <c r="O697" s="177">
        <v>14.748900000000001</v>
      </c>
      <c r="P697" s="177">
        <v>9.8134999999999994</v>
      </c>
      <c r="Q697" s="177">
        <v>11.1564</v>
      </c>
      <c r="R697" s="177">
        <v>6.1181000000000001</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44988</v>
      </c>
      <c r="E698" s="177">
        <v>226.33810612040301</v>
      </c>
      <c r="F698" s="177">
        <v>0.98970000000000002</v>
      </c>
      <c r="G698" s="177">
        <v>1.0081</v>
      </c>
      <c r="H698" s="177">
        <v>0.1019</v>
      </c>
      <c r="I698" s="177">
        <v>-2.2254999999999998</v>
      </c>
      <c r="J698" s="177">
        <v>-1.8657999999999999</v>
      </c>
      <c r="K698" s="177">
        <v>-5.9198000000000004</v>
      </c>
      <c r="L698" s="177">
        <v>-0.78620000000000001</v>
      </c>
      <c r="M698" s="177">
        <v>5.8194999999999997</v>
      </c>
      <c r="N698" s="177">
        <v>5.4017999999999997</v>
      </c>
      <c r="O698" s="177">
        <v>14.1418</v>
      </c>
      <c r="P698" s="177">
        <v>9.1645000000000003</v>
      </c>
      <c r="Q698" s="177">
        <v>16.929500000000001</v>
      </c>
      <c r="R698" s="177">
        <v>7.4141000000000004</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1.0343486956521741</v>
      </c>
      <c r="G699" s="179">
        <v>1.452459130434782</v>
      </c>
      <c r="H699" s="179">
        <v>0.87172608695652187</v>
      </c>
      <c r="I699" s="179">
        <v>-0.95026173913043432</v>
      </c>
      <c r="J699" s="179">
        <v>-0.33121913043478279</v>
      </c>
      <c r="K699" s="179">
        <v>-5.4158869565217387</v>
      </c>
      <c r="L699" s="179">
        <v>-1.0376921739130434</v>
      </c>
      <c r="M699" s="179">
        <v>7.8960443478260887</v>
      </c>
      <c r="N699" s="179">
        <v>7.5924217391304349</v>
      </c>
      <c r="O699" s="179">
        <v>18.749261739130436</v>
      </c>
      <c r="P699" s="179">
        <v>10.768996907216493</v>
      </c>
      <c r="Q699" s="179">
        <v>13.894331304347826</v>
      </c>
      <c r="R699" s="179">
        <v>11.662790434782607</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0.99380000000000002</v>
      </c>
      <c r="G700" s="179">
        <v>1.4732000000000001</v>
      </c>
      <c r="H700" s="179">
        <v>0.8589</v>
      </c>
      <c r="I700" s="179">
        <v>-1.1568000000000001</v>
      </c>
      <c r="J700" s="179">
        <v>-0.52049999999999996</v>
      </c>
      <c r="K700" s="179">
        <v>-5.407</v>
      </c>
      <c r="L700" s="179">
        <v>-1.2405999999999999</v>
      </c>
      <c r="M700" s="179">
        <v>8.2849000000000004</v>
      </c>
      <c r="N700" s="179">
        <v>7.6189</v>
      </c>
      <c r="O700" s="179">
        <v>17.9373</v>
      </c>
      <c r="P700" s="179">
        <v>10.332100000000001</v>
      </c>
      <c r="Q700" s="179">
        <v>13.6394</v>
      </c>
      <c r="R700" s="179">
        <v>10.3992</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730</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731</v>
      </c>
      <c r="B703" s="173" t="s">
        <v>732</v>
      </c>
      <c r="C703" s="173">
        <v>132180</v>
      </c>
      <c r="D703" s="176">
        <v>44988</v>
      </c>
      <c r="E703" s="177">
        <v>34.601599999999998</v>
      </c>
      <c r="F703" s="177">
        <v>0.75480000000000003</v>
      </c>
      <c r="G703" s="177">
        <v>1.1388</v>
      </c>
      <c r="H703" s="177">
        <v>0.52470000000000006</v>
      </c>
      <c r="I703" s="177">
        <v>-0.87919999999999998</v>
      </c>
      <c r="J703" s="177">
        <v>-0.64490000000000003</v>
      </c>
      <c r="K703" s="177">
        <v>-3.2033999999999998</v>
      </c>
      <c r="L703" s="177">
        <v>1.2064999999999999</v>
      </c>
      <c r="M703" s="177">
        <v>7.0167000000000002</v>
      </c>
      <c r="N703" s="177">
        <v>6.7633999999999999</v>
      </c>
      <c r="O703" s="177">
        <v>14.2179</v>
      </c>
      <c r="P703" s="177">
        <v>9.6091999999999995</v>
      </c>
      <c r="Q703" s="177">
        <v>11.0685</v>
      </c>
      <c r="R703" s="177">
        <v>7.6177999999999999</v>
      </c>
      <c r="T703" s="106"/>
      <c r="U703" s="107"/>
      <c r="V703" s="107"/>
      <c r="W703" s="107"/>
      <c r="X703" s="107"/>
      <c r="Y703" s="107"/>
      <c r="Z703" s="107"/>
      <c r="AA703" s="107"/>
      <c r="AB703" s="107"/>
      <c r="AC703" s="107"/>
      <c r="AD703" s="107"/>
      <c r="AE703" s="107"/>
      <c r="AF703" s="107"/>
      <c r="AG703" s="107"/>
      <c r="AH703" s="107"/>
    </row>
    <row r="704" spans="1:34" x14ac:dyDescent="0.3">
      <c r="A704" s="173" t="s">
        <v>731</v>
      </c>
      <c r="B704" s="173" t="s">
        <v>733</v>
      </c>
      <c r="C704" s="173">
        <v>132186</v>
      </c>
      <c r="D704" s="176">
        <v>44988</v>
      </c>
      <c r="E704" s="177">
        <v>37.320399999999999</v>
      </c>
      <c r="F704" s="177">
        <v>0.75700000000000001</v>
      </c>
      <c r="G704" s="177">
        <v>1.1458999999999999</v>
      </c>
      <c r="H704" s="177">
        <v>0.54039999999999999</v>
      </c>
      <c r="I704" s="177">
        <v>-0.84909999999999997</v>
      </c>
      <c r="J704" s="177">
        <v>-0.58499999999999996</v>
      </c>
      <c r="K704" s="177">
        <v>-3.0028999999999999</v>
      </c>
      <c r="L704" s="177">
        <v>1.6312</v>
      </c>
      <c r="M704" s="177">
        <v>7.7042999999999999</v>
      </c>
      <c r="N704" s="177">
        <v>7.6493000000000002</v>
      </c>
      <c r="O704" s="177">
        <v>15.2582</v>
      </c>
      <c r="P704" s="177">
        <v>10.559200000000001</v>
      </c>
      <c r="Q704" s="177">
        <v>12.2735</v>
      </c>
      <c r="R704" s="177">
        <v>8.5787999999999993</v>
      </c>
      <c r="T704" s="106"/>
      <c r="U704" s="107"/>
      <c r="V704" s="107"/>
      <c r="W704" s="107"/>
      <c r="X704" s="107"/>
      <c r="Y704" s="107"/>
      <c r="Z704" s="107"/>
      <c r="AA704" s="107"/>
      <c r="AB704" s="107"/>
      <c r="AC704" s="107"/>
      <c r="AD704" s="107"/>
      <c r="AE704" s="107"/>
      <c r="AF704" s="107"/>
      <c r="AG704" s="107"/>
      <c r="AH704" s="107"/>
    </row>
    <row r="705" spans="1:34" x14ac:dyDescent="0.3">
      <c r="A705" s="173" t="s">
        <v>731</v>
      </c>
      <c r="B705" s="173" t="s">
        <v>734</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731</v>
      </c>
      <c r="B706" s="173" t="s">
        <v>735</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731</v>
      </c>
      <c r="B707" s="173" t="s">
        <v>736</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731</v>
      </c>
      <c r="B708" s="173" t="s">
        <v>737</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731</v>
      </c>
      <c r="B709" s="173" t="s">
        <v>738</v>
      </c>
      <c r="C709" s="173">
        <v>129065</v>
      </c>
      <c r="D709" s="176">
        <v>44988</v>
      </c>
      <c r="E709" s="177">
        <v>26.804200000000002</v>
      </c>
      <c r="F709" s="177">
        <v>0.98819999999999997</v>
      </c>
      <c r="G709" s="177">
        <v>1.2018</v>
      </c>
      <c r="H709" s="177">
        <v>0.65190000000000003</v>
      </c>
      <c r="I709" s="177">
        <v>-1.0448</v>
      </c>
      <c r="J709" s="177">
        <v>-0.33760000000000001</v>
      </c>
      <c r="K709" s="177">
        <v>-3.7160000000000002</v>
      </c>
      <c r="L709" s="177">
        <v>0.52170000000000005</v>
      </c>
      <c r="M709" s="177">
        <v>7.8136999999999999</v>
      </c>
      <c r="N709" s="177">
        <v>5.0346000000000002</v>
      </c>
      <c r="O709" s="177">
        <v>14.2743</v>
      </c>
      <c r="P709" s="177">
        <v>8.6738</v>
      </c>
      <c r="Q709" s="177">
        <v>11.790100000000001</v>
      </c>
      <c r="R709" s="177">
        <v>7.1013999999999999</v>
      </c>
      <c r="S709" t="s">
        <v>1785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731</v>
      </c>
      <c r="B710" s="173" t="s">
        <v>739</v>
      </c>
      <c r="C710" s="173">
        <v>129200</v>
      </c>
      <c r="D710" s="176">
        <v>44988</v>
      </c>
      <c r="E710" s="177">
        <v>27.5502</v>
      </c>
      <c r="F710" s="177">
        <v>0.99080000000000001</v>
      </c>
      <c r="G710" s="177">
        <v>1.2094</v>
      </c>
      <c r="H710" s="177">
        <v>0.6694</v>
      </c>
      <c r="I710" s="177">
        <v>-1.01</v>
      </c>
      <c r="J710" s="177">
        <v>-0.27650000000000002</v>
      </c>
      <c r="K710" s="177">
        <v>-3.5964999999999998</v>
      </c>
      <c r="L710" s="177">
        <v>0.73750000000000004</v>
      </c>
      <c r="M710" s="177">
        <v>8.1422000000000008</v>
      </c>
      <c r="N710" s="177">
        <v>5.4480000000000004</v>
      </c>
      <c r="O710" s="177">
        <v>14.695399999999999</v>
      </c>
      <c r="P710" s="177">
        <v>9.0454000000000008</v>
      </c>
      <c r="Q710" s="177">
        <v>12.137499999999999</v>
      </c>
      <c r="R710" s="177">
        <v>7.5006000000000004</v>
      </c>
      <c r="S710" t="s">
        <v>1785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731</v>
      </c>
      <c r="B711" s="173" t="s">
        <v>740</v>
      </c>
      <c r="C711" s="173">
        <v>129191</v>
      </c>
      <c r="D711" s="176">
        <v>44988</v>
      </c>
      <c r="E711" s="177">
        <v>24.5487</v>
      </c>
      <c r="F711" s="177">
        <v>0.83130000000000004</v>
      </c>
      <c r="G711" s="177">
        <v>1.0139</v>
      </c>
      <c r="H711" s="177">
        <v>0.56369999999999998</v>
      </c>
      <c r="I711" s="177">
        <v>-0.82210000000000005</v>
      </c>
      <c r="J711" s="177">
        <v>-0.2969</v>
      </c>
      <c r="K711" s="177">
        <v>-2.9127999999999998</v>
      </c>
      <c r="L711" s="177">
        <v>0.77010000000000001</v>
      </c>
      <c r="M711" s="177">
        <v>6.98</v>
      </c>
      <c r="N711" s="177">
        <v>4.4185999999999996</v>
      </c>
      <c r="O711" s="177">
        <v>12.417299999999999</v>
      </c>
      <c r="P711" s="177">
        <v>8.0380000000000003</v>
      </c>
      <c r="Q711" s="177">
        <v>10.684799999999999</v>
      </c>
      <c r="R711" s="177">
        <v>6.2652999999999999</v>
      </c>
      <c r="T711" s="106"/>
      <c r="U711" s="107"/>
      <c r="V711" s="107"/>
      <c r="W711" s="107"/>
      <c r="X711" s="107"/>
      <c r="Y711" s="107"/>
      <c r="Z711" s="107"/>
      <c r="AA711" s="107"/>
      <c r="AB711" s="107"/>
      <c r="AC711" s="107"/>
      <c r="AD711" s="107"/>
      <c r="AE711" s="107"/>
      <c r="AF711" s="107"/>
      <c r="AG711" s="107"/>
      <c r="AH711" s="107"/>
    </row>
    <row r="712" spans="1:34" x14ac:dyDescent="0.3">
      <c r="A712" s="173" t="s">
        <v>731</v>
      </c>
      <c r="B712" s="173" t="s">
        <v>741</v>
      </c>
      <c r="C712" s="173">
        <v>129193</v>
      </c>
      <c r="D712" s="176">
        <v>44988</v>
      </c>
      <c r="E712" s="177">
        <v>25.450600000000001</v>
      </c>
      <c r="F712" s="177">
        <v>0.83440000000000003</v>
      </c>
      <c r="G712" s="177">
        <v>1.0225</v>
      </c>
      <c r="H712" s="177">
        <v>0.5837</v>
      </c>
      <c r="I712" s="177">
        <v>-0.78280000000000005</v>
      </c>
      <c r="J712" s="177">
        <v>-0.22459999999999999</v>
      </c>
      <c r="K712" s="177">
        <v>-2.7425999999999999</v>
      </c>
      <c r="L712" s="177">
        <v>1.0988</v>
      </c>
      <c r="M712" s="177">
        <v>7.4894999999999996</v>
      </c>
      <c r="N712" s="177">
        <v>5.0782999999999996</v>
      </c>
      <c r="O712" s="177">
        <v>13.104699999999999</v>
      </c>
      <c r="P712" s="177">
        <v>8.6107999999999993</v>
      </c>
      <c r="Q712" s="177">
        <v>11.1372</v>
      </c>
      <c r="R712" s="177">
        <v>6.9180999999999999</v>
      </c>
      <c r="T712" s="106"/>
      <c r="U712" s="107"/>
      <c r="V712" s="107"/>
      <c r="W712" s="107"/>
      <c r="X712" s="107"/>
      <c r="Y712" s="107"/>
      <c r="Z712" s="107"/>
      <c r="AA712" s="107"/>
      <c r="AB712" s="107"/>
      <c r="AC712" s="107"/>
      <c r="AD712" s="107"/>
      <c r="AE712" s="107"/>
      <c r="AF712" s="107"/>
      <c r="AG712" s="107"/>
      <c r="AH712" s="107"/>
    </row>
    <row r="713" spans="1:34" x14ac:dyDescent="0.3">
      <c r="A713" s="173" t="s">
        <v>731</v>
      </c>
      <c r="B713" s="173" t="s">
        <v>742</v>
      </c>
      <c r="C713" s="173">
        <v>143904</v>
      </c>
      <c r="D713" s="176">
        <v>44988</v>
      </c>
      <c r="E713" s="177">
        <v>17.3748</v>
      </c>
      <c r="F713" s="177">
        <v>1.125</v>
      </c>
      <c r="G713" s="177">
        <v>2.3805999999999998</v>
      </c>
      <c r="H713" s="177">
        <v>1.6231</v>
      </c>
      <c r="I713" s="177">
        <v>0.54859999999999998</v>
      </c>
      <c r="J713" s="177">
        <v>2.4222000000000001</v>
      </c>
      <c r="K713" s="177">
        <v>2.996</v>
      </c>
      <c r="L713" s="177">
        <v>11.0197</v>
      </c>
      <c r="M713" s="177">
        <v>21.817299999999999</v>
      </c>
      <c r="N713" s="177">
        <v>23.680800000000001</v>
      </c>
      <c r="O713" s="177">
        <v>24.998100000000001</v>
      </c>
      <c r="P713" s="177"/>
      <c r="Q713" s="177">
        <v>12.5307</v>
      </c>
      <c r="R713" s="177">
        <v>23.4222</v>
      </c>
      <c r="T713" s="106"/>
      <c r="U713" s="107"/>
      <c r="V713" s="107"/>
      <c r="W713" s="107"/>
      <c r="X713" s="107"/>
      <c r="Y713" s="107"/>
      <c r="Z713" s="107"/>
      <c r="AA713" s="107"/>
      <c r="AB713" s="107"/>
      <c r="AC713" s="107"/>
      <c r="AD713" s="107"/>
      <c r="AE713" s="107"/>
      <c r="AF713" s="107"/>
      <c r="AG713" s="107"/>
      <c r="AH713" s="107"/>
    </row>
    <row r="714" spans="1:34" x14ac:dyDescent="0.3">
      <c r="A714" s="173" t="s">
        <v>731</v>
      </c>
      <c r="B714" s="173" t="s">
        <v>743</v>
      </c>
      <c r="C714" s="173">
        <v>143903</v>
      </c>
      <c r="D714" s="176">
        <v>44988</v>
      </c>
      <c r="E714" s="177">
        <v>17.377300000000002</v>
      </c>
      <c r="F714" s="177">
        <v>1.1249</v>
      </c>
      <c r="G714" s="177">
        <v>2.3807999999999998</v>
      </c>
      <c r="H714" s="177">
        <v>1.6228</v>
      </c>
      <c r="I714" s="177">
        <v>0.54849999999999999</v>
      </c>
      <c r="J714" s="177">
        <v>2.4224000000000001</v>
      </c>
      <c r="K714" s="177">
        <v>2.9986000000000002</v>
      </c>
      <c r="L714" s="177">
        <v>11.025700000000001</v>
      </c>
      <c r="M714" s="177">
        <v>21.827100000000002</v>
      </c>
      <c r="N714" s="177">
        <v>23.693300000000001</v>
      </c>
      <c r="O714" s="177">
        <v>25.004100000000001</v>
      </c>
      <c r="P714" s="177"/>
      <c r="Q714" s="177">
        <v>12.5341</v>
      </c>
      <c r="R714" s="177">
        <v>23.4316</v>
      </c>
      <c r="T714" s="106"/>
      <c r="U714" s="107"/>
      <c r="V714" s="107"/>
      <c r="W714" s="107"/>
      <c r="X714" s="107"/>
      <c r="Y714" s="107"/>
      <c r="Z714" s="107"/>
      <c r="AA714" s="107"/>
      <c r="AB714" s="107"/>
      <c r="AC714" s="107"/>
      <c r="AD714" s="107"/>
      <c r="AE714" s="107"/>
      <c r="AF714" s="107"/>
      <c r="AG714" s="107"/>
      <c r="AH714" s="107"/>
    </row>
    <row r="715" spans="1:34" x14ac:dyDescent="0.3">
      <c r="A715" s="173" t="s">
        <v>731</v>
      </c>
      <c r="B715" s="173" t="s">
        <v>744</v>
      </c>
      <c r="C715" s="173">
        <v>148033</v>
      </c>
      <c r="D715" s="176">
        <v>44988</v>
      </c>
      <c r="E715" s="177">
        <v>17.494499999999999</v>
      </c>
      <c r="F715" s="177">
        <v>0.81479999999999997</v>
      </c>
      <c r="G715" s="177">
        <v>1.0618000000000001</v>
      </c>
      <c r="H715" s="177">
        <v>0.26190000000000002</v>
      </c>
      <c r="I715" s="177">
        <v>-1.2492000000000001</v>
      </c>
      <c r="J715" s="177">
        <v>-0.85970000000000002</v>
      </c>
      <c r="K715" s="177">
        <v>-4.5227000000000004</v>
      </c>
      <c r="L715" s="177">
        <v>0.9405</v>
      </c>
      <c r="M715" s="177">
        <v>6.8464</v>
      </c>
      <c r="N715" s="177">
        <v>8.7507000000000001</v>
      </c>
      <c r="O715" s="177">
        <v>21.748799999999999</v>
      </c>
      <c r="P715" s="177"/>
      <c r="Q715" s="177">
        <v>20.351900000000001</v>
      </c>
      <c r="R715" s="177">
        <v>13.6546</v>
      </c>
      <c r="T715" s="106"/>
      <c r="U715" s="107"/>
      <c r="V715" s="107"/>
      <c r="W715" s="107"/>
      <c r="X715" s="107"/>
      <c r="Y715" s="107"/>
      <c r="Z715" s="107"/>
      <c r="AA715" s="107"/>
      <c r="AB715" s="107"/>
      <c r="AC715" s="107"/>
      <c r="AD715" s="107"/>
      <c r="AE715" s="107"/>
      <c r="AF715" s="107"/>
      <c r="AG715" s="107"/>
      <c r="AH715" s="107"/>
    </row>
    <row r="716" spans="1:34" x14ac:dyDescent="0.3">
      <c r="A716" s="173" t="s">
        <v>731</v>
      </c>
      <c r="B716" s="173" t="s">
        <v>745</v>
      </c>
      <c r="C716" s="173">
        <v>148035</v>
      </c>
      <c r="D716" s="176">
        <v>44988</v>
      </c>
      <c r="E716" s="177">
        <v>17.966200000000001</v>
      </c>
      <c r="F716" s="177">
        <v>0.8165</v>
      </c>
      <c r="G716" s="177">
        <v>1.0666</v>
      </c>
      <c r="H716" s="177">
        <v>0.27460000000000001</v>
      </c>
      <c r="I716" s="177">
        <v>-1.2238</v>
      </c>
      <c r="J716" s="177">
        <v>-0.80830000000000002</v>
      </c>
      <c r="K716" s="177">
        <v>-4.3495999999999997</v>
      </c>
      <c r="L716" s="177">
        <v>1.3139000000000001</v>
      </c>
      <c r="M716" s="177">
        <v>7.4611000000000001</v>
      </c>
      <c r="N716" s="177">
        <v>9.6167999999999996</v>
      </c>
      <c r="O716" s="177">
        <v>22.828299999999999</v>
      </c>
      <c r="P716" s="177"/>
      <c r="Q716" s="177">
        <v>21.417100000000001</v>
      </c>
      <c r="R716" s="177">
        <v>14.6592</v>
      </c>
      <c r="T716" s="106"/>
      <c r="U716" s="107"/>
      <c r="V716" s="107"/>
      <c r="W716" s="107"/>
      <c r="X716" s="107"/>
      <c r="Y716" s="107"/>
      <c r="Z716" s="107"/>
      <c r="AA716" s="107"/>
      <c r="AB716" s="107"/>
      <c r="AC716" s="107"/>
      <c r="AD716" s="107"/>
      <c r="AE716" s="107"/>
      <c r="AF716" s="107"/>
      <c r="AG716" s="107"/>
      <c r="AH716" s="107"/>
    </row>
    <row r="717" spans="1:34" x14ac:dyDescent="0.3">
      <c r="A717" s="173" t="s">
        <v>731</v>
      </c>
      <c r="B717" s="173" t="s">
        <v>746</v>
      </c>
      <c r="C717" s="173">
        <v>102133</v>
      </c>
      <c r="D717" s="176">
        <v>44988</v>
      </c>
      <c r="E717" s="177">
        <v>102.166</v>
      </c>
      <c r="F717" s="177">
        <v>0.80740000000000001</v>
      </c>
      <c r="G717" s="177">
        <v>0.99480000000000002</v>
      </c>
      <c r="H717" s="177">
        <v>0.17910000000000001</v>
      </c>
      <c r="I717" s="177">
        <v>-1.7020999999999999</v>
      </c>
      <c r="J717" s="177">
        <v>-1.3928</v>
      </c>
      <c r="K717" s="177">
        <v>-3.9727999999999999</v>
      </c>
      <c r="L717" s="177">
        <v>3.4706999999999999</v>
      </c>
      <c r="M717" s="177">
        <v>10.205299999999999</v>
      </c>
      <c r="N717" s="177">
        <v>10.8322</v>
      </c>
      <c r="O717" s="177">
        <v>16.6294</v>
      </c>
      <c r="P717" s="177">
        <v>10.753</v>
      </c>
      <c r="Q717" s="177">
        <v>12.8536</v>
      </c>
      <c r="R717" s="177">
        <v>9.6643000000000008</v>
      </c>
      <c r="T717" s="106"/>
      <c r="U717" s="107"/>
      <c r="V717" s="107"/>
      <c r="W717" s="107"/>
      <c r="X717" s="107"/>
      <c r="Y717" s="107"/>
      <c r="Z717" s="107"/>
      <c r="AA717" s="107"/>
      <c r="AB717" s="107"/>
      <c r="AC717" s="107"/>
      <c r="AD717" s="107"/>
      <c r="AE717" s="107"/>
      <c r="AF717" s="107"/>
      <c r="AG717" s="107"/>
      <c r="AH717" s="107"/>
    </row>
    <row r="718" spans="1:34" x14ac:dyDescent="0.3">
      <c r="A718" s="173" t="s">
        <v>731</v>
      </c>
      <c r="B718" s="173" t="s">
        <v>747</v>
      </c>
      <c r="C718" s="173">
        <v>120242</v>
      </c>
      <c r="D718" s="176">
        <v>44988</v>
      </c>
      <c r="E718" s="177">
        <v>106.2496</v>
      </c>
      <c r="F718" s="177">
        <v>0.80840000000000001</v>
      </c>
      <c r="G718" s="177">
        <v>0.99729999999999996</v>
      </c>
      <c r="H718" s="177">
        <v>0.18509999999999999</v>
      </c>
      <c r="I718" s="177">
        <v>-1.6903999999999999</v>
      </c>
      <c r="J718" s="177">
        <v>-1.3694</v>
      </c>
      <c r="K718" s="177">
        <v>-3.9016999999999999</v>
      </c>
      <c r="L718" s="177">
        <v>3.6196999999999999</v>
      </c>
      <c r="M718" s="177">
        <v>10.4398</v>
      </c>
      <c r="N718" s="177">
        <v>11.145300000000001</v>
      </c>
      <c r="O718" s="177">
        <v>16.9971</v>
      </c>
      <c r="P718" s="177">
        <v>11.125500000000001</v>
      </c>
      <c r="Q718" s="177">
        <v>11.297700000000001</v>
      </c>
      <c r="R718" s="177">
        <v>9.9865999999999993</v>
      </c>
      <c r="T718" s="106"/>
      <c r="U718" s="107"/>
      <c r="V718" s="107"/>
      <c r="W718" s="107"/>
      <c r="X718" s="107"/>
      <c r="Y718" s="107"/>
      <c r="Z718" s="107"/>
      <c r="AA718" s="107"/>
      <c r="AB718" s="107"/>
      <c r="AC718" s="107"/>
      <c r="AD718" s="107"/>
      <c r="AE718" s="107"/>
      <c r="AF718" s="107"/>
      <c r="AG718" s="107"/>
      <c r="AH718" s="107"/>
    </row>
    <row r="719" spans="1:34" x14ac:dyDescent="0.3">
      <c r="A719" s="173" t="s">
        <v>731</v>
      </c>
      <c r="B719" s="173" t="s">
        <v>748</v>
      </c>
      <c r="C719" s="173">
        <v>102135</v>
      </c>
      <c r="D719" s="176">
        <v>44988</v>
      </c>
      <c r="E719" s="177">
        <v>134.79490000000001</v>
      </c>
      <c r="F719" s="177">
        <v>0.82099999999999995</v>
      </c>
      <c r="G719" s="177">
        <v>0.88049999999999995</v>
      </c>
      <c r="H719" s="177">
        <v>7.6399999999999996E-2</v>
      </c>
      <c r="I719" s="177">
        <v>-1.4320999999999999</v>
      </c>
      <c r="J719" s="177">
        <v>-1.4279999999999999</v>
      </c>
      <c r="K719" s="177">
        <v>-3.9291</v>
      </c>
      <c r="L719" s="177">
        <v>3.2130000000000001</v>
      </c>
      <c r="M719" s="177">
        <v>8.8428000000000004</v>
      </c>
      <c r="N719" s="177">
        <v>9.5032999999999994</v>
      </c>
      <c r="O719" s="177">
        <v>25.7301</v>
      </c>
      <c r="P719" s="177">
        <v>14.555899999999999</v>
      </c>
      <c r="Q719" s="177">
        <v>14.492900000000001</v>
      </c>
      <c r="R719" s="177">
        <v>12.3565</v>
      </c>
      <c r="T719" s="106"/>
      <c r="U719" s="107"/>
      <c r="V719" s="107"/>
      <c r="W719" s="107"/>
      <c r="X719" s="107"/>
      <c r="Y719" s="107"/>
      <c r="Z719" s="107"/>
      <c r="AA719" s="107"/>
      <c r="AB719" s="107"/>
      <c r="AC719" s="107"/>
      <c r="AD719" s="107"/>
      <c r="AE719" s="107"/>
      <c r="AF719" s="107"/>
      <c r="AG719" s="107"/>
      <c r="AH719" s="107"/>
    </row>
    <row r="720" spans="1:34" x14ac:dyDescent="0.3">
      <c r="A720" s="173" t="s">
        <v>731</v>
      </c>
      <c r="B720" s="173" t="s">
        <v>749</v>
      </c>
      <c r="C720" s="173">
        <v>120700</v>
      </c>
      <c r="D720" s="176">
        <v>44988</v>
      </c>
      <c r="E720" s="177">
        <v>140.16829999999999</v>
      </c>
      <c r="F720" s="177">
        <v>0.82430000000000003</v>
      </c>
      <c r="G720" s="177">
        <v>0.89039999999999997</v>
      </c>
      <c r="H720" s="177">
        <v>0.1014</v>
      </c>
      <c r="I720" s="177">
        <v>-1.3809</v>
      </c>
      <c r="J720" s="177">
        <v>-1.3243</v>
      </c>
      <c r="K720" s="177">
        <v>-3.5958999999999999</v>
      </c>
      <c r="L720" s="177">
        <v>3.9365999999999999</v>
      </c>
      <c r="M720" s="177">
        <v>9.9842999999999993</v>
      </c>
      <c r="N720" s="177">
        <v>11.0359</v>
      </c>
      <c r="O720" s="177">
        <v>26.513999999999999</v>
      </c>
      <c r="P720" s="177">
        <v>15.2684</v>
      </c>
      <c r="Q720" s="177">
        <v>14.6157</v>
      </c>
      <c r="R720" s="177">
        <v>13.623100000000001</v>
      </c>
      <c r="T720" s="106"/>
      <c r="U720" s="107"/>
      <c r="V720" s="107"/>
      <c r="W720" s="107"/>
      <c r="X720" s="107"/>
      <c r="Y720" s="107"/>
      <c r="Z720" s="107"/>
      <c r="AA720" s="107"/>
      <c r="AB720" s="107"/>
      <c r="AC720" s="107"/>
      <c r="AD720" s="107"/>
      <c r="AE720" s="107"/>
      <c r="AF720" s="107"/>
      <c r="AG720" s="107"/>
      <c r="AH720" s="107"/>
    </row>
    <row r="721" spans="1:34" x14ac:dyDescent="0.3">
      <c r="A721" s="173" t="s">
        <v>731</v>
      </c>
      <c r="B721" s="173" t="s">
        <v>750</v>
      </c>
      <c r="C721" s="173">
        <v>118485</v>
      </c>
      <c r="D721" s="176">
        <v>44988</v>
      </c>
      <c r="E721" s="177">
        <v>32.564799999999998</v>
      </c>
      <c r="F721" s="177">
        <v>0.8498</v>
      </c>
      <c r="G721" s="177">
        <v>1.0876999999999999</v>
      </c>
      <c r="H721" s="177">
        <v>0.35899999999999999</v>
      </c>
      <c r="I721" s="177">
        <v>-1.0402</v>
      </c>
      <c r="J721" s="177">
        <v>-0.74129999999999996</v>
      </c>
      <c r="K721" s="177">
        <v>-3.9378000000000002</v>
      </c>
      <c r="L721" s="177">
        <v>-1.8651</v>
      </c>
      <c r="M721" s="177">
        <v>4.7686000000000002</v>
      </c>
      <c r="N721" s="177">
        <v>2.4073000000000002</v>
      </c>
      <c r="O721" s="177">
        <v>10.6325</v>
      </c>
      <c r="P721" s="177">
        <v>6.9509999999999996</v>
      </c>
      <c r="Q721" s="177">
        <v>9.2319999999999993</v>
      </c>
      <c r="R721" s="177">
        <v>5.7206999999999999</v>
      </c>
      <c r="T721" s="106"/>
      <c r="U721" s="107"/>
      <c r="V721" s="107"/>
      <c r="W721" s="107"/>
      <c r="X721" s="107"/>
      <c r="Y721" s="107"/>
      <c r="Z721" s="107"/>
      <c r="AA721" s="107"/>
      <c r="AB721" s="107"/>
      <c r="AC721" s="107"/>
      <c r="AD721" s="107"/>
      <c r="AE721" s="107"/>
      <c r="AF721" s="107"/>
      <c r="AG721" s="107"/>
      <c r="AH721" s="107"/>
    </row>
    <row r="722" spans="1:34" x14ac:dyDescent="0.3">
      <c r="A722" s="173" t="s">
        <v>731</v>
      </c>
      <c r="B722" s="173" t="s">
        <v>751</v>
      </c>
      <c r="C722" s="173">
        <v>112332</v>
      </c>
      <c r="D722" s="176">
        <v>44988</v>
      </c>
      <c r="E722" s="177">
        <v>30.6554</v>
      </c>
      <c r="F722" s="177">
        <v>0.84840000000000004</v>
      </c>
      <c r="G722" s="177">
        <v>1.0822000000000001</v>
      </c>
      <c r="H722" s="177">
        <v>0.3463</v>
      </c>
      <c r="I722" s="177">
        <v>-1.0657000000000001</v>
      </c>
      <c r="J722" s="177">
        <v>-0.79220000000000002</v>
      </c>
      <c r="K722" s="177">
        <v>-4.0997000000000003</v>
      </c>
      <c r="L722" s="177">
        <v>-2.1897000000000002</v>
      </c>
      <c r="M722" s="177">
        <v>4.2423999999999999</v>
      </c>
      <c r="N722" s="177">
        <v>1.7033</v>
      </c>
      <c r="O722" s="177">
        <v>9.6857000000000006</v>
      </c>
      <c r="P722" s="177">
        <v>6.0914999999999999</v>
      </c>
      <c r="Q722" s="177">
        <v>8.9540000000000006</v>
      </c>
      <c r="R722" s="177">
        <v>4.9424000000000001</v>
      </c>
      <c r="T722" s="106"/>
      <c r="U722" s="107"/>
      <c r="V722" s="107"/>
      <c r="W722" s="107"/>
      <c r="X722" s="107"/>
      <c r="Y722" s="107"/>
      <c r="Z722" s="107"/>
      <c r="AA722" s="107"/>
      <c r="AB722" s="107"/>
      <c r="AC722" s="107"/>
      <c r="AD722" s="107"/>
      <c r="AE722" s="107"/>
      <c r="AF722" s="107"/>
      <c r="AG722" s="107"/>
      <c r="AH722" s="107"/>
    </row>
    <row r="723" spans="1:34" x14ac:dyDescent="0.3">
      <c r="A723" s="173" t="s">
        <v>731</v>
      </c>
      <c r="B723" s="173" t="s">
        <v>1969</v>
      </c>
      <c r="C723" s="173">
        <v>146513</v>
      </c>
      <c r="D723" s="176">
        <v>44988</v>
      </c>
      <c r="E723" s="177">
        <v>14.1343</v>
      </c>
      <c r="F723" s="177">
        <v>0.98089999999999999</v>
      </c>
      <c r="G723" s="177">
        <v>2.1095000000000002</v>
      </c>
      <c r="H723" s="177">
        <v>1.3537999999999999</v>
      </c>
      <c r="I723" s="177">
        <v>-1.0113000000000001</v>
      </c>
      <c r="J723" s="177">
        <v>-0.60199999999999998</v>
      </c>
      <c r="K723" s="177">
        <v>-13.168200000000001</v>
      </c>
      <c r="L723" s="177">
        <v>-12.566700000000001</v>
      </c>
      <c r="M723" s="177">
        <v>-0.31530000000000002</v>
      </c>
      <c r="N723" s="177">
        <v>-4.3810000000000002</v>
      </c>
      <c r="O723" s="177">
        <v>12.572100000000001</v>
      </c>
      <c r="P723" s="177"/>
      <c r="Q723" s="177">
        <v>9.0616000000000003</v>
      </c>
      <c r="R723" s="177">
        <v>3.8500999999999999</v>
      </c>
      <c r="T723" s="106"/>
      <c r="U723" s="107"/>
      <c r="V723" s="107"/>
      <c r="W723" s="107"/>
      <c r="X723" s="107"/>
      <c r="Y723" s="107"/>
      <c r="Z723" s="107"/>
      <c r="AA723" s="107"/>
      <c r="AB723" s="107"/>
      <c r="AC723" s="107"/>
      <c r="AD723" s="107"/>
      <c r="AE723" s="107"/>
      <c r="AF723" s="107"/>
      <c r="AG723" s="107"/>
      <c r="AH723" s="107"/>
    </row>
    <row r="724" spans="1:34" x14ac:dyDescent="0.3">
      <c r="A724" s="173" t="s">
        <v>731</v>
      </c>
      <c r="B724" s="173" t="s">
        <v>1970</v>
      </c>
      <c r="C724" s="173">
        <v>146514</v>
      </c>
      <c r="D724" s="176">
        <v>44988</v>
      </c>
      <c r="E724" s="177">
        <v>13.984500000000001</v>
      </c>
      <c r="F724" s="177">
        <v>0.97989999999999999</v>
      </c>
      <c r="G724" s="177">
        <v>2.1072000000000002</v>
      </c>
      <c r="H724" s="177">
        <v>1.3493999999999999</v>
      </c>
      <c r="I724" s="177">
        <v>-1.0206</v>
      </c>
      <c r="J724" s="177">
        <v>-0.62250000000000005</v>
      </c>
      <c r="K724" s="177">
        <v>-13.2254</v>
      </c>
      <c r="L724" s="177">
        <v>-12.682600000000001</v>
      </c>
      <c r="M724" s="177">
        <v>-0.51219999999999999</v>
      </c>
      <c r="N724" s="177">
        <v>-4.6376999999999997</v>
      </c>
      <c r="O724" s="177">
        <v>12.273999999999999</v>
      </c>
      <c r="P724" s="177"/>
      <c r="Q724" s="177">
        <v>8.7706999999999997</v>
      </c>
      <c r="R724" s="177">
        <v>3.5760999999999998</v>
      </c>
      <c r="T724" s="106"/>
      <c r="U724" s="107"/>
      <c r="V724" s="107"/>
      <c r="W724" s="107"/>
      <c r="X724" s="107"/>
      <c r="Y724" s="107"/>
      <c r="Z724" s="107"/>
      <c r="AA724" s="107"/>
      <c r="AB724" s="107"/>
      <c r="AC724" s="107"/>
      <c r="AD724" s="107"/>
      <c r="AE724" s="107"/>
      <c r="AF724" s="107"/>
      <c r="AG724" s="107"/>
      <c r="AH724" s="107"/>
    </row>
    <row r="725" spans="1:34" x14ac:dyDescent="0.3">
      <c r="A725" s="173" t="s">
        <v>731</v>
      </c>
      <c r="B725" s="173" t="s">
        <v>1875</v>
      </c>
      <c r="C725" s="173">
        <v>112039</v>
      </c>
      <c r="D725" s="176">
        <v>44988</v>
      </c>
      <c r="E725" s="177">
        <v>53.273000000000003</v>
      </c>
      <c r="F725" s="177">
        <v>0.94550000000000001</v>
      </c>
      <c r="G725" s="177">
        <v>1.2871999999999999</v>
      </c>
      <c r="H725" s="177">
        <v>0.58720000000000006</v>
      </c>
      <c r="I725" s="177">
        <v>-1.3664000000000001</v>
      </c>
      <c r="J725" s="177">
        <v>-1.0035000000000001</v>
      </c>
      <c r="K725" s="177">
        <v>-5.3933999999999997</v>
      </c>
      <c r="L725" s="177">
        <v>-1.4193</v>
      </c>
      <c r="M725" s="177">
        <v>7.0340999999999996</v>
      </c>
      <c r="N725" s="177">
        <v>5.0025000000000004</v>
      </c>
      <c r="O725" s="177">
        <v>14.2193</v>
      </c>
      <c r="P725" s="177">
        <v>9.0569000000000006</v>
      </c>
      <c r="Q725" s="177">
        <v>13.0608</v>
      </c>
      <c r="R725" s="177">
        <v>7.3463000000000003</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0.88964736842105274</v>
      </c>
      <c r="G726" s="179">
        <v>1.3188894736842105</v>
      </c>
      <c r="H726" s="179">
        <v>0.62388947368421044</v>
      </c>
      <c r="I726" s="179">
        <v>-0.9722947368421051</v>
      </c>
      <c r="J726" s="179">
        <v>-0.44552105263157904</v>
      </c>
      <c r="K726" s="179">
        <v>-4.0671526315789466</v>
      </c>
      <c r="L726" s="179">
        <v>0.72537894736842101</v>
      </c>
      <c r="M726" s="179">
        <v>8.3046368421052623</v>
      </c>
      <c r="N726" s="179">
        <v>7.5128894736842105</v>
      </c>
      <c r="O726" s="179">
        <v>17.042173684210521</v>
      </c>
      <c r="P726" s="179">
        <v>9.8721999999999994</v>
      </c>
      <c r="Q726" s="179">
        <v>12.540231578947369</v>
      </c>
      <c r="R726" s="179">
        <v>10.01135263157895</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0.83440000000000003</v>
      </c>
      <c r="G727" s="179">
        <v>1.0876999999999999</v>
      </c>
      <c r="H727" s="179">
        <v>0.54039999999999999</v>
      </c>
      <c r="I727" s="179">
        <v>-1.0402</v>
      </c>
      <c r="J727" s="179">
        <v>-0.64490000000000003</v>
      </c>
      <c r="K727" s="179">
        <v>-3.9016999999999999</v>
      </c>
      <c r="L727" s="179">
        <v>1.0988</v>
      </c>
      <c r="M727" s="179">
        <v>7.4894999999999996</v>
      </c>
      <c r="N727" s="179">
        <v>6.7633999999999999</v>
      </c>
      <c r="O727" s="179">
        <v>14.695399999999999</v>
      </c>
      <c r="P727" s="179">
        <v>9.0569000000000006</v>
      </c>
      <c r="Q727" s="179">
        <v>12.137499999999999</v>
      </c>
      <c r="R727" s="179">
        <v>7.6177999999999999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1577</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1578</v>
      </c>
      <c r="B730" s="173" t="s">
        <v>1491</v>
      </c>
      <c r="C730" s="173">
        <v>132995</v>
      </c>
      <c r="D730" s="176">
        <v>44988</v>
      </c>
      <c r="E730" s="177">
        <v>18.89</v>
      </c>
      <c r="F730" s="177">
        <v>0.47870000000000001</v>
      </c>
      <c r="G730" s="177">
        <v>0.5857</v>
      </c>
      <c r="H730" s="177">
        <v>0.47870000000000001</v>
      </c>
      <c r="I730" s="177">
        <v>-0.42170000000000002</v>
      </c>
      <c r="J730" s="177">
        <v>-0.31659999999999999</v>
      </c>
      <c r="K730" s="177">
        <v>-1.2545999999999999</v>
      </c>
      <c r="L730" s="177">
        <v>1.0701000000000001</v>
      </c>
      <c r="M730" s="177">
        <v>4.8861999999999997</v>
      </c>
      <c r="N730" s="177">
        <v>3.5636000000000001</v>
      </c>
      <c r="O730" s="177">
        <v>7.8933999999999997</v>
      </c>
      <c r="P730" s="177">
        <v>6.9854000000000003</v>
      </c>
      <c r="Q730" s="177">
        <v>7.9988000000000001</v>
      </c>
      <c r="R730" s="177">
        <v>4.0740999999999996</v>
      </c>
      <c r="T730" s="106"/>
      <c r="U730" s="107"/>
      <c r="V730" s="107"/>
      <c r="W730" s="107"/>
      <c r="X730" s="107"/>
      <c r="Y730" s="107"/>
      <c r="Z730" s="107"/>
      <c r="AA730" s="107"/>
      <c r="AB730" s="107"/>
      <c r="AC730" s="107"/>
      <c r="AD730" s="107"/>
      <c r="AE730" s="107"/>
      <c r="AF730" s="107"/>
      <c r="AG730" s="107"/>
      <c r="AH730" s="107"/>
    </row>
    <row r="731" spans="1:34" x14ac:dyDescent="0.3">
      <c r="A731" s="173" t="s">
        <v>1578</v>
      </c>
      <c r="B731" s="173" t="s">
        <v>1512</v>
      </c>
      <c r="C731" s="173">
        <v>132998</v>
      </c>
      <c r="D731" s="176">
        <v>44988</v>
      </c>
      <c r="E731" s="177">
        <v>17.3</v>
      </c>
      <c r="F731" s="177">
        <v>0.46460000000000001</v>
      </c>
      <c r="G731" s="177">
        <v>0.58140000000000003</v>
      </c>
      <c r="H731" s="177">
        <v>0.40629999999999999</v>
      </c>
      <c r="I731" s="177">
        <v>-0.46029999999999999</v>
      </c>
      <c r="J731" s="177">
        <v>-0.40300000000000002</v>
      </c>
      <c r="K731" s="177">
        <v>-1.4805999999999999</v>
      </c>
      <c r="L731" s="177">
        <v>0.52300000000000002</v>
      </c>
      <c r="M731" s="177">
        <v>4.0914999999999999</v>
      </c>
      <c r="N731" s="177">
        <v>2.4882</v>
      </c>
      <c r="O731" s="177">
        <v>6.8036000000000003</v>
      </c>
      <c r="P731" s="177">
        <v>5.9042000000000003</v>
      </c>
      <c r="Q731" s="177">
        <v>6.8559999999999999</v>
      </c>
      <c r="R731" s="177">
        <v>2.9902000000000002</v>
      </c>
      <c r="T731" s="106"/>
      <c r="U731" s="107"/>
      <c r="V731" s="107"/>
      <c r="W731" s="107"/>
      <c r="X731" s="107"/>
      <c r="Y731" s="107"/>
      <c r="Z731" s="107"/>
      <c r="AA731" s="107"/>
      <c r="AB731" s="107"/>
      <c r="AC731" s="107"/>
      <c r="AD731" s="107"/>
      <c r="AE731" s="107"/>
      <c r="AF731" s="107"/>
      <c r="AG731" s="107"/>
      <c r="AH731" s="107"/>
    </row>
    <row r="732" spans="1:34" x14ac:dyDescent="0.3">
      <c r="A732" s="173" t="s">
        <v>1578</v>
      </c>
      <c r="B732" s="173" t="s">
        <v>1492</v>
      </c>
      <c r="C732" s="173">
        <v>135120</v>
      </c>
      <c r="D732" s="176">
        <v>44988</v>
      </c>
      <c r="E732" s="177">
        <v>18.52</v>
      </c>
      <c r="F732" s="177">
        <v>0.54290000000000005</v>
      </c>
      <c r="G732" s="177">
        <v>0.54290000000000005</v>
      </c>
      <c r="H732" s="177">
        <v>0.2707</v>
      </c>
      <c r="I732" s="177">
        <v>-0.75029999999999997</v>
      </c>
      <c r="J732" s="177">
        <v>-0.59040000000000004</v>
      </c>
      <c r="K732" s="177">
        <v>-1.7506999999999999</v>
      </c>
      <c r="L732" s="177">
        <v>0.76170000000000004</v>
      </c>
      <c r="M732" s="177">
        <v>4.9886999999999997</v>
      </c>
      <c r="N732" s="177">
        <v>4.3380000000000001</v>
      </c>
      <c r="O732" s="177">
        <v>9.3087</v>
      </c>
      <c r="P732" s="177">
        <v>8.8346999999999998</v>
      </c>
      <c r="Q732" s="177">
        <v>8.4976000000000003</v>
      </c>
      <c r="R732" s="177">
        <v>5.9444999999999997</v>
      </c>
      <c r="T732" s="106"/>
      <c r="U732" s="107"/>
      <c r="V732" s="107"/>
      <c r="W732" s="107"/>
      <c r="X732" s="107"/>
      <c r="Y732" s="107"/>
      <c r="Z732" s="107"/>
      <c r="AA732" s="107"/>
      <c r="AB732" s="107"/>
      <c r="AC732" s="107"/>
      <c r="AD732" s="107"/>
      <c r="AE732" s="107"/>
      <c r="AF732" s="107"/>
      <c r="AG732" s="107"/>
      <c r="AH732" s="107"/>
    </row>
    <row r="733" spans="1:34" x14ac:dyDescent="0.3">
      <c r="A733" s="173" t="s">
        <v>1578</v>
      </c>
      <c r="B733" s="173" t="s">
        <v>1513</v>
      </c>
      <c r="C733" s="173">
        <v>135122</v>
      </c>
      <c r="D733" s="176">
        <v>44988</v>
      </c>
      <c r="E733" s="177">
        <v>16.850000000000001</v>
      </c>
      <c r="F733" s="177">
        <v>0.47699999999999998</v>
      </c>
      <c r="G733" s="177">
        <v>0.53700000000000003</v>
      </c>
      <c r="H733" s="177">
        <v>0.23799999999999999</v>
      </c>
      <c r="I733" s="177">
        <v>-0.82399999999999995</v>
      </c>
      <c r="J733" s="177">
        <v>-0.70709999999999995</v>
      </c>
      <c r="K733" s="177">
        <v>-2.0918000000000001</v>
      </c>
      <c r="L733" s="177">
        <v>5.9400000000000001E-2</v>
      </c>
      <c r="M733" s="177">
        <v>3.9481999999999999</v>
      </c>
      <c r="N733" s="177">
        <v>2.9321999999999999</v>
      </c>
      <c r="O733" s="177">
        <v>7.8285</v>
      </c>
      <c r="P733" s="177">
        <v>7.4452999999999996</v>
      </c>
      <c r="Q733" s="177">
        <v>7.1492000000000004</v>
      </c>
      <c r="R733" s="177">
        <v>4.5339999999999998</v>
      </c>
      <c r="T733" s="106"/>
      <c r="U733" s="107"/>
      <c r="V733" s="107"/>
      <c r="W733" s="107"/>
      <c r="X733" s="107"/>
      <c r="Y733" s="107"/>
      <c r="Z733" s="107"/>
      <c r="AA733" s="107"/>
      <c r="AB733" s="107"/>
      <c r="AC733" s="107"/>
      <c r="AD733" s="107"/>
      <c r="AE733" s="107"/>
      <c r="AF733" s="107"/>
      <c r="AG733" s="107"/>
      <c r="AH733" s="107"/>
    </row>
    <row r="734" spans="1:34" x14ac:dyDescent="0.3">
      <c r="A734" s="173" t="s">
        <v>1578</v>
      </c>
      <c r="B734" s="173" t="s">
        <v>1891</v>
      </c>
      <c r="C734" s="173">
        <v>147496</v>
      </c>
      <c r="D734" s="176">
        <v>44988</v>
      </c>
      <c r="E734" s="177">
        <v>13.2194</v>
      </c>
      <c r="F734" s="177">
        <v>0.52090000000000003</v>
      </c>
      <c r="G734" s="177">
        <v>0.50860000000000005</v>
      </c>
      <c r="H734" s="177">
        <v>0.26169999999999999</v>
      </c>
      <c r="I734" s="177">
        <v>-0.49299999999999999</v>
      </c>
      <c r="J734" s="177">
        <v>-0.20530000000000001</v>
      </c>
      <c r="K734" s="177">
        <v>-0.89439999999999997</v>
      </c>
      <c r="L734" s="177">
        <v>1.6533</v>
      </c>
      <c r="M734" s="177">
        <v>6.3662000000000001</v>
      </c>
      <c r="N734" s="177">
        <v>6.0095999999999998</v>
      </c>
      <c r="O734" s="177">
        <v>8.0823999999999998</v>
      </c>
      <c r="P734" s="177"/>
      <c r="Q734" s="177">
        <v>8.0421999999999993</v>
      </c>
      <c r="R734" s="177">
        <v>5.5755999999999997</v>
      </c>
      <c r="T734" s="106"/>
      <c r="U734" s="107"/>
      <c r="V734" s="107"/>
      <c r="W734" s="107"/>
      <c r="X734" s="107"/>
      <c r="Y734" s="107"/>
      <c r="Z734" s="107"/>
      <c r="AA734" s="107"/>
      <c r="AB734" s="107"/>
      <c r="AC734" s="107"/>
      <c r="AD734" s="107"/>
      <c r="AE734" s="107"/>
      <c r="AF734" s="107"/>
      <c r="AG734" s="107"/>
      <c r="AH734" s="107"/>
    </row>
    <row r="735" spans="1:34" x14ac:dyDescent="0.3">
      <c r="A735" s="173" t="s">
        <v>1578</v>
      </c>
      <c r="B735" s="173" t="s">
        <v>1892</v>
      </c>
      <c r="C735" s="173">
        <v>147494</v>
      </c>
      <c r="D735" s="176">
        <v>44988</v>
      </c>
      <c r="E735" s="177">
        <v>12.7134</v>
      </c>
      <c r="F735" s="177">
        <v>0.51790000000000003</v>
      </c>
      <c r="G735" s="177">
        <v>0.49959999999999999</v>
      </c>
      <c r="H735" s="177">
        <v>0.24129999999999999</v>
      </c>
      <c r="I735" s="177">
        <v>-0.53280000000000005</v>
      </c>
      <c r="J735" s="177">
        <v>-0.27689999999999998</v>
      </c>
      <c r="K735" s="177">
        <v>-1.1476999999999999</v>
      </c>
      <c r="L735" s="177">
        <v>1.1102000000000001</v>
      </c>
      <c r="M735" s="177">
        <v>5.4949000000000003</v>
      </c>
      <c r="N735" s="177">
        <v>4.8959999999999999</v>
      </c>
      <c r="O735" s="177">
        <v>6.9241999999999999</v>
      </c>
      <c r="P735" s="177"/>
      <c r="Q735" s="177">
        <v>6.8798000000000004</v>
      </c>
      <c r="R735" s="177">
        <v>4.4195000000000002</v>
      </c>
      <c r="T735" s="106"/>
      <c r="U735" s="107"/>
      <c r="V735" s="107"/>
      <c r="W735" s="107"/>
      <c r="X735" s="107"/>
      <c r="Y735" s="107"/>
      <c r="Z735" s="107"/>
      <c r="AA735" s="107"/>
      <c r="AB735" s="107"/>
      <c r="AC735" s="107"/>
      <c r="AD735" s="107"/>
      <c r="AE735" s="107"/>
      <c r="AF735" s="107"/>
      <c r="AG735" s="107"/>
      <c r="AH735" s="107"/>
    </row>
    <row r="736" spans="1:34" x14ac:dyDescent="0.3">
      <c r="A736" s="173" t="s">
        <v>1578</v>
      </c>
      <c r="B736" s="173" t="s">
        <v>1493</v>
      </c>
      <c r="C736" s="173">
        <v>136567</v>
      </c>
      <c r="D736" s="176">
        <v>44988</v>
      </c>
      <c r="E736" s="177">
        <v>18.248000000000001</v>
      </c>
      <c r="F736" s="177">
        <v>0.20319999999999999</v>
      </c>
      <c r="G736" s="177">
        <v>0.2472</v>
      </c>
      <c r="H736" s="177">
        <v>4.3900000000000002E-2</v>
      </c>
      <c r="I736" s="177">
        <v>-0.46360000000000001</v>
      </c>
      <c r="J736" s="177">
        <v>-0.34949999999999998</v>
      </c>
      <c r="K736" s="177">
        <v>-0.58840000000000003</v>
      </c>
      <c r="L736" s="177">
        <v>1.4454</v>
      </c>
      <c r="M736" s="177">
        <v>5.2485999999999997</v>
      </c>
      <c r="N736" s="177">
        <v>5.7487000000000004</v>
      </c>
      <c r="O736" s="177">
        <v>9.8320000000000007</v>
      </c>
      <c r="P736" s="177">
        <v>7.6753</v>
      </c>
      <c r="Q736" s="177">
        <v>9.0611999999999995</v>
      </c>
      <c r="R736" s="177">
        <v>7.4850000000000003</v>
      </c>
      <c r="T736" s="106"/>
      <c r="U736" s="107"/>
      <c r="V736" s="107"/>
      <c r="W736" s="107"/>
      <c r="X736" s="107"/>
      <c r="Y736" s="107"/>
      <c r="Z736" s="107"/>
      <c r="AA736" s="107"/>
      <c r="AB736" s="107"/>
      <c r="AC736" s="107"/>
      <c r="AD736" s="107"/>
      <c r="AE736" s="107"/>
      <c r="AF736" s="107"/>
      <c r="AG736" s="107"/>
      <c r="AH736" s="107"/>
    </row>
    <row r="737" spans="1:34" x14ac:dyDescent="0.3">
      <c r="A737" s="173" t="s">
        <v>1578</v>
      </c>
      <c r="B737" s="173" t="s">
        <v>1514</v>
      </c>
      <c r="C737" s="173">
        <v>136563</v>
      </c>
      <c r="D737" s="176">
        <v>44988</v>
      </c>
      <c r="E737" s="177">
        <v>16.61</v>
      </c>
      <c r="F737" s="177">
        <v>0.2051</v>
      </c>
      <c r="G737" s="177">
        <v>0.2414</v>
      </c>
      <c r="H737" s="177">
        <v>2.41E-2</v>
      </c>
      <c r="I737" s="177">
        <v>-0.50319999999999998</v>
      </c>
      <c r="J737" s="177">
        <v>-0.42559999999999998</v>
      </c>
      <c r="K737" s="177">
        <v>-0.83579999999999999</v>
      </c>
      <c r="L737" s="177">
        <v>0.9849</v>
      </c>
      <c r="M737" s="177">
        <v>4.5772000000000004</v>
      </c>
      <c r="N737" s="177">
        <v>4.8213999999999997</v>
      </c>
      <c r="O737" s="177">
        <v>8.4529999999999994</v>
      </c>
      <c r="P737" s="177">
        <v>6.2093999999999996</v>
      </c>
      <c r="Q737" s="177">
        <v>7.5919999999999996</v>
      </c>
      <c r="R737" s="177">
        <v>6.2838000000000003</v>
      </c>
      <c r="T737" s="106"/>
      <c r="U737" s="107"/>
      <c r="V737" s="107"/>
      <c r="W737" s="107"/>
      <c r="X737" s="107"/>
      <c r="Y737" s="107"/>
      <c r="Z737" s="107"/>
      <c r="AA737" s="107"/>
      <c r="AB737" s="107"/>
      <c r="AC737" s="107"/>
      <c r="AD737" s="107"/>
      <c r="AE737" s="107"/>
      <c r="AF737" s="107"/>
      <c r="AG737" s="107"/>
      <c r="AH737" s="107"/>
    </row>
    <row r="738" spans="1:34" x14ac:dyDescent="0.3">
      <c r="A738" s="173" t="s">
        <v>1578</v>
      </c>
      <c r="B738" s="173" t="s">
        <v>1494</v>
      </c>
      <c r="C738" s="173">
        <v>140347</v>
      </c>
      <c r="D738" s="176">
        <v>44988</v>
      </c>
      <c r="E738" s="177">
        <v>20.360399999999998</v>
      </c>
      <c r="F738" s="177">
        <v>0.499</v>
      </c>
      <c r="G738" s="177">
        <v>0.69189999999999996</v>
      </c>
      <c r="H738" s="177">
        <v>0.36080000000000001</v>
      </c>
      <c r="I738" s="177">
        <v>-0.3251</v>
      </c>
      <c r="J738" s="177">
        <v>7.2300000000000003E-2</v>
      </c>
      <c r="K738" s="177">
        <v>-0.69599999999999995</v>
      </c>
      <c r="L738" s="177">
        <v>2.5935000000000001</v>
      </c>
      <c r="M738" s="177">
        <v>6.6604000000000001</v>
      </c>
      <c r="N738" s="177">
        <v>6.5637999999999996</v>
      </c>
      <c r="O738" s="177">
        <v>10.5038</v>
      </c>
      <c r="P738" s="177">
        <v>8.9728999999999992</v>
      </c>
      <c r="Q738" s="177">
        <v>8.8419000000000008</v>
      </c>
      <c r="R738" s="177">
        <v>6.9221000000000004</v>
      </c>
      <c r="T738" s="106"/>
      <c r="U738" s="107"/>
      <c r="V738" s="107"/>
      <c r="W738" s="107"/>
      <c r="X738" s="107"/>
      <c r="Y738" s="107"/>
      <c r="Z738" s="107"/>
      <c r="AA738" s="107"/>
      <c r="AB738" s="107"/>
      <c r="AC738" s="107"/>
      <c r="AD738" s="107"/>
      <c r="AE738" s="107"/>
      <c r="AF738" s="107"/>
      <c r="AG738" s="107"/>
      <c r="AH738" s="107"/>
    </row>
    <row r="739" spans="1:34" x14ac:dyDescent="0.3">
      <c r="A739" s="173" t="s">
        <v>1578</v>
      </c>
      <c r="B739" s="173" t="s">
        <v>1515</v>
      </c>
      <c r="C739" s="173">
        <v>140351</v>
      </c>
      <c r="D739" s="176">
        <v>44988</v>
      </c>
      <c r="E739" s="177">
        <v>18.9068</v>
      </c>
      <c r="F739" s="177">
        <v>0.49540000000000001</v>
      </c>
      <c r="G739" s="177">
        <v>0.68049999999999999</v>
      </c>
      <c r="H739" s="177">
        <v>0.33489999999999998</v>
      </c>
      <c r="I739" s="177">
        <v>-0.37669999999999998</v>
      </c>
      <c r="J739" s="177">
        <v>-3.2300000000000002E-2</v>
      </c>
      <c r="K739" s="177">
        <v>-1.0317000000000001</v>
      </c>
      <c r="L739" s="177">
        <v>1.9009</v>
      </c>
      <c r="M739" s="177">
        <v>5.5808999999999997</v>
      </c>
      <c r="N739" s="177">
        <v>5.1353</v>
      </c>
      <c r="O739" s="177">
        <v>9.1668000000000003</v>
      </c>
      <c r="P739" s="177">
        <v>7.7149999999999999</v>
      </c>
      <c r="Q739" s="177">
        <v>7.8855000000000004</v>
      </c>
      <c r="R739" s="177">
        <v>5.5072999999999999</v>
      </c>
      <c r="T739" s="106"/>
      <c r="U739" s="107"/>
      <c r="V739" s="107"/>
      <c r="W739" s="107"/>
      <c r="X739" s="107"/>
      <c r="Y739" s="107"/>
      <c r="Z739" s="107"/>
      <c r="AA739" s="107"/>
      <c r="AB739" s="107"/>
      <c r="AC739" s="107"/>
      <c r="AD739" s="107"/>
      <c r="AE739" s="107"/>
      <c r="AF739" s="107"/>
      <c r="AG739" s="107"/>
      <c r="AH739" s="107"/>
    </row>
    <row r="740" spans="1:34" x14ac:dyDescent="0.3">
      <c r="A740" s="173" t="s">
        <v>1578</v>
      </c>
      <c r="B740" s="173" t="s">
        <v>1516</v>
      </c>
      <c r="C740" s="173">
        <v>144461</v>
      </c>
      <c r="D740" s="176">
        <v>44988</v>
      </c>
      <c r="E740" s="177">
        <v>13.1265</v>
      </c>
      <c r="F740" s="177">
        <v>0.47</v>
      </c>
      <c r="G740" s="177">
        <v>0.59309999999999996</v>
      </c>
      <c r="H740" s="177">
        <v>0.34939999999999999</v>
      </c>
      <c r="I740" s="177">
        <v>-0.2727</v>
      </c>
      <c r="J740" s="177">
        <v>-0.13239999999999999</v>
      </c>
      <c r="K740" s="177">
        <v>-2.1017000000000001</v>
      </c>
      <c r="L740" s="177">
        <v>1.0928</v>
      </c>
      <c r="M740" s="177">
        <v>4.5945</v>
      </c>
      <c r="N740" s="177">
        <v>5.0674999999999999</v>
      </c>
      <c r="O740" s="177">
        <v>8.8594000000000008</v>
      </c>
      <c r="P740" s="177"/>
      <c r="Q740" s="177">
        <v>6.2066999999999997</v>
      </c>
      <c r="R740" s="177">
        <v>5.6593</v>
      </c>
      <c r="T740" s="106"/>
      <c r="U740" s="107"/>
      <c r="V740" s="107"/>
      <c r="W740" s="107"/>
      <c r="X740" s="107"/>
      <c r="Y740" s="107"/>
      <c r="Z740" s="107"/>
      <c r="AA740" s="107"/>
      <c r="AB740" s="107"/>
      <c r="AC740" s="107"/>
      <c r="AD740" s="107"/>
      <c r="AE740" s="107"/>
      <c r="AF740" s="107"/>
      <c r="AG740" s="107"/>
      <c r="AH740" s="107"/>
    </row>
    <row r="741" spans="1:34" x14ac:dyDescent="0.3">
      <c r="A741" s="173" t="s">
        <v>1578</v>
      </c>
      <c r="B741" s="173" t="s">
        <v>1495</v>
      </c>
      <c r="C741" s="173">
        <v>144466</v>
      </c>
      <c r="D741" s="176">
        <v>44988</v>
      </c>
      <c r="E741" s="177">
        <v>14.0487</v>
      </c>
      <c r="F741" s="177">
        <v>0.47270000000000001</v>
      </c>
      <c r="G741" s="177">
        <v>0.60370000000000001</v>
      </c>
      <c r="H741" s="177">
        <v>0.37440000000000001</v>
      </c>
      <c r="I741" s="177">
        <v>-0.22090000000000001</v>
      </c>
      <c r="J741" s="177">
        <v>-2.8500000000000001E-2</v>
      </c>
      <c r="K741" s="177">
        <v>-1.78</v>
      </c>
      <c r="L741" s="177">
        <v>1.7395</v>
      </c>
      <c r="M741" s="177">
        <v>5.5769000000000002</v>
      </c>
      <c r="N741" s="177">
        <v>6.3868</v>
      </c>
      <c r="O741" s="177">
        <v>10.3271</v>
      </c>
      <c r="P741" s="177"/>
      <c r="Q741" s="177">
        <v>7.8148999999999997</v>
      </c>
      <c r="R741" s="177">
        <v>7.0099</v>
      </c>
      <c r="T741" s="106"/>
      <c r="U741" s="107"/>
      <c r="V741" s="107"/>
      <c r="W741" s="107"/>
      <c r="X741" s="107"/>
      <c r="Y741" s="107"/>
      <c r="Z741" s="107"/>
      <c r="AA741" s="107"/>
      <c r="AB741" s="107"/>
      <c r="AC741" s="107"/>
      <c r="AD741" s="107"/>
      <c r="AE741" s="107"/>
      <c r="AF741" s="107"/>
      <c r="AG741" s="107"/>
      <c r="AH741" s="107"/>
    </row>
    <row r="742" spans="1:34" x14ac:dyDescent="0.3">
      <c r="A742" s="173" t="s">
        <v>1578</v>
      </c>
      <c r="B742" s="173" t="s">
        <v>1517</v>
      </c>
      <c r="C742" s="173">
        <v>101585</v>
      </c>
      <c r="D742" s="176">
        <v>44988</v>
      </c>
      <c r="E742" s="177">
        <v>50.387999999999998</v>
      </c>
      <c r="F742" s="177">
        <v>0.52669999999999995</v>
      </c>
      <c r="G742" s="177">
        <v>0.76190000000000002</v>
      </c>
      <c r="H742" s="177">
        <v>0.39650000000000002</v>
      </c>
      <c r="I742" s="177">
        <v>-0.29880000000000001</v>
      </c>
      <c r="J742" s="177">
        <v>-9.9099999999999994E-2</v>
      </c>
      <c r="K742" s="177">
        <v>-1.2639</v>
      </c>
      <c r="L742" s="177">
        <v>1.8866000000000001</v>
      </c>
      <c r="M742" s="177">
        <v>5.8238000000000003</v>
      </c>
      <c r="N742" s="177">
        <v>6.6006999999999998</v>
      </c>
      <c r="O742" s="177">
        <v>11.2393</v>
      </c>
      <c r="P742" s="177">
        <v>7.6520000000000001</v>
      </c>
      <c r="Q742" s="177">
        <v>9.1511999999999993</v>
      </c>
      <c r="R742" s="177">
        <v>7.4782999999999999</v>
      </c>
      <c r="T742" s="106"/>
      <c r="U742" s="107"/>
      <c r="V742" s="107"/>
      <c r="W742" s="107"/>
      <c r="X742" s="107"/>
      <c r="Y742" s="107"/>
      <c r="Z742" s="107"/>
      <c r="AA742" s="107"/>
      <c r="AB742" s="107"/>
      <c r="AC742" s="107"/>
      <c r="AD742" s="107"/>
      <c r="AE742" s="107"/>
      <c r="AF742" s="107"/>
      <c r="AG742" s="107"/>
      <c r="AH742" s="107"/>
    </row>
    <row r="743" spans="1:34" x14ac:dyDescent="0.3">
      <c r="A743" s="173" t="s">
        <v>1578</v>
      </c>
      <c r="B743" s="173" t="s">
        <v>1496</v>
      </c>
      <c r="C743" s="173">
        <v>119128</v>
      </c>
      <c r="D743" s="176">
        <v>44988</v>
      </c>
      <c r="E743" s="177">
        <v>55.167000000000002</v>
      </c>
      <c r="F743" s="177">
        <v>0.53029999999999999</v>
      </c>
      <c r="G743" s="177">
        <v>0.76900000000000002</v>
      </c>
      <c r="H743" s="177">
        <v>0.4168</v>
      </c>
      <c r="I743" s="177">
        <v>-0.25850000000000001</v>
      </c>
      <c r="J743" s="177">
        <v>-2.1700000000000001E-2</v>
      </c>
      <c r="K743" s="177">
        <v>-1.0244</v>
      </c>
      <c r="L743" s="177">
        <v>2.3658000000000001</v>
      </c>
      <c r="M743" s="177">
        <v>6.5597000000000003</v>
      </c>
      <c r="N743" s="177">
        <v>7.5778999999999996</v>
      </c>
      <c r="O743" s="177">
        <v>12.169499999999999</v>
      </c>
      <c r="P743" s="177">
        <v>8.6822999999999997</v>
      </c>
      <c r="Q743" s="177">
        <v>9.9332999999999991</v>
      </c>
      <c r="R743" s="177">
        <v>8.4177999999999997</v>
      </c>
      <c r="T743" s="106"/>
      <c r="U743" s="107"/>
      <c r="V743" s="107"/>
      <c r="W743" s="107"/>
      <c r="X743" s="107"/>
      <c r="Y743" s="107"/>
      <c r="Z743" s="107"/>
      <c r="AA743" s="107"/>
      <c r="AB743" s="107"/>
      <c r="AC743" s="107"/>
      <c r="AD743" s="107"/>
      <c r="AE743" s="107"/>
      <c r="AF743" s="107"/>
      <c r="AG743" s="107"/>
      <c r="AH743" s="107"/>
    </row>
    <row r="744" spans="1:34" x14ac:dyDescent="0.3">
      <c r="A744" s="173" t="s">
        <v>1578</v>
      </c>
      <c r="B744" s="173" t="s">
        <v>2003</v>
      </c>
      <c r="C744" s="173">
        <v>151060</v>
      </c>
      <c r="D744" s="176">
        <v>44988</v>
      </c>
      <c r="E744" s="177">
        <v>25.580200000000001</v>
      </c>
      <c r="F744" s="177">
        <v>0.13619999999999999</v>
      </c>
      <c r="G744" s="177">
        <v>0.38219999999999998</v>
      </c>
      <c r="H744" s="177">
        <v>0.252</v>
      </c>
      <c r="I744" s="177">
        <v>-0.14330000000000001</v>
      </c>
      <c r="J744" s="177">
        <v>0.38540000000000002</v>
      </c>
      <c r="K744" s="177">
        <v>2.1499999999999998E-2</v>
      </c>
      <c r="L744" s="177">
        <v>1.5893999999999999</v>
      </c>
      <c r="M744" s="177">
        <v>4.6609999999999996</v>
      </c>
      <c r="N744" s="177">
        <v>4.0692000000000004</v>
      </c>
      <c r="O744" s="177">
        <v>11.1091</v>
      </c>
      <c r="P744" s="177">
        <v>7.3194999999999997</v>
      </c>
      <c r="Q744" s="177">
        <v>8.5740999999999996</v>
      </c>
      <c r="R744" s="177">
        <v>7.3917999999999999</v>
      </c>
      <c r="T744" s="106"/>
      <c r="U744" s="107"/>
      <c r="V744" s="107"/>
      <c r="W744" s="107"/>
      <c r="X744" s="107"/>
      <c r="Y744" s="107"/>
      <c r="Z744" s="107"/>
      <c r="AA744" s="107"/>
      <c r="AB744" s="107"/>
      <c r="AC744" s="107"/>
      <c r="AD744" s="107"/>
      <c r="AE744" s="107"/>
      <c r="AF744" s="107"/>
      <c r="AG744" s="107"/>
      <c r="AH744" s="107"/>
    </row>
    <row r="745" spans="1:34" x14ac:dyDescent="0.3">
      <c r="A745" s="173" t="s">
        <v>1578</v>
      </c>
      <c r="B745" s="173" t="s">
        <v>2004</v>
      </c>
      <c r="C745" s="173">
        <v>151058</v>
      </c>
      <c r="D745" s="176">
        <v>44988</v>
      </c>
      <c r="E745" s="177">
        <v>23.552600000000002</v>
      </c>
      <c r="F745" s="177">
        <v>0.13389999999999999</v>
      </c>
      <c r="G745" s="177">
        <v>0.375</v>
      </c>
      <c r="H745" s="177">
        <v>0.2349</v>
      </c>
      <c r="I745" s="177">
        <v>-0.1772</v>
      </c>
      <c r="J745" s="177">
        <v>0.3165</v>
      </c>
      <c r="K745" s="177">
        <v>-0.20169999999999999</v>
      </c>
      <c r="L745" s="177">
        <v>1.1406000000000001</v>
      </c>
      <c r="M745" s="177">
        <v>3.9712000000000001</v>
      </c>
      <c r="N745" s="177">
        <v>3.1516000000000002</v>
      </c>
      <c r="O745" s="177">
        <v>10.1296</v>
      </c>
      <c r="P745" s="177">
        <v>6.3886000000000003</v>
      </c>
      <c r="Q745" s="177">
        <v>7.8177000000000003</v>
      </c>
      <c r="R745" s="177">
        <v>6.4446000000000003</v>
      </c>
      <c r="T745" s="106"/>
      <c r="U745" s="107"/>
      <c r="V745" s="107"/>
      <c r="W745" s="107"/>
      <c r="X745" s="107"/>
      <c r="Y745" s="107"/>
      <c r="Z745" s="107"/>
      <c r="AA745" s="107"/>
      <c r="AB745" s="107"/>
      <c r="AC745" s="107"/>
      <c r="AD745" s="107"/>
      <c r="AE745" s="107"/>
      <c r="AF745" s="107"/>
      <c r="AG745" s="107"/>
      <c r="AH745" s="107"/>
    </row>
    <row r="746" spans="1:34" x14ac:dyDescent="0.3">
      <c r="A746" s="173" t="s">
        <v>1578</v>
      </c>
      <c r="B746" s="173" t="s">
        <v>1668</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1578</v>
      </c>
      <c r="B747" s="173" t="s">
        <v>1669</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1578</v>
      </c>
      <c r="B748" s="173" t="s">
        <v>1518</v>
      </c>
      <c r="C748" s="173">
        <v>133051</v>
      </c>
      <c r="D748" s="176">
        <v>44988</v>
      </c>
      <c r="E748" s="177">
        <v>18.16</v>
      </c>
      <c r="F748" s="177">
        <v>0.1103</v>
      </c>
      <c r="G748" s="177">
        <v>0.2208</v>
      </c>
      <c r="H748" s="177">
        <v>-0.16489999999999999</v>
      </c>
      <c r="I748" s="177">
        <v>-0.16489999999999999</v>
      </c>
      <c r="J748" s="177">
        <v>5.5100000000000003E-2</v>
      </c>
      <c r="K748" s="177">
        <v>0.72099999999999997</v>
      </c>
      <c r="L748" s="177">
        <v>3.2991999999999999</v>
      </c>
      <c r="M748" s="177">
        <v>4.9710999999999999</v>
      </c>
      <c r="N748" s="177">
        <v>6.8864000000000001</v>
      </c>
      <c r="O748" s="177">
        <v>7.6673999999999998</v>
      </c>
      <c r="P748" s="177">
        <v>7.1669</v>
      </c>
      <c r="Q748" s="177">
        <v>7.5030999999999999</v>
      </c>
      <c r="R748" s="177">
        <v>6.8037000000000001</v>
      </c>
      <c r="T748" s="106"/>
      <c r="U748" s="107"/>
      <c r="V748" s="107"/>
      <c r="W748" s="107"/>
      <c r="X748" s="107"/>
      <c r="Y748" s="107"/>
      <c r="Z748" s="107"/>
      <c r="AA748" s="107"/>
      <c r="AB748" s="107"/>
      <c r="AC748" s="107"/>
      <c r="AD748" s="107"/>
      <c r="AE748" s="107"/>
      <c r="AF748" s="107"/>
      <c r="AG748" s="107"/>
      <c r="AH748" s="107"/>
    </row>
    <row r="749" spans="1:34" x14ac:dyDescent="0.3">
      <c r="A749" s="173" t="s">
        <v>1578</v>
      </c>
      <c r="B749" s="173" t="s">
        <v>1497</v>
      </c>
      <c r="C749" s="173">
        <v>133054</v>
      </c>
      <c r="D749" s="176">
        <v>44988</v>
      </c>
      <c r="E749" s="177">
        <v>19.27</v>
      </c>
      <c r="F749" s="177">
        <v>5.1900000000000002E-2</v>
      </c>
      <c r="G749" s="177">
        <v>0.20799999999999999</v>
      </c>
      <c r="H749" s="177">
        <v>-0.15540000000000001</v>
      </c>
      <c r="I749" s="177">
        <v>-0.20710000000000001</v>
      </c>
      <c r="J749" s="177">
        <v>0.10390000000000001</v>
      </c>
      <c r="K749" s="177">
        <v>0.83730000000000004</v>
      </c>
      <c r="L749" s="177">
        <v>3.5465</v>
      </c>
      <c r="M749" s="177">
        <v>5.3581000000000003</v>
      </c>
      <c r="N749" s="177">
        <v>7.4135999999999997</v>
      </c>
      <c r="O749" s="177">
        <v>8.3009000000000004</v>
      </c>
      <c r="P749" s="177">
        <v>7.8305999999999996</v>
      </c>
      <c r="Q749" s="177">
        <v>8.2792999999999992</v>
      </c>
      <c r="R749" s="177">
        <v>7.3872</v>
      </c>
      <c r="T749" s="106"/>
      <c r="U749" s="107"/>
      <c r="V749" s="107"/>
      <c r="W749" s="107"/>
      <c r="X749" s="107"/>
      <c r="Y749" s="107"/>
      <c r="Z749" s="107"/>
      <c r="AA749" s="107"/>
      <c r="AB749" s="107"/>
      <c r="AC749" s="107"/>
      <c r="AD749" s="107"/>
      <c r="AE749" s="107"/>
      <c r="AF749" s="107"/>
      <c r="AG749" s="107"/>
      <c r="AH749" s="107"/>
    </row>
    <row r="750" spans="1:34" x14ac:dyDescent="0.3">
      <c r="A750" s="173" t="s">
        <v>1578</v>
      </c>
      <c r="B750" s="173" t="s">
        <v>1519</v>
      </c>
      <c r="C750" s="173">
        <v>114982</v>
      </c>
      <c r="D750" s="176">
        <v>44988</v>
      </c>
      <c r="E750" s="177">
        <v>21.248699999999999</v>
      </c>
      <c r="F750" s="177">
        <v>0.54990000000000006</v>
      </c>
      <c r="G750" s="177">
        <v>0.68140000000000001</v>
      </c>
      <c r="H750" s="177">
        <v>0.1008</v>
      </c>
      <c r="I750" s="177">
        <v>-0.85570000000000002</v>
      </c>
      <c r="J750" s="177">
        <v>-0.93569999999999998</v>
      </c>
      <c r="K750" s="177">
        <v>-2.5087999999999999</v>
      </c>
      <c r="L750" s="177">
        <v>8.8999999999999996E-2</v>
      </c>
      <c r="M750" s="177">
        <v>4.0247000000000002</v>
      </c>
      <c r="N750" s="177">
        <v>4.1571999999999996</v>
      </c>
      <c r="O750" s="177">
        <v>6.8818000000000001</v>
      </c>
      <c r="P750" s="177">
        <v>6.2995999999999999</v>
      </c>
      <c r="Q750" s="177">
        <v>6.4839000000000002</v>
      </c>
      <c r="R750" s="177">
        <v>3.4866999999999999</v>
      </c>
      <c r="T750" s="106"/>
      <c r="U750" s="107"/>
      <c r="V750" s="107"/>
      <c r="W750" s="107"/>
      <c r="X750" s="107"/>
      <c r="Y750" s="107"/>
      <c r="Z750" s="107"/>
      <c r="AA750" s="107"/>
      <c r="AB750" s="107"/>
      <c r="AC750" s="107"/>
      <c r="AD750" s="107"/>
      <c r="AE750" s="107"/>
      <c r="AF750" s="107"/>
      <c r="AG750" s="107"/>
      <c r="AH750" s="107"/>
    </row>
    <row r="751" spans="1:34" x14ac:dyDescent="0.3">
      <c r="A751" s="173" t="s">
        <v>1578</v>
      </c>
      <c r="B751" s="173" t="s">
        <v>1498</v>
      </c>
      <c r="C751" s="173">
        <v>118452</v>
      </c>
      <c r="D751" s="176">
        <v>44988</v>
      </c>
      <c r="E751" s="177">
        <v>23.4131</v>
      </c>
      <c r="F751" s="177">
        <v>0.55269999999999997</v>
      </c>
      <c r="G751" s="177">
        <v>0.68940000000000001</v>
      </c>
      <c r="H751" s="177">
        <v>0.1197</v>
      </c>
      <c r="I751" s="177">
        <v>-0.81840000000000002</v>
      </c>
      <c r="J751" s="177">
        <v>-0.86129999999999995</v>
      </c>
      <c r="K751" s="177">
        <v>-2.2711000000000001</v>
      </c>
      <c r="L751" s="177">
        <v>0.57689999999999997</v>
      </c>
      <c r="M751" s="177">
        <v>4.7870999999999997</v>
      </c>
      <c r="N751" s="177">
        <v>5.1561000000000003</v>
      </c>
      <c r="O751" s="177">
        <v>7.9223999999999997</v>
      </c>
      <c r="P751" s="177">
        <v>7.6112000000000002</v>
      </c>
      <c r="Q751" s="177">
        <v>7.1768999999999998</v>
      </c>
      <c r="R751" s="177">
        <v>4.4870000000000001</v>
      </c>
      <c r="T751" s="106"/>
      <c r="U751" s="107"/>
      <c r="V751" s="107"/>
      <c r="W751" s="107"/>
      <c r="X751" s="107"/>
      <c r="Y751" s="107"/>
      <c r="Z751" s="107"/>
      <c r="AA751" s="107"/>
      <c r="AB751" s="107"/>
      <c r="AC751" s="107"/>
      <c r="AD751" s="107"/>
      <c r="AE751" s="107"/>
      <c r="AF751" s="107"/>
      <c r="AG751" s="107"/>
      <c r="AH751" s="107"/>
    </row>
    <row r="752" spans="1:34" x14ac:dyDescent="0.3">
      <c r="A752" s="173" t="s">
        <v>1578</v>
      </c>
      <c r="B752" s="173" t="s">
        <v>1499</v>
      </c>
      <c r="C752" s="173">
        <v>118477</v>
      </c>
      <c r="D752" s="176">
        <v>44988</v>
      </c>
      <c r="E752" s="177">
        <v>27.658999999999999</v>
      </c>
      <c r="F752" s="177">
        <v>0.21740000000000001</v>
      </c>
      <c r="G752" s="177">
        <v>0.29730000000000001</v>
      </c>
      <c r="H752" s="177">
        <v>3.9800000000000002E-2</v>
      </c>
      <c r="I752" s="177">
        <v>-0.36380000000000001</v>
      </c>
      <c r="J752" s="177">
        <v>-4.3400000000000001E-2</v>
      </c>
      <c r="K752" s="177">
        <v>-3.9800000000000002E-2</v>
      </c>
      <c r="L752" s="177">
        <v>1.7474000000000001</v>
      </c>
      <c r="M752" s="177">
        <v>4.6896000000000004</v>
      </c>
      <c r="N752" s="177">
        <v>4.9279000000000002</v>
      </c>
      <c r="O752" s="177">
        <v>8.8774999999999995</v>
      </c>
      <c r="P752" s="177">
        <v>7.0190000000000001</v>
      </c>
      <c r="Q752" s="177">
        <v>7.3526999999999996</v>
      </c>
      <c r="R752" s="177">
        <v>5.5644</v>
      </c>
      <c r="T752" s="106"/>
      <c r="U752" s="107"/>
      <c r="V752" s="107"/>
      <c r="W752" s="107"/>
      <c r="X752" s="107"/>
      <c r="Y752" s="107"/>
      <c r="Z752" s="107"/>
      <c r="AA752" s="107"/>
      <c r="AB752" s="107"/>
      <c r="AC752" s="107"/>
      <c r="AD752" s="107"/>
      <c r="AE752" s="107"/>
      <c r="AF752" s="107"/>
      <c r="AG752" s="107"/>
      <c r="AH752" s="107"/>
    </row>
    <row r="753" spans="1:34" x14ac:dyDescent="0.3">
      <c r="A753" s="173" t="s">
        <v>1578</v>
      </c>
      <c r="B753" s="173" t="s">
        <v>1520</v>
      </c>
      <c r="C753" s="173">
        <v>108995</v>
      </c>
      <c r="D753" s="176">
        <v>44988</v>
      </c>
      <c r="E753" s="177">
        <v>25.492000000000001</v>
      </c>
      <c r="F753" s="177">
        <v>0.22020000000000001</v>
      </c>
      <c r="G753" s="177">
        <v>0.29110000000000003</v>
      </c>
      <c r="H753" s="177">
        <v>2.35E-2</v>
      </c>
      <c r="I753" s="177">
        <v>-0.39850000000000002</v>
      </c>
      <c r="J753" s="177">
        <v>-0.11749999999999999</v>
      </c>
      <c r="K753" s="177">
        <v>-0.28939999999999999</v>
      </c>
      <c r="L753" s="177">
        <v>1.2270000000000001</v>
      </c>
      <c r="M753" s="177">
        <v>3.8794</v>
      </c>
      <c r="N753" s="177">
        <v>3.8371</v>
      </c>
      <c r="O753" s="177">
        <v>7.7281000000000004</v>
      </c>
      <c r="P753" s="177">
        <v>5.8883000000000001</v>
      </c>
      <c r="Q753" s="177">
        <v>6.5545999999999998</v>
      </c>
      <c r="R753" s="177">
        <v>4.4637000000000002</v>
      </c>
      <c r="T753" s="106"/>
      <c r="U753" s="107"/>
      <c r="V753" s="107"/>
      <c r="W753" s="107"/>
      <c r="X753" s="107"/>
      <c r="Y753" s="107"/>
      <c r="Z753" s="107"/>
      <c r="AA753" s="107"/>
      <c r="AB753" s="107"/>
      <c r="AC753" s="107"/>
      <c r="AD753" s="107"/>
      <c r="AE753" s="107"/>
      <c r="AF753" s="107"/>
      <c r="AG753" s="107"/>
      <c r="AH753" s="107"/>
    </row>
    <row r="754" spans="1:34" x14ac:dyDescent="0.3">
      <c r="A754" s="173" t="s">
        <v>1578</v>
      </c>
      <c r="B754" s="173" t="s">
        <v>1500</v>
      </c>
      <c r="C754" s="173">
        <v>146457</v>
      </c>
      <c r="D754" s="176">
        <v>44988</v>
      </c>
      <c r="E754" s="177">
        <v>13.3363</v>
      </c>
      <c r="F754" s="177">
        <v>0.157</v>
      </c>
      <c r="G754" s="177">
        <v>0.47089999999999999</v>
      </c>
      <c r="H754" s="177">
        <v>0.23519999999999999</v>
      </c>
      <c r="I754" s="177">
        <v>-9.3600000000000003E-2</v>
      </c>
      <c r="J754" s="177">
        <v>0.68020000000000003</v>
      </c>
      <c r="K754" s="177">
        <v>-0.9234</v>
      </c>
      <c r="L754" s="177">
        <v>0.69010000000000005</v>
      </c>
      <c r="M754" s="177">
        <v>4.05</v>
      </c>
      <c r="N754" s="177">
        <v>3.5202</v>
      </c>
      <c r="O754" s="177">
        <v>7.0262000000000002</v>
      </c>
      <c r="P754" s="177"/>
      <c r="Q754" s="177">
        <v>7.4789000000000003</v>
      </c>
      <c r="R754" s="177">
        <v>4.7767999999999997</v>
      </c>
      <c r="T754" s="106"/>
      <c r="U754" s="107"/>
      <c r="V754" s="107"/>
      <c r="W754" s="107"/>
      <c r="X754" s="107"/>
      <c r="Y754" s="107"/>
      <c r="Z754" s="107"/>
      <c r="AA754" s="107"/>
      <c r="AB754" s="107"/>
      <c r="AC754" s="107"/>
      <c r="AD754" s="107"/>
      <c r="AE754" s="107"/>
      <c r="AF754" s="107"/>
      <c r="AG754" s="107"/>
      <c r="AH754" s="107"/>
    </row>
    <row r="755" spans="1:34" x14ac:dyDescent="0.3">
      <c r="A755" s="173" t="s">
        <v>1578</v>
      </c>
      <c r="B755" s="173" t="s">
        <v>1521</v>
      </c>
      <c r="C755" s="173">
        <v>146456</v>
      </c>
      <c r="D755" s="176">
        <v>44988</v>
      </c>
      <c r="E755" s="177">
        <v>12.441800000000001</v>
      </c>
      <c r="F755" s="177">
        <v>0.15290000000000001</v>
      </c>
      <c r="G755" s="177">
        <v>0.45779999999999998</v>
      </c>
      <c r="H755" s="177">
        <v>0.2054</v>
      </c>
      <c r="I755" s="177">
        <v>-0.15409999999999999</v>
      </c>
      <c r="J755" s="177">
        <v>0.5585</v>
      </c>
      <c r="K755" s="177">
        <v>-1.3088</v>
      </c>
      <c r="L755" s="177">
        <v>-0.11799999999999999</v>
      </c>
      <c r="M755" s="177">
        <v>2.7797999999999998</v>
      </c>
      <c r="N755" s="177">
        <v>1.8176000000000001</v>
      </c>
      <c r="O755" s="177">
        <v>5.2272999999999996</v>
      </c>
      <c r="P755" s="177"/>
      <c r="Q755" s="177">
        <v>5.6257000000000001</v>
      </c>
      <c r="R755" s="177">
        <v>3.0350999999999999</v>
      </c>
      <c r="T755" s="106"/>
      <c r="U755" s="107"/>
      <c r="V755" s="107"/>
      <c r="W755" s="107"/>
      <c r="X755" s="107"/>
      <c r="Y755" s="107"/>
      <c r="Z755" s="107"/>
      <c r="AA755" s="107"/>
      <c r="AB755" s="107"/>
      <c r="AC755" s="107"/>
      <c r="AD755" s="107"/>
      <c r="AE755" s="107"/>
      <c r="AF755" s="107"/>
      <c r="AG755" s="107"/>
      <c r="AH755" s="107"/>
    </row>
    <row r="756" spans="1:34" x14ac:dyDescent="0.3">
      <c r="A756" s="173" t="s">
        <v>1578</v>
      </c>
      <c r="B756" s="173" t="s">
        <v>1522</v>
      </c>
      <c r="C756" s="173">
        <v>131372</v>
      </c>
      <c r="D756" s="176">
        <v>44988</v>
      </c>
      <c r="E756" s="177">
        <v>19.6388</v>
      </c>
      <c r="F756" s="177">
        <v>0.4481</v>
      </c>
      <c r="G756" s="177">
        <v>0.63080000000000003</v>
      </c>
      <c r="H756" s="177">
        <v>0.31619999999999998</v>
      </c>
      <c r="I756" s="177">
        <v>-0.16059999999999999</v>
      </c>
      <c r="J756" s="177">
        <v>-1.37E-2</v>
      </c>
      <c r="K756" s="177">
        <v>0.1918</v>
      </c>
      <c r="L756" s="177">
        <v>3.3344</v>
      </c>
      <c r="M756" s="177">
        <v>6.2953000000000001</v>
      </c>
      <c r="N756" s="177">
        <v>7.4991000000000003</v>
      </c>
      <c r="O756" s="177">
        <v>9.8803000000000001</v>
      </c>
      <c r="P756" s="177">
        <v>8.1073000000000004</v>
      </c>
      <c r="Q756" s="177">
        <v>8.3749000000000002</v>
      </c>
      <c r="R756" s="177">
        <v>7.774</v>
      </c>
      <c r="T756" s="106"/>
      <c r="U756" s="107"/>
      <c r="V756" s="107"/>
      <c r="W756" s="107"/>
      <c r="X756" s="107"/>
      <c r="Y756" s="107"/>
      <c r="Z756" s="107"/>
      <c r="AA756" s="107"/>
      <c r="AB756" s="107"/>
      <c r="AC756" s="107"/>
      <c r="AD756" s="107"/>
      <c r="AE756" s="107"/>
      <c r="AF756" s="107"/>
      <c r="AG756" s="107"/>
      <c r="AH756" s="107"/>
    </row>
    <row r="757" spans="1:34" x14ac:dyDescent="0.3">
      <c r="A757" s="173" t="s">
        <v>1578</v>
      </c>
      <c r="B757" s="173" t="s">
        <v>1501</v>
      </c>
      <c r="C757" s="173">
        <v>131373</v>
      </c>
      <c r="D757" s="176">
        <v>44988</v>
      </c>
      <c r="E757" s="177">
        <v>21.017499999999998</v>
      </c>
      <c r="F757" s="177">
        <v>0.45069999999999999</v>
      </c>
      <c r="G757" s="177">
        <v>0.63880000000000003</v>
      </c>
      <c r="H757" s="177">
        <v>0.33610000000000001</v>
      </c>
      <c r="I757" s="177">
        <v>-0.1202</v>
      </c>
      <c r="J757" s="177">
        <v>6.6199999999999995E-2</v>
      </c>
      <c r="K757" s="177">
        <v>0.45119999999999999</v>
      </c>
      <c r="L757" s="177">
        <v>3.8696000000000002</v>
      </c>
      <c r="M757" s="177">
        <v>7.1178999999999997</v>
      </c>
      <c r="N757" s="177">
        <v>8.6068999999999996</v>
      </c>
      <c r="O757" s="177">
        <v>10.968299999999999</v>
      </c>
      <c r="P757" s="177">
        <v>9.0740999999999996</v>
      </c>
      <c r="Q757" s="177">
        <v>9.2546999999999997</v>
      </c>
      <c r="R757" s="177">
        <v>8.8597999999999999</v>
      </c>
      <c r="T757" s="106"/>
      <c r="U757" s="107"/>
      <c r="V757" s="107"/>
      <c r="W757" s="107"/>
      <c r="X757" s="107"/>
      <c r="Y757" s="107"/>
      <c r="Z757" s="107"/>
      <c r="AA757" s="107"/>
      <c r="AB757" s="107"/>
      <c r="AC757" s="107"/>
      <c r="AD757" s="107"/>
      <c r="AE757" s="107"/>
      <c r="AF757" s="107"/>
      <c r="AG757" s="107"/>
      <c r="AH757" s="107"/>
    </row>
    <row r="758" spans="1:34" x14ac:dyDescent="0.3">
      <c r="A758" s="173" t="s">
        <v>1578</v>
      </c>
      <c r="B758" s="173" t="s">
        <v>2039</v>
      </c>
      <c r="C758" s="173">
        <v>140444</v>
      </c>
      <c r="D758" s="176">
        <v>44988</v>
      </c>
      <c r="E758" s="177">
        <v>17.633500000000002</v>
      </c>
      <c r="F758" s="177">
        <v>0.41060000000000002</v>
      </c>
      <c r="G758" s="177">
        <v>0.69779999999999998</v>
      </c>
      <c r="H758" s="177">
        <v>0.30769999999999997</v>
      </c>
      <c r="I758" s="177">
        <v>-0.54879999999999995</v>
      </c>
      <c r="J758" s="177">
        <v>-0.1303</v>
      </c>
      <c r="K758" s="177">
        <v>-2.5423</v>
      </c>
      <c r="L758" s="177">
        <v>0.87870000000000004</v>
      </c>
      <c r="M758" s="177">
        <v>4.5176999999999996</v>
      </c>
      <c r="N758" s="177">
        <v>5.5456000000000003</v>
      </c>
      <c r="O758" s="177">
        <v>12.4739</v>
      </c>
      <c r="P758" s="177">
        <v>9.3588000000000005</v>
      </c>
      <c r="Q758" s="177">
        <v>9.7698999999999998</v>
      </c>
      <c r="R758" s="177">
        <v>7.6976000000000004</v>
      </c>
      <c r="T758" s="106"/>
      <c r="U758" s="107"/>
      <c r="V758" s="107"/>
      <c r="W758" s="107"/>
      <c r="X758" s="107"/>
      <c r="Y758" s="107"/>
      <c r="Z758" s="107"/>
      <c r="AA758" s="107"/>
      <c r="AB758" s="107"/>
      <c r="AC758" s="107"/>
      <c r="AD758" s="107"/>
      <c r="AE758" s="107"/>
      <c r="AF758" s="107"/>
      <c r="AG758" s="107"/>
      <c r="AH758" s="107"/>
    </row>
    <row r="759" spans="1:34" x14ac:dyDescent="0.3">
      <c r="A759" s="173" t="s">
        <v>1578</v>
      </c>
      <c r="B759" s="173" t="s">
        <v>2040</v>
      </c>
      <c r="C759" s="173">
        <v>140447</v>
      </c>
      <c r="D759" s="176">
        <v>44988</v>
      </c>
      <c r="E759" s="177">
        <v>15.718</v>
      </c>
      <c r="F759" s="177">
        <v>0.40560000000000002</v>
      </c>
      <c r="G759" s="177">
        <v>0.6835</v>
      </c>
      <c r="H759" s="177">
        <v>0.2737</v>
      </c>
      <c r="I759" s="177">
        <v>-0.61650000000000005</v>
      </c>
      <c r="J759" s="177">
        <v>-0.2671</v>
      </c>
      <c r="K759" s="177">
        <v>-2.9861</v>
      </c>
      <c r="L759" s="177">
        <v>-5.21E-2</v>
      </c>
      <c r="M759" s="177">
        <v>3.0634000000000001</v>
      </c>
      <c r="N759" s="177">
        <v>3.5769000000000002</v>
      </c>
      <c r="O759" s="177">
        <v>10.501799999999999</v>
      </c>
      <c r="P759" s="177">
        <v>7.4058999999999999</v>
      </c>
      <c r="Q759" s="177">
        <v>7.7149999999999999</v>
      </c>
      <c r="R759" s="177">
        <v>5.742</v>
      </c>
      <c r="T759" s="106"/>
      <c r="U759" s="107"/>
      <c r="V759" s="107"/>
      <c r="W759" s="107"/>
      <c r="X759" s="107"/>
      <c r="Y759" s="107"/>
      <c r="Z759" s="107"/>
      <c r="AA759" s="107"/>
      <c r="AB759" s="107"/>
      <c r="AC759" s="107"/>
      <c r="AD759" s="107"/>
      <c r="AE759" s="107"/>
      <c r="AF759" s="107"/>
      <c r="AG759" s="107"/>
      <c r="AH759" s="107"/>
    </row>
    <row r="760" spans="1:34" x14ac:dyDescent="0.3">
      <c r="A760" s="173" t="s">
        <v>1578</v>
      </c>
      <c r="B760" s="173" t="s">
        <v>1502</v>
      </c>
      <c r="C760" s="173">
        <v>145693</v>
      </c>
      <c r="D760" s="176">
        <v>44988</v>
      </c>
      <c r="E760" s="177">
        <v>15.7</v>
      </c>
      <c r="F760" s="177">
        <v>0.52500000000000002</v>
      </c>
      <c r="G760" s="177">
        <v>0.67969999999999997</v>
      </c>
      <c r="H760" s="177">
        <v>0.31950000000000001</v>
      </c>
      <c r="I760" s="177">
        <v>-0.55740000000000001</v>
      </c>
      <c r="J760" s="177">
        <v>-0.50700000000000001</v>
      </c>
      <c r="K760" s="177">
        <v>-1.7583</v>
      </c>
      <c r="L760" s="177">
        <v>1.4408000000000001</v>
      </c>
      <c r="M760" s="177">
        <v>5.9880000000000004</v>
      </c>
      <c r="N760" s="177">
        <v>6.1169000000000002</v>
      </c>
      <c r="O760" s="177">
        <v>12.1775</v>
      </c>
      <c r="P760" s="177"/>
      <c r="Q760" s="177">
        <v>11.306699999999999</v>
      </c>
      <c r="R760" s="177">
        <v>7.1798999999999999</v>
      </c>
      <c r="T760" s="106"/>
      <c r="U760" s="107"/>
      <c r="V760" s="107"/>
      <c r="W760" s="107"/>
      <c r="X760" s="107"/>
      <c r="Y760" s="107"/>
      <c r="Z760" s="107"/>
      <c r="AA760" s="107"/>
      <c r="AB760" s="107"/>
      <c r="AC760" s="107"/>
      <c r="AD760" s="107"/>
      <c r="AE760" s="107"/>
      <c r="AF760" s="107"/>
      <c r="AG760" s="107"/>
      <c r="AH760" s="107"/>
    </row>
    <row r="761" spans="1:34" x14ac:dyDescent="0.3">
      <c r="A761" s="173" t="s">
        <v>1578</v>
      </c>
      <c r="B761" s="173" t="s">
        <v>1523</v>
      </c>
      <c r="C761" s="173">
        <v>145695</v>
      </c>
      <c r="D761" s="176">
        <v>44988</v>
      </c>
      <c r="E761" s="177">
        <v>15.010999999999999</v>
      </c>
      <c r="F761" s="177">
        <v>0.52229999999999999</v>
      </c>
      <c r="G761" s="177">
        <v>0.6774</v>
      </c>
      <c r="H761" s="177">
        <v>0.30070000000000002</v>
      </c>
      <c r="I761" s="177">
        <v>-0.58940000000000003</v>
      </c>
      <c r="J761" s="177">
        <v>-0.58279999999999998</v>
      </c>
      <c r="K761" s="177">
        <v>-1.9978</v>
      </c>
      <c r="L761" s="177">
        <v>0.94140000000000001</v>
      </c>
      <c r="M761" s="177">
        <v>5.2000999999999999</v>
      </c>
      <c r="N761" s="177">
        <v>5.0674999999999999</v>
      </c>
      <c r="O761" s="177">
        <v>11.060499999999999</v>
      </c>
      <c r="P761" s="177"/>
      <c r="Q761" s="177">
        <v>10.126799999999999</v>
      </c>
      <c r="R761" s="177">
        <v>6.1101999999999999</v>
      </c>
      <c r="T761" s="106"/>
      <c r="U761" s="107"/>
      <c r="V761" s="107"/>
      <c r="W761" s="107"/>
      <c r="X761" s="107"/>
      <c r="Y761" s="107"/>
      <c r="Z761" s="107"/>
      <c r="AA761" s="107"/>
      <c r="AB761" s="107"/>
      <c r="AC761" s="107"/>
      <c r="AD761" s="107"/>
      <c r="AE761" s="107"/>
      <c r="AF761" s="107"/>
      <c r="AG761" s="107"/>
      <c r="AH761" s="107"/>
    </row>
    <row r="762" spans="1:34" x14ac:dyDescent="0.3">
      <c r="A762" s="173" t="s">
        <v>1578</v>
      </c>
      <c r="B762" s="173" t="s">
        <v>1524</v>
      </c>
      <c r="C762" s="173">
        <v>134593</v>
      </c>
      <c r="D762" s="176">
        <v>44988</v>
      </c>
      <c r="E762" s="177">
        <v>12.692500000000001</v>
      </c>
      <c r="F762" s="177">
        <v>0.45669999999999999</v>
      </c>
      <c r="G762" s="177">
        <v>0.52429999999999999</v>
      </c>
      <c r="H762" s="177">
        <v>0.19889999999999999</v>
      </c>
      <c r="I762" s="177">
        <v>-0.50329999999999997</v>
      </c>
      <c r="J762" s="177">
        <v>-0.60299999999999998</v>
      </c>
      <c r="K762" s="177">
        <v>-0.64810000000000001</v>
      </c>
      <c r="L762" s="177">
        <v>1.9887999999999999</v>
      </c>
      <c r="M762" s="177">
        <v>4.5407000000000002</v>
      </c>
      <c r="N762" s="177">
        <v>5.3502999999999998</v>
      </c>
      <c r="O762" s="177">
        <v>4.1890000000000001</v>
      </c>
      <c r="P762" s="177">
        <v>0.21959999999999999</v>
      </c>
      <c r="Q762" s="177">
        <v>3.1183999999999998</v>
      </c>
      <c r="R762" s="177">
        <v>4.7702999999999998</v>
      </c>
      <c r="T762" s="106"/>
      <c r="U762" s="107"/>
      <c r="V762" s="107"/>
      <c r="W762" s="107"/>
      <c r="X762" s="107"/>
      <c r="Y762" s="107"/>
      <c r="Z762" s="107"/>
      <c r="AA762" s="107"/>
      <c r="AB762" s="107"/>
      <c r="AC762" s="107"/>
      <c r="AD762" s="107"/>
      <c r="AE762" s="107"/>
      <c r="AF762" s="107"/>
      <c r="AG762" s="107"/>
      <c r="AH762" s="107"/>
    </row>
    <row r="763" spans="1:34" x14ac:dyDescent="0.3">
      <c r="A763" s="173" t="s">
        <v>1578</v>
      </c>
      <c r="B763" s="173" t="s">
        <v>1503</v>
      </c>
      <c r="C763" s="173">
        <v>134594</v>
      </c>
      <c r="D763" s="176">
        <v>44988</v>
      </c>
      <c r="E763" s="177">
        <v>13.674899999999999</v>
      </c>
      <c r="F763" s="177">
        <v>0.45910000000000001</v>
      </c>
      <c r="G763" s="177">
        <v>0.53080000000000005</v>
      </c>
      <c r="H763" s="177">
        <v>0.2147</v>
      </c>
      <c r="I763" s="177">
        <v>-0.46800000000000003</v>
      </c>
      <c r="J763" s="177">
        <v>-0.52880000000000005</v>
      </c>
      <c r="K763" s="177">
        <v>-0.40710000000000002</v>
      </c>
      <c r="L763" s="177">
        <v>2.4813000000000001</v>
      </c>
      <c r="M763" s="177">
        <v>5.2271999999999998</v>
      </c>
      <c r="N763" s="177">
        <v>6.2458</v>
      </c>
      <c r="O763" s="177">
        <v>5.07</v>
      </c>
      <c r="P763" s="177">
        <v>1.0824</v>
      </c>
      <c r="Q763" s="177">
        <v>4.1132999999999997</v>
      </c>
      <c r="R763" s="177">
        <v>5.6542000000000003</v>
      </c>
      <c r="T763" s="106"/>
      <c r="U763" s="107"/>
      <c r="V763" s="107"/>
      <c r="W763" s="107"/>
      <c r="X763" s="107"/>
      <c r="Y763" s="107"/>
      <c r="Z763" s="107"/>
      <c r="AA763" s="107"/>
      <c r="AB763" s="107"/>
      <c r="AC763" s="107"/>
      <c r="AD763" s="107"/>
      <c r="AE763" s="107"/>
      <c r="AF763" s="107"/>
      <c r="AG763" s="107"/>
      <c r="AH763" s="107"/>
    </row>
    <row r="764" spans="1:34" x14ac:dyDescent="0.3">
      <c r="A764" s="173" t="s">
        <v>1578</v>
      </c>
      <c r="B764" s="173" t="s">
        <v>1525</v>
      </c>
      <c r="C764" s="173">
        <v>147700</v>
      </c>
      <c r="D764" s="176">
        <v>44988</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1578</v>
      </c>
      <c r="B765" s="173" t="s">
        <v>1504</v>
      </c>
      <c r="C765" s="173">
        <v>147697</v>
      </c>
      <c r="D765" s="176">
        <v>44988</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1578</v>
      </c>
      <c r="B766" s="173" t="s">
        <v>1526</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1578</v>
      </c>
      <c r="B767" s="173" t="s">
        <v>1505</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1578</v>
      </c>
      <c r="B768" s="173" t="s">
        <v>1527</v>
      </c>
      <c r="C768" s="173">
        <v>138372</v>
      </c>
      <c r="D768" s="176">
        <v>44988</v>
      </c>
      <c r="E768" s="177">
        <v>41.028199999999998</v>
      </c>
      <c r="F768" s="177">
        <v>0.18240000000000001</v>
      </c>
      <c r="G768" s="177">
        <v>0.23449999999999999</v>
      </c>
      <c r="H768" s="177">
        <v>0.1105</v>
      </c>
      <c r="I768" s="177">
        <v>-0.21279999999999999</v>
      </c>
      <c r="J768" s="177">
        <v>-7.9899999999999999E-2</v>
      </c>
      <c r="K768" s="177">
        <v>0.26690000000000003</v>
      </c>
      <c r="L768" s="177">
        <v>1.9764999999999999</v>
      </c>
      <c r="M768" s="177">
        <v>3.6194000000000002</v>
      </c>
      <c r="N768" s="177">
        <v>4.0865</v>
      </c>
      <c r="O768" s="177">
        <v>7.7446000000000002</v>
      </c>
      <c r="P768" s="177">
        <v>6.6326000000000001</v>
      </c>
      <c r="Q768" s="177">
        <v>7.6772</v>
      </c>
      <c r="R768" s="177">
        <v>5.9337999999999997</v>
      </c>
      <c r="T768" s="106"/>
      <c r="U768" s="107"/>
      <c r="V768" s="107"/>
      <c r="W768" s="107"/>
      <c r="X768" s="107"/>
      <c r="Y768" s="107"/>
      <c r="Z768" s="107"/>
      <c r="AA768" s="107"/>
      <c r="AB768" s="107"/>
      <c r="AC768" s="107"/>
      <c r="AD768" s="107"/>
      <c r="AE768" s="107"/>
      <c r="AF768" s="107"/>
      <c r="AG768" s="107"/>
      <c r="AH768" s="107"/>
    </row>
    <row r="769" spans="1:34" x14ac:dyDescent="0.3">
      <c r="A769" s="173" t="s">
        <v>1578</v>
      </c>
      <c r="B769" s="173" t="s">
        <v>1506</v>
      </c>
      <c r="C769" s="173">
        <v>138376</v>
      </c>
      <c r="D769" s="176">
        <v>44988</v>
      </c>
      <c r="E769" s="177">
        <v>45.608499999999999</v>
      </c>
      <c r="F769" s="177">
        <v>0.1845</v>
      </c>
      <c r="G769" s="177">
        <v>0.24110000000000001</v>
      </c>
      <c r="H769" s="177">
        <v>0.126</v>
      </c>
      <c r="I769" s="177">
        <v>-0.18229999999999999</v>
      </c>
      <c r="J769" s="177">
        <v>-1.8599999999999998E-2</v>
      </c>
      <c r="K769" s="177">
        <v>0.46660000000000001</v>
      </c>
      <c r="L769" s="177">
        <v>2.3891</v>
      </c>
      <c r="M769" s="177">
        <v>4.2568000000000001</v>
      </c>
      <c r="N769" s="177">
        <v>4.9489000000000001</v>
      </c>
      <c r="O769" s="177">
        <v>8.9131999999999998</v>
      </c>
      <c r="P769" s="177">
        <v>7.7530999999999999</v>
      </c>
      <c r="Q769" s="177">
        <v>9.0442999999999998</v>
      </c>
      <c r="R769" s="177">
        <v>6.9931000000000001</v>
      </c>
      <c r="T769" s="106"/>
      <c r="U769" s="107"/>
      <c r="V769" s="107"/>
      <c r="W769" s="107"/>
      <c r="X769" s="107"/>
      <c r="Y769" s="107"/>
      <c r="Z769" s="107"/>
      <c r="AA769" s="107"/>
      <c r="AB769" s="107"/>
      <c r="AC769" s="107"/>
      <c r="AD769" s="107"/>
      <c r="AE769" s="107"/>
      <c r="AF769" s="107"/>
      <c r="AG769" s="107"/>
      <c r="AH769" s="107"/>
    </row>
    <row r="770" spans="1:34" x14ac:dyDescent="0.3">
      <c r="A770" s="173" t="s">
        <v>1578</v>
      </c>
      <c r="B770" s="173" t="s">
        <v>1670</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1578</v>
      </c>
      <c r="B771" s="173" t="s">
        <v>1671</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1578</v>
      </c>
      <c r="B772" s="173" t="s">
        <v>1507</v>
      </c>
      <c r="C772" s="173">
        <v>134643</v>
      </c>
      <c r="D772" s="176">
        <v>44988</v>
      </c>
      <c r="E772" s="177">
        <v>19.177800000000001</v>
      </c>
      <c r="F772" s="177">
        <v>0.2918</v>
      </c>
      <c r="G772" s="177">
        <v>0.5827</v>
      </c>
      <c r="H772" s="177">
        <v>0.34799999999999998</v>
      </c>
      <c r="I772" s="177">
        <v>-0.26369999999999999</v>
      </c>
      <c r="J772" s="177">
        <v>0.2656</v>
      </c>
      <c r="K772" s="177">
        <v>-1.0541</v>
      </c>
      <c r="L772" s="177">
        <v>0.72799999999999998</v>
      </c>
      <c r="M772" s="177">
        <v>4.1269999999999998</v>
      </c>
      <c r="N772" s="177">
        <v>3.8675999999999999</v>
      </c>
      <c r="O772" s="177">
        <v>10.096299999999999</v>
      </c>
      <c r="P772" s="177">
        <v>7.8939000000000004</v>
      </c>
      <c r="Q772" s="177">
        <v>8.7386999999999997</v>
      </c>
      <c r="R772" s="177">
        <v>5.5736999999999997</v>
      </c>
      <c r="T772" s="106"/>
      <c r="U772" s="107"/>
      <c r="V772" s="107"/>
      <c r="W772" s="107"/>
      <c r="X772" s="107"/>
      <c r="Y772" s="107"/>
      <c r="Z772" s="107"/>
      <c r="AA772" s="107"/>
      <c r="AB772" s="107"/>
      <c r="AC772" s="107"/>
      <c r="AD772" s="107"/>
      <c r="AE772" s="107"/>
      <c r="AF772" s="107"/>
      <c r="AG772" s="107"/>
      <c r="AH772" s="107"/>
    </row>
    <row r="773" spans="1:34" x14ac:dyDescent="0.3">
      <c r="A773" s="173" t="s">
        <v>1578</v>
      </c>
      <c r="B773" s="173" t="s">
        <v>1528</v>
      </c>
      <c r="C773" s="173">
        <v>134644</v>
      </c>
      <c r="D773" s="176">
        <v>44988</v>
      </c>
      <c r="E773" s="177">
        <v>17.610499999999998</v>
      </c>
      <c r="F773" s="177">
        <v>0.29039999999999999</v>
      </c>
      <c r="G773" s="177">
        <v>0.5786</v>
      </c>
      <c r="H773" s="177">
        <v>0.33789999999999998</v>
      </c>
      <c r="I773" s="177">
        <v>-0.28310000000000002</v>
      </c>
      <c r="J773" s="177">
        <v>0.22819999999999999</v>
      </c>
      <c r="K773" s="177">
        <v>-1.1795</v>
      </c>
      <c r="L773" s="177">
        <v>0.46949999999999997</v>
      </c>
      <c r="M773" s="177">
        <v>3.7290999999999999</v>
      </c>
      <c r="N773" s="177">
        <v>3.3273999999999999</v>
      </c>
      <c r="O773" s="177">
        <v>9.4356000000000009</v>
      </c>
      <c r="P773" s="177">
        <v>7.0110000000000001</v>
      </c>
      <c r="Q773" s="177">
        <v>7.5523999999999996</v>
      </c>
      <c r="R773" s="177">
        <v>4.9810999999999996</v>
      </c>
      <c r="T773" s="106"/>
      <c r="U773" s="107"/>
      <c r="V773" s="107"/>
      <c r="W773" s="107"/>
      <c r="X773" s="107"/>
      <c r="Y773" s="107"/>
      <c r="Z773" s="107"/>
      <c r="AA773" s="107"/>
      <c r="AB773" s="107"/>
      <c r="AC773" s="107"/>
      <c r="AD773" s="107"/>
      <c r="AE773" s="107"/>
      <c r="AF773" s="107"/>
      <c r="AG773" s="107"/>
      <c r="AH773" s="107"/>
    </row>
    <row r="774" spans="1:34" x14ac:dyDescent="0.3">
      <c r="A774" s="173" t="s">
        <v>1578</v>
      </c>
      <c r="B774" s="173" t="s">
        <v>1834</v>
      </c>
      <c r="C774" s="173">
        <v>149674</v>
      </c>
      <c r="D774" s="176">
        <v>44988</v>
      </c>
      <c r="E774" s="177">
        <v>51.842399999999998</v>
      </c>
      <c r="F774" s="177">
        <v>0.55589999999999995</v>
      </c>
      <c r="G774" s="177">
        <v>0.76390000000000002</v>
      </c>
      <c r="H774" s="177">
        <v>0.81910000000000005</v>
      </c>
      <c r="I774" s="177">
        <v>-0.22900000000000001</v>
      </c>
      <c r="J774" s="177">
        <v>-0.2177</v>
      </c>
      <c r="K774" s="177">
        <v>-1.7874000000000001</v>
      </c>
      <c r="L774" s="177">
        <v>0.45929999999999999</v>
      </c>
      <c r="M774" s="177">
        <v>4.9964000000000004</v>
      </c>
      <c r="N774" s="177">
        <v>5.4086999999999996</v>
      </c>
      <c r="O774" s="177">
        <v>12.437200000000001</v>
      </c>
      <c r="P774" s="177">
        <v>8.4901999999999997</v>
      </c>
      <c r="Q774" s="177">
        <v>8.2363999999999997</v>
      </c>
      <c r="R774" s="177">
        <v>7.6848999999999998</v>
      </c>
      <c r="T774" s="106"/>
      <c r="U774" s="107"/>
      <c r="V774" s="107"/>
      <c r="W774" s="107"/>
      <c r="X774" s="107"/>
      <c r="Y774" s="107"/>
      <c r="Z774" s="107"/>
      <c r="AA774" s="107"/>
      <c r="AB774" s="107"/>
      <c r="AC774" s="107"/>
      <c r="AD774" s="107"/>
      <c r="AE774" s="107"/>
      <c r="AF774" s="107"/>
      <c r="AG774" s="107"/>
      <c r="AH774" s="107"/>
    </row>
    <row r="775" spans="1:34" x14ac:dyDescent="0.3">
      <c r="A775" s="173" t="s">
        <v>1578</v>
      </c>
      <c r="B775" s="173" t="s">
        <v>1508</v>
      </c>
      <c r="C775" s="173">
        <v>149679</v>
      </c>
      <c r="D775" s="176">
        <v>44988</v>
      </c>
      <c r="E775" s="177">
        <v>57.906100000000002</v>
      </c>
      <c r="F775" s="177">
        <v>0.56079999999999997</v>
      </c>
      <c r="G775" s="177">
        <v>0.77859999999999996</v>
      </c>
      <c r="H775" s="177">
        <v>0.85409999999999997</v>
      </c>
      <c r="I775" s="177">
        <v>-0.1593</v>
      </c>
      <c r="J775" s="177">
        <v>-7.8E-2</v>
      </c>
      <c r="K775" s="177">
        <v>-1.3436999999999999</v>
      </c>
      <c r="L775" s="177">
        <v>1.3452</v>
      </c>
      <c r="M775" s="177">
        <v>6.3746</v>
      </c>
      <c r="N775" s="177">
        <v>7.2595000000000001</v>
      </c>
      <c r="O775" s="177">
        <v>14.129</v>
      </c>
      <c r="P775" s="177">
        <v>10.065</v>
      </c>
      <c r="Q775" s="177">
        <v>8.9549000000000003</v>
      </c>
      <c r="R775" s="177">
        <v>9.4639000000000006</v>
      </c>
      <c r="T775" s="106"/>
      <c r="U775" s="107"/>
      <c r="V775" s="107"/>
      <c r="W775" s="107"/>
      <c r="X775" s="107"/>
      <c r="Y775" s="107"/>
      <c r="Z775" s="107"/>
      <c r="AA775" s="107"/>
      <c r="AB775" s="107"/>
      <c r="AC775" s="107"/>
      <c r="AD775" s="107"/>
      <c r="AE775" s="107"/>
      <c r="AF775" s="107"/>
      <c r="AG775" s="107"/>
      <c r="AH775" s="107"/>
    </row>
    <row r="776" spans="1:34" x14ac:dyDescent="0.3">
      <c r="A776" s="173" t="s">
        <v>1578</v>
      </c>
      <c r="B776" s="173" t="s">
        <v>1835</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1578</v>
      </c>
      <c r="B777" s="173" t="s">
        <v>1836</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1578</v>
      </c>
      <c r="B778" s="173" t="s">
        <v>1509</v>
      </c>
      <c r="C778" s="173">
        <v>119960</v>
      </c>
      <c r="D778" s="176">
        <v>44988</v>
      </c>
      <c r="E778" s="177">
        <v>47.060200000000002</v>
      </c>
      <c r="F778" s="177">
        <v>0.55469999999999997</v>
      </c>
      <c r="G778" s="177">
        <v>0.5917</v>
      </c>
      <c r="H778" s="177">
        <v>0.35510000000000003</v>
      </c>
      <c r="I778" s="177">
        <v>-0.32429999999999998</v>
      </c>
      <c r="J778" s="177">
        <v>7.51E-2</v>
      </c>
      <c r="K778" s="177">
        <v>-0.80459999999999998</v>
      </c>
      <c r="L778" s="177">
        <v>1.9537</v>
      </c>
      <c r="M778" s="177">
        <v>4.6132999999999997</v>
      </c>
      <c r="N778" s="177">
        <v>5.3007999999999997</v>
      </c>
      <c r="O778" s="177">
        <v>9.1532999999999998</v>
      </c>
      <c r="P778" s="177">
        <v>7.6083999999999996</v>
      </c>
      <c r="Q778" s="177">
        <v>7.9587000000000003</v>
      </c>
      <c r="R778" s="177">
        <v>6.0060000000000002</v>
      </c>
      <c r="T778" s="106"/>
      <c r="U778" s="107"/>
      <c r="V778" s="107"/>
      <c r="W778" s="107"/>
      <c r="X778" s="107"/>
      <c r="Y778" s="107"/>
      <c r="Z778" s="107"/>
      <c r="AA778" s="107"/>
      <c r="AB778" s="107"/>
      <c r="AC778" s="107"/>
      <c r="AD778" s="107"/>
      <c r="AE778" s="107"/>
      <c r="AF778" s="107"/>
      <c r="AG778" s="107"/>
      <c r="AH778" s="107"/>
    </row>
    <row r="779" spans="1:34" x14ac:dyDescent="0.3">
      <c r="A779" s="173" t="s">
        <v>1578</v>
      </c>
      <c r="B779" s="173" t="s">
        <v>1529</v>
      </c>
      <c r="C779" s="173">
        <v>101906</v>
      </c>
      <c r="D779" s="176">
        <v>44988</v>
      </c>
      <c r="E779" s="177">
        <v>55.960926569743698</v>
      </c>
      <c r="F779" s="177">
        <v>0.55220000000000002</v>
      </c>
      <c r="G779" s="177">
        <v>0.58409999999999995</v>
      </c>
      <c r="H779" s="177">
        <v>0.3372</v>
      </c>
      <c r="I779" s="177">
        <v>-0.36159999999999998</v>
      </c>
      <c r="J779" s="177">
        <v>3.0999999999999999E-3</v>
      </c>
      <c r="K779" s="177">
        <v>-1.0358000000000001</v>
      </c>
      <c r="L779" s="177">
        <v>1.4745999999999999</v>
      </c>
      <c r="M779" s="177">
        <v>3.8927</v>
      </c>
      <c r="N779" s="177">
        <v>4.2944000000000004</v>
      </c>
      <c r="O779" s="177">
        <v>7.9627999999999997</v>
      </c>
      <c r="P779" s="177">
        <v>6.4627999999999997</v>
      </c>
      <c r="Q779" s="177">
        <v>7.6003999999999996</v>
      </c>
      <c r="R779" s="177">
        <v>4.8613</v>
      </c>
      <c r="T779" s="106"/>
      <c r="U779" s="107"/>
      <c r="V779" s="107"/>
      <c r="W779" s="107"/>
      <c r="X779" s="107"/>
      <c r="Y779" s="107"/>
      <c r="Z779" s="107"/>
      <c r="AA779" s="107"/>
      <c r="AB779" s="107"/>
      <c r="AC779" s="107"/>
      <c r="AD779" s="107"/>
      <c r="AE779" s="107"/>
      <c r="AF779" s="107"/>
      <c r="AG779" s="107"/>
      <c r="AH779" s="107"/>
    </row>
    <row r="780" spans="1:34" x14ac:dyDescent="0.3">
      <c r="A780" s="173" t="s">
        <v>1578</v>
      </c>
      <c r="B780" s="173" t="s">
        <v>1510</v>
      </c>
      <c r="C780" s="173">
        <v>144312</v>
      </c>
      <c r="D780" s="176">
        <v>44988</v>
      </c>
      <c r="E780" s="177">
        <v>13.82</v>
      </c>
      <c r="F780" s="177">
        <v>0.436</v>
      </c>
      <c r="G780" s="177">
        <v>0.436</v>
      </c>
      <c r="H780" s="177">
        <v>0.1449</v>
      </c>
      <c r="I780" s="177">
        <v>-0.57550000000000001</v>
      </c>
      <c r="J780" s="177">
        <v>-0.43230000000000002</v>
      </c>
      <c r="K780" s="177">
        <v>-1.0028999999999999</v>
      </c>
      <c r="L780" s="177">
        <v>1.1713</v>
      </c>
      <c r="M780" s="177">
        <v>4.3807</v>
      </c>
      <c r="N780" s="177">
        <v>3.988</v>
      </c>
      <c r="O780" s="177">
        <v>8.0681999999999992</v>
      </c>
      <c r="P780" s="177"/>
      <c r="Q780" s="177">
        <v>7.3409000000000004</v>
      </c>
      <c r="R780" s="177">
        <v>4.3574000000000002</v>
      </c>
      <c r="T780" s="106"/>
      <c r="U780" s="107"/>
      <c r="V780" s="107"/>
      <c r="W780" s="107"/>
      <c r="X780" s="107"/>
      <c r="Y780" s="107"/>
      <c r="Z780" s="107"/>
      <c r="AA780" s="107"/>
      <c r="AB780" s="107"/>
      <c r="AC780" s="107"/>
      <c r="AD780" s="107"/>
      <c r="AE780" s="107"/>
      <c r="AF780" s="107"/>
      <c r="AG780" s="107"/>
      <c r="AH780" s="107"/>
    </row>
    <row r="781" spans="1:34" x14ac:dyDescent="0.3">
      <c r="A781" s="173" t="s">
        <v>1578</v>
      </c>
      <c r="B781" s="173" t="s">
        <v>1530</v>
      </c>
      <c r="C781" s="173">
        <v>144310</v>
      </c>
      <c r="D781" s="176">
        <v>44988</v>
      </c>
      <c r="E781" s="177">
        <v>13.44</v>
      </c>
      <c r="F781" s="177">
        <v>0.44840000000000002</v>
      </c>
      <c r="G781" s="177">
        <v>0.37340000000000001</v>
      </c>
      <c r="H781" s="177">
        <v>7.4499999999999997E-2</v>
      </c>
      <c r="I781" s="177">
        <v>-0.5917</v>
      </c>
      <c r="J781" s="177">
        <v>-0.5181</v>
      </c>
      <c r="K781" s="177">
        <v>-1.1765000000000001</v>
      </c>
      <c r="L781" s="177">
        <v>0.82520000000000004</v>
      </c>
      <c r="M781" s="177">
        <v>3.8639999999999999</v>
      </c>
      <c r="N781" s="177">
        <v>3.3050999999999999</v>
      </c>
      <c r="O781" s="177">
        <v>7.4625000000000004</v>
      </c>
      <c r="P781" s="177"/>
      <c r="Q781" s="177">
        <v>6.6875999999999998</v>
      </c>
      <c r="R781" s="177">
        <v>3.6919</v>
      </c>
      <c r="T781" s="106"/>
      <c r="U781" s="107"/>
      <c r="V781" s="107"/>
      <c r="W781" s="107"/>
      <c r="X781" s="107"/>
      <c r="Y781" s="107"/>
      <c r="Z781" s="107"/>
      <c r="AA781" s="107"/>
      <c r="AB781" s="107"/>
      <c r="AC781" s="107"/>
      <c r="AD781" s="107"/>
      <c r="AE781" s="107"/>
      <c r="AF781" s="107"/>
      <c r="AG781" s="107"/>
      <c r="AH781" s="107"/>
    </row>
    <row r="782" spans="1:34" x14ac:dyDescent="0.3">
      <c r="A782" s="173" t="s">
        <v>1578</v>
      </c>
      <c r="B782" s="173" t="s">
        <v>1511</v>
      </c>
      <c r="C782" s="173">
        <v>144490</v>
      </c>
      <c r="D782" s="176">
        <v>44988</v>
      </c>
      <c r="E782" s="177">
        <v>14.473599999999999</v>
      </c>
      <c r="F782" s="177">
        <v>0.45950000000000002</v>
      </c>
      <c r="G782" s="177">
        <v>0.58240000000000003</v>
      </c>
      <c r="H782" s="177">
        <v>0.13489999999999999</v>
      </c>
      <c r="I782" s="177">
        <v>-0.56340000000000001</v>
      </c>
      <c r="J782" s="177">
        <v>-0.4128</v>
      </c>
      <c r="K782" s="177">
        <v>-0.47170000000000001</v>
      </c>
      <c r="L782" s="177">
        <v>3.2507999999999999</v>
      </c>
      <c r="M782" s="177">
        <v>7.4786000000000001</v>
      </c>
      <c r="N782" s="177">
        <v>8.3305000000000007</v>
      </c>
      <c r="O782" s="177">
        <v>11.9331</v>
      </c>
      <c r="P782" s="177"/>
      <c r="Q782" s="177">
        <v>8.5444999999999993</v>
      </c>
      <c r="R782" s="177">
        <v>8.0686999999999998</v>
      </c>
      <c r="T782" s="106"/>
      <c r="U782" s="107"/>
      <c r="V782" s="107"/>
      <c r="W782" s="107"/>
      <c r="X782" s="107"/>
      <c r="Y782" s="107"/>
      <c r="Z782" s="107"/>
      <c r="AA782" s="107"/>
      <c r="AB782" s="107"/>
      <c r="AC782" s="107"/>
      <c r="AD782" s="107"/>
      <c r="AE782" s="107"/>
      <c r="AF782" s="107"/>
      <c r="AG782" s="107"/>
      <c r="AH782" s="107"/>
    </row>
    <row r="783" spans="1:34" x14ac:dyDescent="0.3">
      <c r="A783" s="173" t="s">
        <v>1578</v>
      </c>
      <c r="B783" s="173" t="s">
        <v>1531</v>
      </c>
      <c r="C783" s="173">
        <v>144484</v>
      </c>
      <c r="D783" s="176">
        <v>44988</v>
      </c>
      <c r="E783" s="177">
        <v>13.8995</v>
      </c>
      <c r="F783" s="177">
        <v>0.45679999999999998</v>
      </c>
      <c r="G783" s="177">
        <v>0.57530000000000003</v>
      </c>
      <c r="H783" s="177">
        <v>0.11890000000000001</v>
      </c>
      <c r="I783" s="177">
        <v>-0.59499999999999997</v>
      </c>
      <c r="J783" s="177">
        <v>-0.47689999999999999</v>
      </c>
      <c r="K783" s="177">
        <v>-0.6774</v>
      </c>
      <c r="L783" s="177">
        <v>2.8298000000000001</v>
      </c>
      <c r="M783" s="177">
        <v>6.8231000000000002</v>
      </c>
      <c r="N783" s="177">
        <v>7.4448999999999996</v>
      </c>
      <c r="O783" s="177">
        <v>11.014900000000001</v>
      </c>
      <c r="P783" s="177"/>
      <c r="Q783" s="177">
        <v>7.5747</v>
      </c>
      <c r="R783" s="177">
        <v>7.181</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0.37691956521739123</v>
      </c>
      <c r="G784" s="179">
        <v>0.50659130434782607</v>
      </c>
      <c r="H784" s="179">
        <v>0.24167608695652176</v>
      </c>
      <c r="I784" s="179">
        <v>-0.38008913043478249</v>
      </c>
      <c r="J784" s="179">
        <v>-0.16528695652173911</v>
      </c>
      <c r="K784" s="179">
        <v>-0.94351521739130417</v>
      </c>
      <c r="L784" s="179">
        <v>1.4506760869565216</v>
      </c>
      <c r="M784" s="179">
        <v>4.732080434782608</v>
      </c>
      <c r="N784" s="179">
        <v>4.9269108695652184</v>
      </c>
      <c r="O784" s="179">
        <v>8.7594347826086967</v>
      </c>
      <c r="P784" s="179">
        <v>7.148915624999999</v>
      </c>
      <c r="Q784" s="179">
        <v>7.4879913043478252</v>
      </c>
      <c r="R784" s="179">
        <v>5.7549391304347823</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0.45674999999999999</v>
      </c>
      <c r="G785" s="179">
        <v>0.57695000000000007</v>
      </c>
      <c r="H785" s="179">
        <v>0.24664999999999998</v>
      </c>
      <c r="I785" s="179">
        <v>-0.36270000000000002</v>
      </c>
      <c r="J785" s="179">
        <v>-0.10829999999999999</v>
      </c>
      <c r="K785" s="179">
        <v>-1.0136499999999999</v>
      </c>
      <c r="L785" s="179">
        <v>1.2861</v>
      </c>
      <c r="M785" s="179">
        <v>4.6753</v>
      </c>
      <c r="N785" s="179">
        <v>5.0082000000000004</v>
      </c>
      <c r="O785" s="179">
        <v>8.8953500000000005</v>
      </c>
      <c r="P785" s="179">
        <v>7.5268499999999996</v>
      </c>
      <c r="Q785" s="179">
        <v>7.7649499999999998</v>
      </c>
      <c r="R785" s="179">
        <v>5.8378999999999994</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1586</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1587</v>
      </c>
      <c r="B788" s="173" t="s">
        <v>1610</v>
      </c>
      <c r="C788" s="173">
        <v>103166</v>
      </c>
      <c r="D788" s="176">
        <v>44988</v>
      </c>
      <c r="E788" s="177">
        <v>1106.9100000000001</v>
      </c>
      <c r="F788" s="177">
        <v>1.1718</v>
      </c>
      <c r="G788" s="177">
        <v>1.4787999999999999</v>
      </c>
      <c r="H788" s="177">
        <v>0.40460000000000002</v>
      </c>
      <c r="I788" s="177">
        <v>-1.6648000000000001</v>
      </c>
      <c r="J788" s="177">
        <v>-1.4081999999999999</v>
      </c>
      <c r="K788" s="177">
        <v>-7.0369999999999999</v>
      </c>
      <c r="L788" s="177">
        <v>-0.30709999999999998</v>
      </c>
      <c r="M788" s="177">
        <v>6.0929000000000002</v>
      </c>
      <c r="N788" s="177">
        <v>3.6316000000000002</v>
      </c>
      <c r="O788" s="177">
        <v>14.2448</v>
      </c>
      <c r="P788" s="177">
        <v>9.3252000000000006</v>
      </c>
      <c r="Q788" s="177">
        <v>21.150700000000001</v>
      </c>
      <c r="R788" s="177">
        <v>6.7813999999999997</v>
      </c>
      <c r="T788" s="106"/>
      <c r="U788" s="107"/>
      <c r="V788" s="107"/>
      <c r="W788" s="107"/>
      <c r="X788" s="107"/>
      <c r="Y788" s="107"/>
      <c r="Z788" s="107"/>
      <c r="AA788" s="107"/>
      <c r="AB788" s="107"/>
      <c r="AC788" s="107"/>
      <c r="AD788" s="107"/>
      <c r="AE788" s="107"/>
      <c r="AF788" s="107"/>
      <c r="AG788" s="107"/>
      <c r="AH788" s="107"/>
    </row>
    <row r="789" spans="1:34" x14ac:dyDescent="0.3">
      <c r="A789" s="173" t="s">
        <v>1587</v>
      </c>
      <c r="B789" s="173" t="s">
        <v>1611</v>
      </c>
      <c r="C789" s="173">
        <v>120564</v>
      </c>
      <c r="D789" s="176">
        <v>44988</v>
      </c>
      <c r="E789" s="177">
        <v>1213.68</v>
      </c>
      <c r="F789" s="177">
        <v>1.1737</v>
      </c>
      <c r="G789" s="177">
        <v>1.4850000000000001</v>
      </c>
      <c r="H789" s="177">
        <v>0.42120000000000002</v>
      </c>
      <c r="I789" s="177">
        <v>-1.6315</v>
      </c>
      <c r="J789" s="177">
        <v>-1.3405</v>
      </c>
      <c r="K789" s="177">
        <v>-6.8277999999999999</v>
      </c>
      <c r="L789" s="177">
        <v>0.113</v>
      </c>
      <c r="M789" s="177">
        <v>6.7759999999999998</v>
      </c>
      <c r="N789" s="177">
        <v>4.5231000000000003</v>
      </c>
      <c r="O789" s="177">
        <v>15.2346</v>
      </c>
      <c r="P789" s="177">
        <v>10.321</v>
      </c>
      <c r="Q789" s="177">
        <v>15.566599999999999</v>
      </c>
      <c r="R789" s="177">
        <v>7.6974</v>
      </c>
      <c r="T789" s="106"/>
      <c r="U789" s="107"/>
      <c r="V789" s="107"/>
      <c r="W789" s="107"/>
      <c r="X789" s="107"/>
      <c r="Y789" s="107"/>
      <c r="Z789" s="107"/>
      <c r="AA789" s="107"/>
      <c r="AB789" s="107"/>
      <c r="AC789" s="107"/>
      <c r="AD789" s="107"/>
      <c r="AE789" s="107"/>
      <c r="AF789" s="107"/>
      <c r="AG789" s="107"/>
      <c r="AH789" s="107"/>
    </row>
    <row r="790" spans="1:34" x14ac:dyDescent="0.3">
      <c r="A790" s="173" t="s">
        <v>1587</v>
      </c>
      <c r="B790" s="173" t="s">
        <v>1612</v>
      </c>
      <c r="C790" s="173">
        <v>141925</v>
      </c>
      <c r="D790" s="176">
        <v>44988</v>
      </c>
      <c r="E790" s="177">
        <v>18.36</v>
      </c>
      <c r="F790" s="177">
        <v>0.82369999999999999</v>
      </c>
      <c r="G790" s="177">
        <v>0.65790000000000004</v>
      </c>
      <c r="H790" s="177">
        <v>5.45E-2</v>
      </c>
      <c r="I790" s="177">
        <v>-2.1842999999999999</v>
      </c>
      <c r="J790" s="177">
        <v>-1.3433999999999999</v>
      </c>
      <c r="K790" s="177">
        <v>-6.9908999999999999</v>
      </c>
      <c r="L790" s="177">
        <v>-6.2308000000000003</v>
      </c>
      <c r="M790" s="177">
        <v>2.3982000000000001</v>
      </c>
      <c r="N790" s="177">
        <v>-2.9598</v>
      </c>
      <c r="O790" s="177">
        <v>11.824199999999999</v>
      </c>
      <c r="P790" s="177">
        <v>12.8309</v>
      </c>
      <c r="Q790" s="177">
        <v>12.163500000000001</v>
      </c>
      <c r="R790" s="177">
        <v>4.1992000000000003</v>
      </c>
      <c r="T790" s="106"/>
      <c r="U790" s="107"/>
      <c r="V790" s="107"/>
      <c r="W790" s="107"/>
      <c r="X790" s="107"/>
      <c r="Y790" s="107"/>
      <c r="Z790" s="107"/>
      <c r="AA790" s="107"/>
      <c r="AB790" s="107"/>
      <c r="AC790" s="107"/>
      <c r="AD790" s="107"/>
      <c r="AE790" s="107"/>
      <c r="AF790" s="107"/>
      <c r="AG790" s="107"/>
      <c r="AH790" s="107"/>
    </row>
    <row r="791" spans="1:34" x14ac:dyDescent="0.3">
      <c r="A791" s="173" t="s">
        <v>1587</v>
      </c>
      <c r="B791" s="173" t="s">
        <v>1613</v>
      </c>
      <c r="C791" s="173">
        <v>141927</v>
      </c>
      <c r="D791" s="176">
        <v>44988</v>
      </c>
      <c r="E791" s="177">
        <v>17.03</v>
      </c>
      <c r="F791" s="177">
        <v>0.76919999999999999</v>
      </c>
      <c r="G791" s="177">
        <v>0.5907</v>
      </c>
      <c r="H791" s="177">
        <v>0</v>
      </c>
      <c r="I791" s="177">
        <v>-2.2387999999999999</v>
      </c>
      <c r="J791" s="177">
        <v>-1.4468000000000001</v>
      </c>
      <c r="K791" s="177">
        <v>-7.2945000000000002</v>
      </c>
      <c r="L791" s="177">
        <v>-6.7870999999999997</v>
      </c>
      <c r="M791" s="177">
        <v>1.4899</v>
      </c>
      <c r="N791" s="177">
        <v>-4.1104000000000003</v>
      </c>
      <c r="O791" s="177">
        <v>10.3893</v>
      </c>
      <c r="P791" s="177">
        <v>11.260400000000001</v>
      </c>
      <c r="Q791" s="177">
        <v>10.581300000000001</v>
      </c>
      <c r="R791" s="177">
        <v>2.9436</v>
      </c>
      <c r="T791" s="106"/>
      <c r="U791" s="107"/>
      <c r="V791" s="107"/>
      <c r="W791" s="107"/>
      <c r="X791" s="107"/>
      <c r="Y791" s="107"/>
      <c r="Z791" s="107"/>
      <c r="AA791" s="107"/>
      <c r="AB791" s="107"/>
      <c r="AC791" s="107"/>
      <c r="AD791" s="107"/>
      <c r="AE791" s="107"/>
      <c r="AF791" s="107"/>
      <c r="AG791" s="107"/>
      <c r="AH791" s="107"/>
    </row>
    <row r="792" spans="1:34" x14ac:dyDescent="0.3">
      <c r="A792" s="173" t="s">
        <v>1587</v>
      </c>
      <c r="B792" s="173" t="s">
        <v>1949</v>
      </c>
      <c r="C792" s="173">
        <v>148404</v>
      </c>
      <c r="D792" s="176">
        <v>44988</v>
      </c>
      <c r="E792" s="177">
        <v>20.21</v>
      </c>
      <c r="F792" s="177">
        <v>1.5067999999999999</v>
      </c>
      <c r="G792" s="177">
        <v>2.4327999999999999</v>
      </c>
      <c r="H792" s="177">
        <v>1.9677</v>
      </c>
      <c r="I792" s="177">
        <v>-0.4924</v>
      </c>
      <c r="J792" s="177">
        <v>0.34760000000000002</v>
      </c>
      <c r="K792" s="177">
        <v>-5.4282000000000004</v>
      </c>
      <c r="L792" s="177">
        <v>0</v>
      </c>
      <c r="M792" s="177">
        <v>8.7728999999999999</v>
      </c>
      <c r="N792" s="177">
        <v>4.0679999999999996</v>
      </c>
      <c r="O792" s="177"/>
      <c r="P792" s="177"/>
      <c r="Q792" s="177">
        <v>30.0641</v>
      </c>
      <c r="R792" s="177">
        <v>15.194900000000001</v>
      </c>
      <c r="T792" s="106"/>
      <c r="U792" s="107"/>
      <c r="V792" s="107"/>
      <c r="W792" s="107"/>
      <c r="X792" s="107"/>
      <c r="Y792" s="107"/>
      <c r="Z792" s="107"/>
      <c r="AA792" s="107"/>
      <c r="AB792" s="107"/>
      <c r="AC792" s="107"/>
      <c r="AD792" s="107"/>
      <c r="AE792" s="107"/>
      <c r="AF792" s="107"/>
      <c r="AG792" s="107"/>
      <c r="AH792" s="107"/>
    </row>
    <row r="793" spans="1:34" x14ac:dyDescent="0.3">
      <c r="A793" s="173" t="s">
        <v>1587</v>
      </c>
      <c r="B793" s="173" t="s">
        <v>1950</v>
      </c>
      <c r="C793" s="173">
        <v>148405</v>
      </c>
      <c r="D793" s="176">
        <v>44988</v>
      </c>
      <c r="E793" s="177">
        <v>19.29</v>
      </c>
      <c r="F793" s="177">
        <v>1.4729000000000001</v>
      </c>
      <c r="G793" s="177">
        <v>2.3885000000000001</v>
      </c>
      <c r="H793" s="177">
        <v>1.9556</v>
      </c>
      <c r="I793" s="177">
        <v>-0.51570000000000005</v>
      </c>
      <c r="J793" s="177">
        <v>0.25990000000000002</v>
      </c>
      <c r="K793" s="177">
        <v>-5.8105000000000002</v>
      </c>
      <c r="L793" s="177">
        <v>-0.97540000000000004</v>
      </c>
      <c r="M793" s="177">
        <v>7.2262000000000004</v>
      </c>
      <c r="N793" s="177">
        <v>2.2258</v>
      </c>
      <c r="O793" s="177"/>
      <c r="P793" s="177"/>
      <c r="Q793" s="177">
        <v>27.819800000000001</v>
      </c>
      <c r="R793" s="177">
        <v>13.250999999999999</v>
      </c>
      <c r="T793" s="106"/>
      <c r="U793" s="107"/>
      <c r="V793" s="107"/>
      <c r="W793" s="107"/>
      <c r="X793" s="107"/>
      <c r="Y793" s="107"/>
      <c r="Z793" s="107"/>
      <c r="AA793" s="107"/>
      <c r="AB793" s="107"/>
      <c r="AC793" s="107"/>
      <c r="AD793" s="107"/>
      <c r="AE793" s="107"/>
      <c r="AF793" s="107"/>
      <c r="AG793" s="107"/>
      <c r="AH793" s="107"/>
    </row>
    <row r="794" spans="1:34" x14ac:dyDescent="0.3">
      <c r="A794" s="173" t="s">
        <v>1587</v>
      </c>
      <c r="B794" s="173" t="s">
        <v>1631</v>
      </c>
      <c r="C794" s="173">
        <v>118275</v>
      </c>
      <c r="D794" s="176">
        <v>44988</v>
      </c>
      <c r="E794" s="177">
        <v>240.06</v>
      </c>
      <c r="F794" s="177">
        <v>1.1459999999999999</v>
      </c>
      <c r="G794" s="177">
        <v>1.1843999999999999</v>
      </c>
      <c r="H794" s="177">
        <v>0.37209999999999999</v>
      </c>
      <c r="I794" s="177">
        <v>-1.5825</v>
      </c>
      <c r="J794" s="177">
        <v>-1.0469999999999999</v>
      </c>
      <c r="K794" s="177">
        <v>-5.3242000000000003</v>
      </c>
      <c r="L794" s="177">
        <v>-1.0225</v>
      </c>
      <c r="M794" s="177">
        <v>6.9595000000000002</v>
      </c>
      <c r="N794" s="177">
        <v>4.7793999999999999</v>
      </c>
      <c r="O794" s="177">
        <v>16.8278</v>
      </c>
      <c r="P794" s="177">
        <v>13.744999999999999</v>
      </c>
      <c r="Q794" s="177">
        <v>13.8902</v>
      </c>
      <c r="R794" s="177">
        <v>9.5198999999999998</v>
      </c>
      <c r="T794" s="106"/>
      <c r="U794" s="107"/>
      <c r="V794" s="107"/>
      <c r="W794" s="107"/>
      <c r="X794" s="107"/>
      <c r="Y794" s="107"/>
      <c r="Z794" s="107"/>
      <c r="AA794" s="107"/>
      <c r="AB794" s="107"/>
      <c r="AC794" s="107"/>
      <c r="AD794" s="107"/>
      <c r="AE794" s="107"/>
      <c r="AF794" s="107"/>
      <c r="AG794" s="107"/>
      <c r="AH794" s="107"/>
    </row>
    <row r="795" spans="1:34" x14ac:dyDescent="0.3">
      <c r="A795" s="173" t="s">
        <v>1587</v>
      </c>
      <c r="B795" s="173" t="s">
        <v>1632</v>
      </c>
      <c r="C795" s="173">
        <v>101922</v>
      </c>
      <c r="D795" s="176">
        <v>44988</v>
      </c>
      <c r="E795" s="177">
        <v>220.01</v>
      </c>
      <c r="F795" s="177">
        <v>1.1400999999999999</v>
      </c>
      <c r="G795" s="177">
        <v>1.1726000000000001</v>
      </c>
      <c r="H795" s="177">
        <v>0.34660000000000002</v>
      </c>
      <c r="I795" s="177">
        <v>-1.6274999999999999</v>
      </c>
      <c r="J795" s="177">
        <v>-1.1413</v>
      </c>
      <c r="K795" s="177">
        <v>-5.6237000000000004</v>
      </c>
      <c r="L795" s="177">
        <v>-1.6627000000000001</v>
      </c>
      <c r="M795" s="177">
        <v>5.9063999999999997</v>
      </c>
      <c r="N795" s="177">
        <v>3.3929999999999998</v>
      </c>
      <c r="O795" s="177">
        <v>15.271599999999999</v>
      </c>
      <c r="P795" s="177">
        <v>12.446999999999999</v>
      </c>
      <c r="Q795" s="177">
        <v>17.202100000000002</v>
      </c>
      <c r="R795" s="177">
        <v>8.0610999999999997</v>
      </c>
      <c r="T795" s="106"/>
      <c r="U795" s="107"/>
      <c r="V795" s="107"/>
      <c r="W795" s="107"/>
      <c r="X795" s="107"/>
      <c r="Y795" s="107"/>
      <c r="Z795" s="107"/>
      <c r="AA795" s="107"/>
      <c r="AB795" s="107"/>
      <c r="AC795" s="107"/>
      <c r="AD795" s="107"/>
      <c r="AE795" s="107"/>
      <c r="AF795" s="107"/>
      <c r="AG795" s="107"/>
      <c r="AH795" s="107"/>
    </row>
    <row r="796" spans="1:34" x14ac:dyDescent="0.3">
      <c r="A796" s="173" t="s">
        <v>1587</v>
      </c>
      <c r="B796" s="173" t="s">
        <v>1672</v>
      </c>
      <c r="C796" s="173">
        <v>119076</v>
      </c>
      <c r="D796" s="176">
        <v>44988</v>
      </c>
      <c r="E796" s="177">
        <v>69.105000000000004</v>
      </c>
      <c r="F796" s="177">
        <v>0.57340000000000002</v>
      </c>
      <c r="G796" s="177">
        <v>0.85819999999999996</v>
      </c>
      <c r="H796" s="177">
        <v>7.0999999999999994E-2</v>
      </c>
      <c r="I796" s="177">
        <v>-1.4460999999999999</v>
      </c>
      <c r="J796" s="177">
        <v>0.1986</v>
      </c>
      <c r="K796" s="177">
        <v>-3.6970999999999998</v>
      </c>
      <c r="L796" s="177">
        <v>-0.61270000000000002</v>
      </c>
      <c r="M796" s="177">
        <v>9.7218</v>
      </c>
      <c r="N796" s="177">
        <v>6.7488999999999999</v>
      </c>
      <c r="O796" s="177">
        <v>14.628399999999999</v>
      </c>
      <c r="P796" s="177">
        <v>12.1252</v>
      </c>
      <c r="Q796" s="177">
        <v>14.2378</v>
      </c>
      <c r="R796" s="177">
        <v>7.6357999999999997</v>
      </c>
      <c r="T796" s="106"/>
      <c r="U796" s="107"/>
      <c r="V796" s="107"/>
      <c r="W796" s="107"/>
      <c r="X796" s="107"/>
      <c r="Y796" s="107"/>
      <c r="Z796" s="107"/>
      <c r="AA796" s="107"/>
      <c r="AB796" s="107"/>
      <c r="AC796" s="107"/>
      <c r="AD796" s="107"/>
      <c r="AE796" s="107"/>
      <c r="AF796" s="107"/>
      <c r="AG796" s="107"/>
      <c r="AH796" s="107"/>
    </row>
    <row r="797" spans="1:34" x14ac:dyDescent="0.3">
      <c r="A797" s="173" t="s">
        <v>1587</v>
      </c>
      <c r="B797" s="173" t="s">
        <v>1764</v>
      </c>
      <c r="C797" s="173">
        <v>119077</v>
      </c>
      <c r="D797" s="176">
        <v>44988</v>
      </c>
      <c r="E797" s="177">
        <v>190.964585182424</v>
      </c>
      <c r="F797" s="177">
        <v>0.57320000000000004</v>
      </c>
      <c r="G797" s="177">
        <v>0.85940000000000005</v>
      </c>
      <c r="H797" s="177">
        <v>7.1599999999999997E-2</v>
      </c>
      <c r="I797" s="177">
        <v>-1.4458</v>
      </c>
      <c r="J797" s="177">
        <v>0.19969999999999999</v>
      </c>
      <c r="K797" s="177">
        <v>-3.6962000000000002</v>
      </c>
      <c r="L797" s="177">
        <v>-0.61250000000000004</v>
      </c>
      <c r="M797" s="177">
        <v>9.7224000000000004</v>
      </c>
      <c r="N797" s="177">
        <v>6.7484999999999999</v>
      </c>
      <c r="O797" s="177">
        <v>14.0784</v>
      </c>
      <c r="P797" s="177">
        <v>11.5129</v>
      </c>
      <c r="Q797" s="177">
        <v>13.933400000000001</v>
      </c>
      <c r="R797" s="177">
        <v>7.6356000000000002</v>
      </c>
      <c r="T797" s="106"/>
      <c r="U797" s="107"/>
      <c r="V797" s="107"/>
      <c r="W797" s="107"/>
      <c r="X797" s="107"/>
      <c r="Y797" s="107"/>
      <c r="Z797" s="107"/>
      <c r="AA797" s="107"/>
      <c r="AB797" s="107"/>
      <c r="AC797" s="107"/>
      <c r="AD797" s="107"/>
      <c r="AE797" s="107"/>
      <c r="AF797" s="107"/>
      <c r="AG797" s="107"/>
      <c r="AH797" s="107"/>
    </row>
    <row r="798" spans="1:34" x14ac:dyDescent="0.3">
      <c r="A798" s="173" t="s">
        <v>1587</v>
      </c>
      <c r="B798" s="173" t="s">
        <v>1673</v>
      </c>
      <c r="C798" s="173">
        <v>105875</v>
      </c>
      <c r="D798" s="176">
        <v>44988</v>
      </c>
      <c r="E798" s="177">
        <v>63.698999999999998</v>
      </c>
      <c r="F798" s="177">
        <v>0.57150000000000001</v>
      </c>
      <c r="G798" s="177">
        <v>0.85019999999999996</v>
      </c>
      <c r="H798" s="177">
        <v>5.1799999999999999E-2</v>
      </c>
      <c r="I798" s="177">
        <v>-1.4862</v>
      </c>
      <c r="J798" s="177">
        <v>0.1179</v>
      </c>
      <c r="K798" s="177">
        <v>-3.9491999999999998</v>
      </c>
      <c r="L798" s="177">
        <v>-1.1453</v>
      </c>
      <c r="M798" s="177">
        <v>8.8201999999999998</v>
      </c>
      <c r="N798" s="177">
        <v>5.5702999999999996</v>
      </c>
      <c r="O798" s="177">
        <v>13.394</v>
      </c>
      <c r="P798" s="177">
        <v>11.039899999999999</v>
      </c>
      <c r="Q798" s="177">
        <v>12.476699999999999</v>
      </c>
      <c r="R798" s="177">
        <v>6.4505999999999997</v>
      </c>
      <c r="T798" s="106"/>
      <c r="U798" s="107"/>
      <c r="V798" s="107"/>
      <c r="W798" s="107"/>
      <c r="X798" s="107"/>
      <c r="Y798" s="107"/>
      <c r="Z798" s="107"/>
      <c r="AA798" s="107"/>
      <c r="AB798" s="107"/>
      <c r="AC798" s="107"/>
      <c r="AD798" s="107"/>
      <c r="AE798" s="107"/>
      <c r="AF798" s="107"/>
      <c r="AG798" s="107"/>
      <c r="AH798" s="107"/>
    </row>
    <row r="799" spans="1:34" x14ac:dyDescent="0.3">
      <c r="A799" s="173" t="s">
        <v>1587</v>
      </c>
      <c r="B799" s="173" t="s">
        <v>1765</v>
      </c>
      <c r="C799" s="173">
        <v>100080</v>
      </c>
      <c r="D799" s="176">
        <v>44988</v>
      </c>
      <c r="E799" s="177">
        <v>794.44860249456804</v>
      </c>
      <c r="F799" s="177">
        <v>0.57079999999999997</v>
      </c>
      <c r="G799" s="177">
        <v>0.84950000000000003</v>
      </c>
      <c r="H799" s="177">
        <v>5.1400000000000001E-2</v>
      </c>
      <c r="I799" s="177">
        <v>-1.4863</v>
      </c>
      <c r="J799" s="177">
        <v>0.1188</v>
      </c>
      <c r="K799" s="177">
        <v>-3.9504999999999999</v>
      </c>
      <c r="L799" s="177">
        <v>-1.1455</v>
      </c>
      <c r="M799" s="177">
        <v>8.8203999999999994</v>
      </c>
      <c r="N799" s="177">
        <v>5.5705999999999998</v>
      </c>
      <c r="O799" s="177">
        <v>12.8499</v>
      </c>
      <c r="P799" s="177">
        <v>10.4292</v>
      </c>
      <c r="Q799" s="177">
        <v>18.433399999999999</v>
      </c>
      <c r="R799" s="177">
        <v>6.4524999999999997</v>
      </c>
      <c r="T799" s="106"/>
      <c r="U799" s="107"/>
      <c r="V799" s="107"/>
      <c r="W799" s="107"/>
      <c r="X799" s="107"/>
      <c r="Y799" s="107"/>
      <c r="Z799" s="107"/>
      <c r="AA799" s="107"/>
      <c r="AB799" s="107"/>
      <c r="AC799" s="107"/>
      <c r="AD799" s="107"/>
      <c r="AE799" s="107"/>
      <c r="AF799" s="107"/>
      <c r="AG799" s="107"/>
      <c r="AH799" s="107"/>
    </row>
    <row r="800" spans="1:34" x14ac:dyDescent="0.3">
      <c r="A800" s="173" t="s">
        <v>1587</v>
      </c>
      <c r="B800" s="173" t="s">
        <v>1596</v>
      </c>
      <c r="C800" s="173">
        <v>140353</v>
      </c>
      <c r="D800" s="176">
        <v>44988</v>
      </c>
      <c r="E800" s="177">
        <v>25.693999999999999</v>
      </c>
      <c r="F800" s="177">
        <v>1.1615</v>
      </c>
      <c r="G800" s="177">
        <v>1.5412999999999999</v>
      </c>
      <c r="H800" s="177">
        <v>0.71340000000000003</v>
      </c>
      <c r="I800" s="177">
        <v>-1.2907999999999999</v>
      </c>
      <c r="J800" s="177">
        <v>-0.62270000000000003</v>
      </c>
      <c r="K800" s="177">
        <v>-4.3231999999999999</v>
      </c>
      <c r="L800" s="177">
        <v>0.36720000000000003</v>
      </c>
      <c r="M800" s="177">
        <v>10.2652</v>
      </c>
      <c r="N800" s="177">
        <v>8.6242999999999999</v>
      </c>
      <c r="O800" s="177">
        <v>18.171900000000001</v>
      </c>
      <c r="P800" s="177">
        <v>12.103</v>
      </c>
      <c r="Q800" s="177">
        <v>12.3849</v>
      </c>
      <c r="R800" s="177">
        <v>10.941000000000001</v>
      </c>
      <c r="T800" s="106"/>
      <c r="U800" s="107"/>
      <c r="V800" s="107"/>
      <c r="W800" s="107"/>
      <c r="X800" s="107"/>
      <c r="Y800" s="107"/>
      <c r="Z800" s="107"/>
      <c r="AA800" s="107"/>
      <c r="AB800" s="107"/>
      <c r="AC800" s="107"/>
      <c r="AD800" s="107"/>
      <c r="AE800" s="107"/>
      <c r="AF800" s="107"/>
      <c r="AG800" s="107"/>
      <c r="AH800" s="107"/>
    </row>
    <row r="801" spans="1:34" x14ac:dyDescent="0.3">
      <c r="A801" s="173" t="s">
        <v>1587</v>
      </c>
      <c r="B801" s="173" t="s">
        <v>1597</v>
      </c>
      <c r="C801" s="173">
        <v>140355</v>
      </c>
      <c r="D801" s="176">
        <v>44988</v>
      </c>
      <c r="E801" s="177">
        <v>23.052</v>
      </c>
      <c r="F801" s="177">
        <v>1.1585000000000001</v>
      </c>
      <c r="G801" s="177">
        <v>1.5283</v>
      </c>
      <c r="H801" s="177">
        <v>0.68130000000000002</v>
      </c>
      <c r="I801" s="177">
        <v>-1.3523000000000001</v>
      </c>
      <c r="J801" s="177">
        <v>-0.74919999999999998</v>
      </c>
      <c r="K801" s="177">
        <v>-4.7161999999999997</v>
      </c>
      <c r="L801" s="177">
        <v>-0.47489999999999999</v>
      </c>
      <c r="M801" s="177">
        <v>8.8694000000000006</v>
      </c>
      <c r="N801" s="177">
        <v>6.7815000000000003</v>
      </c>
      <c r="O801" s="177">
        <v>16.127099999999999</v>
      </c>
      <c r="P801" s="177">
        <v>10.221399999999999</v>
      </c>
      <c r="Q801" s="177">
        <v>10.886200000000001</v>
      </c>
      <c r="R801" s="177">
        <v>9.0320999999999998</v>
      </c>
      <c r="T801" s="106"/>
      <c r="U801" s="107"/>
      <c r="V801" s="107"/>
      <c r="W801" s="107"/>
      <c r="X801" s="107"/>
      <c r="Y801" s="107"/>
      <c r="Z801" s="107"/>
      <c r="AA801" s="107"/>
      <c r="AB801" s="107"/>
      <c r="AC801" s="107"/>
      <c r="AD801" s="107"/>
      <c r="AE801" s="107"/>
      <c r="AF801" s="107"/>
      <c r="AG801" s="107"/>
      <c r="AH801" s="107"/>
    </row>
    <row r="802" spans="1:34" x14ac:dyDescent="0.3">
      <c r="A802" s="173" t="s">
        <v>1587</v>
      </c>
      <c r="B802" s="173" t="s">
        <v>1601</v>
      </c>
      <c r="C802" s="173">
        <v>100520</v>
      </c>
      <c r="D802" s="176">
        <v>44988</v>
      </c>
      <c r="E802" s="177">
        <v>975.74860000000001</v>
      </c>
      <c r="F802" s="177">
        <v>1.1682999999999999</v>
      </c>
      <c r="G802" s="177">
        <v>1.484</v>
      </c>
      <c r="H802" s="177">
        <v>0.93569999999999998</v>
      </c>
      <c r="I802" s="177">
        <v>-1.1950000000000001</v>
      </c>
      <c r="J802" s="177">
        <v>-1.1409</v>
      </c>
      <c r="K802" s="177">
        <v>-6.8913000000000002</v>
      </c>
      <c r="L802" s="177">
        <v>-0.11169999999999999</v>
      </c>
      <c r="M802" s="177">
        <v>7.8461999999999996</v>
      </c>
      <c r="N802" s="177">
        <v>7.6459999999999999</v>
      </c>
      <c r="O802" s="177">
        <v>20.4557</v>
      </c>
      <c r="P802" s="177">
        <v>10.947800000000001</v>
      </c>
      <c r="Q802" s="177">
        <v>17.473299999999998</v>
      </c>
      <c r="R802" s="177">
        <v>10.169</v>
      </c>
      <c r="T802" s="106"/>
      <c r="U802" s="107"/>
      <c r="V802" s="107"/>
      <c r="W802" s="107"/>
      <c r="X802" s="107"/>
      <c r="Y802" s="107"/>
      <c r="Z802" s="107"/>
      <c r="AA802" s="107"/>
      <c r="AB802" s="107"/>
      <c r="AC802" s="107"/>
      <c r="AD802" s="107"/>
      <c r="AE802" s="107"/>
      <c r="AF802" s="107"/>
      <c r="AG802" s="107"/>
      <c r="AH802" s="107"/>
    </row>
    <row r="803" spans="1:34" x14ac:dyDescent="0.3">
      <c r="A803" s="173" t="s">
        <v>1587</v>
      </c>
      <c r="B803" s="173" t="s">
        <v>1602</v>
      </c>
      <c r="C803" s="173">
        <v>118535</v>
      </c>
      <c r="D803" s="176">
        <v>44988</v>
      </c>
      <c r="E803" s="177">
        <v>1066.1301000000001</v>
      </c>
      <c r="F803" s="177">
        <v>1.1702999999999999</v>
      </c>
      <c r="G803" s="177">
        <v>1.49</v>
      </c>
      <c r="H803" s="177">
        <v>0.95009999999999994</v>
      </c>
      <c r="I803" s="177">
        <v>-1.1666000000000001</v>
      </c>
      <c r="J803" s="177">
        <v>-1.0841000000000001</v>
      </c>
      <c r="K803" s="177">
        <v>-6.7182000000000004</v>
      </c>
      <c r="L803" s="177">
        <v>0.25140000000000001</v>
      </c>
      <c r="M803" s="177">
        <v>8.4306000000000001</v>
      </c>
      <c r="N803" s="177">
        <v>8.4293999999999993</v>
      </c>
      <c r="O803" s="177">
        <v>21.337900000000001</v>
      </c>
      <c r="P803" s="177">
        <v>11.8346</v>
      </c>
      <c r="Q803" s="177">
        <v>15.1576</v>
      </c>
      <c r="R803" s="177">
        <v>10.9651</v>
      </c>
      <c r="T803" s="106"/>
      <c r="U803" s="107"/>
      <c r="V803" s="107"/>
      <c r="W803" s="107"/>
      <c r="X803" s="107"/>
      <c r="Y803" s="107"/>
      <c r="Z803" s="107"/>
      <c r="AA803" s="107"/>
      <c r="AB803" s="107"/>
      <c r="AC803" s="107"/>
      <c r="AD803" s="107"/>
      <c r="AE803" s="107"/>
      <c r="AF803" s="107"/>
      <c r="AG803" s="107"/>
      <c r="AH803" s="107"/>
    </row>
    <row r="804" spans="1:34" x14ac:dyDescent="0.3">
      <c r="A804" s="173" t="s">
        <v>1587</v>
      </c>
      <c r="B804" s="173" t="s">
        <v>1603</v>
      </c>
      <c r="C804" s="173">
        <v>101762</v>
      </c>
      <c r="D804" s="176">
        <v>44988</v>
      </c>
      <c r="E804" s="177">
        <v>1133.2439999999999</v>
      </c>
      <c r="F804" s="177">
        <v>1.2624</v>
      </c>
      <c r="G804" s="177">
        <v>1.6692</v>
      </c>
      <c r="H804" s="177">
        <v>0.94030000000000002</v>
      </c>
      <c r="I804" s="177">
        <v>-1.0462</v>
      </c>
      <c r="J804" s="177">
        <v>-0.57299999999999995</v>
      </c>
      <c r="K804" s="177">
        <v>-4.2241</v>
      </c>
      <c r="L804" s="177">
        <v>3.915</v>
      </c>
      <c r="M804" s="177">
        <v>13.4777</v>
      </c>
      <c r="N804" s="177">
        <v>17.683599999999998</v>
      </c>
      <c r="O804" s="177">
        <v>22.873799999999999</v>
      </c>
      <c r="P804" s="177">
        <v>12.7662</v>
      </c>
      <c r="Q804" s="177">
        <v>18.272500000000001</v>
      </c>
      <c r="R804" s="177">
        <v>15.772399999999999</v>
      </c>
      <c r="T804" s="106"/>
      <c r="U804" s="107"/>
      <c r="V804" s="107"/>
      <c r="W804" s="107"/>
      <c r="X804" s="107"/>
      <c r="Y804" s="107"/>
      <c r="Z804" s="107"/>
      <c r="AA804" s="107"/>
      <c r="AB804" s="107"/>
      <c r="AC804" s="107"/>
      <c r="AD804" s="107"/>
      <c r="AE804" s="107"/>
      <c r="AF804" s="107"/>
      <c r="AG804" s="107"/>
      <c r="AH804" s="107"/>
    </row>
    <row r="805" spans="1:34" x14ac:dyDescent="0.3">
      <c r="A805" s="173" t="s">
        <v>1587</v>
      </c>
      <c r="B805" s="173" t="s">
        <v>1604</v>
      </c>
      <c r="C805" s="173">
        <v>118955</v>
      </c>
      <c r="D805" s="176">
        <v>44988</v>
      </c>
      <c r="E805" s="177">
        <v>1219.8309999999999</v>
      </c>
      <c r="F805" s="177">
        <v>1.2642</v>
      </c>
      <c r="G805" s="177">
        <v>1.6749000000000001</v>
      </c>
      <c r="H805" s="177">
        <v>0.95409999999999995</v>
      </c>
      <c r="I805" s="177">
        <v>-1.0185</v>
      </c>
      <c r="J805" s="177">
        <v>-0.51570000000000005</v>
      </c>
      <c r="K805" s="177">
        <v>-4.0586000000000002</v>
      </c>
      <c r="L805" s="177">
        <v>4.2678000000000003</v>
      </c>
      <c r="M805" s="177">
        <v>14.051600000000001</v>
      </c>
      <c r="N805" s="177">
        <v>18.481000000000002</v>
      </c>
      <c r="O805" s="177">
        <v>23.646699999999999</v>
      </c>
      <c r="P805" s="177">
        <v>13.5153</v>
      </c>
      <c r="Q805" s="177">
        <v>15.030900000000001</v>
      </c>
      <c r="R805" s="177">
        <v>16.528600000000001</v>
      </c>
      <c r="T805" s="106"/>
      <c r="U805" s="107"/>
      <c r="V805" s="107"/>
      <c r="W805" s="107"/>
      <c r="X805" s="107"/>
      <c r="Y805" s="107"/>
      <c r="Z805" s="107"/>
      <c r="AA805" s="107"/>
      <c r="AB805" s="107"/>
      <c r="AC805" s="107"/>
      <c r="AD805" s="107"/>
      <c r="AE805" s="107"/>
      <c r="AF805" s="107"/>
      <c r="AG805" s="107"/>
      <c r="AH805" s="107"/>
    </row>
    <row r="806" spans="1:34" x14ac:dyDescent="0.3">
      <c r="A806" s="173" t="s">
        <v>1587</v>
      </c>
      <c r="B806" s="173" t="s">
        <v>1598</v>
      </c>
      <c r="C806" s="173">
        <v>120046</v>
      </c>
      <c r="D806" s="176">
        <v>44988</v>
      </c>
      <c r="E806" s="177">
        <v>141.34440000000001</v>
      </c>
      <c r="F806" s="177">
        <v>1.2667999999999999</v>
      </c>
      <c r="G806" s="177">
        <v>1.4336</v>
      </c>
      <c r="H806" s="177">
        <v>0.72319999999999995</v>
      </c>
      <c r="I806" s="177">
        <v>-0.95909999999999995</v>
      </c>
      <c r="J806" s="177">
        <v>2.8E-3</v>
      </c>
      <c r="K806" s="177">
        <v>-3.1650999999999998</v>
      </c>
      <c r="L806" s="177">
        <v>0.83860000000000001</v>
      </c>
      <c r="M806" s="177">
        <v>7.7801999999999998</v>
      </c>
      <c r="N806" s="177">
        <v>4.7826000000000004</v>
      </c>
      <c r="O806" s="177">
        <v>16.1248</v>
      </c>
      <c r="P806" s="177">
        <v>9.1626999999999992</v>
      </c>
      <c r="Q806" s="177">
        <v>13.706099999999999</v>
      </c>
      <c r="R806" s="177">
        <v>9.0221</v>
      </c>
      <c r="T806" s="106"/>
      <c r="U806" s="107"/>
      <c r="V806" s="107"/>
      <c r="W806" s="107"/>
      <c r="X806" s="107"/>
      <c r="Y806" s="107"/>
      <c r="Z806" s="107"/>
      <c r="AA806" s="107"/>
      <c r="AB806" s="107"/>
      <c r="AC806" s="107"/>
      <c r="AD806" s="107"/>
      <c r="AE806" s="107"/>
      <c r="AF806" s="107"/>
      <c r="AG806" s="107"/>
      <c r="AH806" s="107"/>
    </row>
    <row r="807" spans="1:34" x14ac:dyDescent="0.3">
      <c r="A807" s="173" t="s">
        <v>1587</v>
      </c>
      <c r="B807" s="173" t="s">
        <v>2034</v>
      </c>
      <c r="C807" s="173">
        <v>102252</v>
      </c>
      <c r="D807" s="176">
        <v>44988</v>
      </c>
      <c r="E807" s="177">
        <v>129.04750000000001</v>
      </c>
      <c r="F807" s="177">
        <v>1.2646999999999999</v>
      </c>
      <c r="G807" s="177">
        <v>1.4271</v>
      </c>
      <c r="H807" s="177">
        <v>0.7077</v>
      </c>
      <c r="I807" s="177">
        <v>-0.98960000000000004</v>
      </c>
      <c r="J807" s="177">
        <v>-5.91E-2</v>
      </c>
      <c r="K807" s="177">
        <v>-3.3828999999999998</v>
      </c>
      <c r="L807" s="177">
        <v>0.31869999999999998</v>
      </c>
      <c r="M807" s="177">
        <v>6.8930999999999996</v>
      </c>
      <c r="N807" s="177">
        <v>3.6114000000000002</v>
      </c>
      <c r="O807" s="177">
        <v>14.7959</v>
      </c>
      <c r="P807" s="177">
        <v>8.0204000000000004</v>
      </c>
      <c r="Q807" s="177">
        <v>14.3825</v>
      </c>
      <c r="R807" s="177">
        <v>7.7786999999999997</v>
      </c>
      <c r="T807" s="106"/>
      <c r="U807" s="107"/>
      <c r="V807" s="107"/>
      <c r="W807" s="107"/>
      <c r="X807" s="107"/>
      <c r="Y807" s="107"/>
      <c r="Z807" s="107"/>
      <c r="AA807" s="107"/>
      <c r="AB807" s="107"/>
      <c r="AC807" s="107"/>
      <c r="AD807" s="107"/>
      <c r="AE807" s="107"/>
      <c r="AF807" s="107"/>
      <c r="AG807" s="107"/>
      <c r="AH807" s="107"/>
    </row>
    <row r="808" spans="1:34" x14ac:dyDescent="0.3">
      <c r="A808" s="173" t="s">
        <v>1587</v>
      </c>
      <c r="B808" s="173" t="s">
        <v>1605</v>
      </c>
      <c r="C808" s="173">
        <v>128235</v>
      </c>
      <c r="D808" s="176">
        <v>44988</v>
      </c>
      <c r="E808" s="177">
        <v>33.81</v>
      </c>
      <c r="F808" s="177">
        <v>1.0158</v>
      </c>
      <c r="G808" s="177">
        <v>1.3489</v>
      </c>
      <c r="H808" s="177">
        <v>0.47549999999999998</v>
      </c>
      <c r="I808" s="177">
        <v>-1.9716</v>
      </c>
      <c r="J808" s="177">
        <v>-1.0246</v>
      </c>
      <c r="K808" s="177">
        <v>-6.9108000000000001</v>
      </c>
      <c r="L808" s="177">
        <v>-5.6376999999999997</v>
      </c>
      <c r="M808" s="177">
        <v>5.1632999999999996</v>
      </c>
      <c r="N808" s="177">
        <v>2.7035</v>
      </c>
      <c r="O808" s="177">
        <v>16.270199999999999</v>
      </c>
      <c r="P808" s="177">
        <v>9.7471999999999994</v>
      </c>
      <c r="Q808" s="177">
        <v>14.603300000000001</v>
      </c>
      <c r="R808" s="177">
        <v>10.320600000000001</v>
      </c>
      <c r="T808" s="106"/>
      <c r="U808" s="107"/>
      <c r="V808" s="107"/>
      <c r="W808" s="107"/>
      <c r="X808" s="107"/>
      <c r="Y808" s="107"/>
      <c r="Z808" s="107"/>
      <c r="AA808" s="107"/>
      <c r="AB808" s="107"/>
      <c r="AC808" s="107"/>
      <c r="AD808" s="107"/>
      <c r="AE808" s="107"/>
      <c r="AF808" s="107"/>
      <c r="AG808" s="107"/>
      <c r="AH808" s="107"/>
    </row>
    <row r="809" spans="1:34" x14ac:dyDescent="0.3">
      <c r="A809" s="173" t="s">
        <v>1587</v>
      </c>
      <c r="B809" s="173" t="s">
        <v>1606</v>
      </c>
      <c r="C809" s="173">
        <v>128236</v>
      </c>
      <c r="D809" s="176">
        <v>44988</v>
      </c>
      <c r="E809" s="177">
        <v>37.99</v>
      </c>
      <c r="F809" s="177">
        <v>1.0371999999999999</v>
      </c>
      <c r="G809" s="177">
        <v>1.3607</v>
      </c>
      <c r="H809" s="177">
        <v>0.5292</v>
      </c>
      <c r="I809" s="177">
        <v>-1.9107000000000001</v>
      </c>
      <c r="J809" s="177">
        <v>-0.91290000000000004</v>
      </c>
      <c r="K809" s="177">
        <v>-6.5895999999999999</v>
      </c>
      <c r="L809" s="177">
        <v>-4.9775</v>
      </c>
      <c r="M809" s="177">
        <v>6.2359999999999998</v>
      </c>
      <c r="N809" s="177">
        <v>4.0537000000000001</v>
      </c>
      <c r="O809" s="177">
        <v>17.782900000000001</v>
      </c>
      <c r="P809" s="177">
        <v>11.3736</v>
      </c>
      <c r="Q809" s="177">
        <v>16.107900000000001</v>
      </c>
      <c r="R809" s="177">
        <v>11.7887</v>
      </c>
      <c r="T809" s="106"/>
      <c r="U809" s="107"/>
      <c r="V809" s="107"/>
      <c r="W809" s="107"/>
      <c r="X809" s="107"/>
      <c r="Y809" s="107"/>
      <c r="Z809" s="107"/>
      <c r="AA809" s="107"/>
      <c r="AB809" s="107"/>
      <c r="AC809" s="107"/>
      <c r="AD809" s="107"/>
      <c r="AE809" s="107"/>
      <c r="AF809" s="107"/>
      <c r="AG809" s="107"/>
      <c r="AH809" s="107"/>
    </row>
    <row r="810" spans="1:34" x14ac:dyDescent="0.3">
      <c r="A810" s="173" t="s">
        <v>1587</v>
      </c>
      <c r="B810" s="173" t="s">
        <v>1626</v>
      </c>
      <c r="C810" s="173">
        <v>118424</v>
      </c>
      <c r="D810" s="176">
        <v>44988</v>
      </c>
      <c r="E810" s="177">
        <v>143.363</v>
      </c>
      <c r="F810" s="177">
        <v>0.90159999999999996</v>
      </c>
      <c r="G810" s="177">
        <v>1.0859000000000001</v>
      </c>
      <c r="H810" s="177">
        <v>0.2041</v>
      </c>
      <c r="I810" s="177">
        <v>-2.0055000000000001</v>
      </c>
      <c r="J810" s="177">
        <v>-1.0402</v>
      </c>
      <c r="K810" s="177">
        <v>-6.3067000000000002</v>
      </c>
      <c r="L810" s="177">
        <v>-3.0308999999999999</v>
      </c>
      <c r="M810" s="177">
        <v>7.4122000000000003</v>
      </c>
      <c r="N810" s="177">
        <v>3.6983999999999999</v>
      </c>
      <c r="O810" s="177">
        <v>12.488200000000001</v>
      </c>
      <c r="P810" s="177">
        <v>7.8945999999999996</v>
      </c>
      <c r="Q810" s="177">
        <v>13.2477</v>
      </c>
      <c r="R810" s="177">
        <v>8.8359000000000005</v>
      </c>
      <c r="T810" s="106"/>
      <c r="U810" s="107"/>
      <c r="V810" s="107"/>
      <c r="W810" s="107"/>
      <c r="X810" s="107"/>
      <c r="Y810" s="107"/>
      <c r="Z810" s="107"/>
      <c r="AA810" s="107"/>
      <c r="AB810" s="107"/>
      <c r="AC810" s="107"/>
      <c r="AD810" s="107"/>
      <c r="AE810" s="107"/>
      <c r="AF810" s="107"/>
      <c r="AG810" s="107"/>
      <c r="AH810" s="107"/>
    </row>
    <row r="811" spans="1:34" x14ac:dyDescent="0.3">
      <c r="A811" s="173" t="s">
        <v>1587</v>
      </c>
      <c r="B811" s="173" t="s">
        <v>1627</v>
      </c>
      <c r="C811" s="173">
        <v>108594</v>
      </c>
      <c r="D811" s="176">
        <v>44988</v>
      </c>
      <c r="E811" s="177">
        <v>133.37200000000001</v>
      </c>
      <c r="F811" s="177">
        <v>0.89949999999999997</v>
      </c>
      <c r="G811" s="177">
        <v>1.08</v>
      </c>
      <c r="H811" s="177">
        <v>0.1908</v>
      </c>
      <c r="I811" s="177">
        <v>-2.0318000000000001</v>
      </c>
      <c r="J811" s="177">
        <v>-1.0938000000000001</v>
      </c>
      <c r="K811" s="177">
        <v>-6.4810999999999996</v>
      </c>
      <c r="L811" s="177">
        <v>-3.3851</v>
      </c>
      <c r="M811" s="177">
        <v>6.8258000000000001</v>
      </c>
      <c r="N811" s="177">
        <v>2.9582000000000002</v>
      </c>
      <c r="O811" s="177">
        <v>11.699400000000001</v>
      </c>
      <c r="P811" s="177">
        <v>7.1365999999999996</v>
      </c>
      <c r="Q811" s="177">
        <v>16.015699999999999</v>
      </c>
      <c r="R811" s="177">
        <v>8.0638000000000005</v>
      </c>
      <c r="T811" s="106"/>
      <c r="U811" s="107"/>
      <c r="V811" s="107"/>
      <c r="W811" s="107"/>
      <c r="X811" s="107"/>
      <c r="Y811" s="107"/>
      <c r="Z811" s="107"/>
      <c r="AA811" s="107"/>
      <c r="AB811" s="107"/>
      <c r="AC811" s="107"/>
      <c r="AD811" s="107"/>
      <c r="AE811" s="107"/>
      <c r="AF811" s="107"/>
      <c r="AG811" s="107"/>
      <c r="AH811" s="107"/>
    </row>
    <row r="812" spans="1:34" x14ac:dyDescent="0.3">
      <c r="A812" s="173" t="s">
        <v>1587</v>
      </c>
      <c r="B812" s="173" t="s">
        <v>1607</v>
      </c>
      <c r="C812" s="173">
        <v>120492</v>
      </c>
      <c r="D812" s="176">
        <v>44988</v>
      </c>
      <c r="E812" s="177">
        <v>60.450899999999997</v>
      </c>
      <c r="F812" s="177">
        <v>0.83889999999999998</v>
      </c>
      <c r="G812" s="177">
        <v>1.6035999999999999</v>
      </c>
      <c r="H812" s="177">
        <v>1.0273000000000001</v>
      </c>
      <c r="I812" s="177">
        <v>-0.93520000000000003</v>
      </c>
      <c r="J812" s="177">
        <v>0.96489999999999998</v>
      </c>
      <c r="K812" s="177">
        <v>-3.9937999999999998</v>
      </c>
      <c r="L812" s="177">
        <v>2.5568</v>
      </c>
      <c r="M812" s="177">
        <v>14.001099999999999</v>
      </c>
      <c r="N812" s="177">
        <v>13.6684</v>
      </c>
      <c r="O812" s="177">
        <v>18.178100000000001</v>
      </c>
      <c r="P812" s="177">
        <v>13.4375</v>
      </c>
      <c r="Q812" s="177">
        <v>15.6831</v>
      </c>
      <c r="R812" s="177">
        <v>12.932399999999999</v>
      </c>
      <c r="T812" s="106"/>
      <c r="U812" s="107"/>
      <c r="V812" s="107"/>
      <c r="W812" s="107"/>
      <c r="X812" s="107"/>
      <c r="Y812" s="107"/>
      <c r="Z812" s="107"/>
      <c r="AA812" s="107"/>
      <c r="AB812" s="107"/>
      <c r="AC812" s="107"/>
      <c r="AD812" s="107"/>
      <c r="AE812" s="107"/>
      <c r="AF812" s="107"/>
      <c r="AG812" s="107"/>
      <c r="AH812" s="107"/>
    </row>
    <row r="813" spans="1:34" x14ac:dyDescent="0.3">
      <c r="A813" s="173" t="s">
        <v>1587</v>
      </c>
      <c r="B813" s="173" t="s">
        <v>1930</v>
      </c>
      <c r="C813" s="173">
        <v>109522</v>
      </c>
      <c r="D813" s="176">
        <v>44988</v>
      </c>
      <c r="E813" s="177">
        <v>54.827599999999997</v>
      </c>
      <c r="F813" s="177">
        <v>0.83630000000000004</v>
      </c>
      <c r="G813" s="177">
        <v>1.5958000000000001</v>
      </c>
      <c r="H813" s="177">
        <v>1.0079</v>
      </c>
      <c r="I813" s="177">
        <v>-0.97389999999999999</v>
      </c>
      <c r="J813" s="177">
        <v>0.89080000000000004</v>
      </c>
      <c r="K813" s="177">
        <v>-4.1970000000000001</v>
      </c>
      <c r="L813" s="177">
        <v>2.1381999999999999</v>
      </c>
      <c r="M813" s="177">
        <v>13.3043</v>
      </c>
      <c r="N813" s="177">
        <v>12.779</v>
      </c>
      <c r="O813" s="177">
        <v>17.251999999999999</v>
      </c>
      <c r="P813" s="177">
        <v>12.552</v>
      </c>
      <c r="Q813" s="177">
        <v>12.4979</v>
      </c>
      <c r="R813" s="177">
        <v>12.0435</v>
      </c>
      <c r="T813" s="106"/>
      <c r="U813" s="107"/>
      <c r="V813" s="107"/>
      <c r="W813" s="107"/>
      <c r="X813" s="107"/>
      <c r="Y813" s="107"/>
      <c r="Z813" s="107"/>
      <c r="AA813" s="107"/>
      <c r="AB813" s="107"/>
      <c r="AC813" s="107"/>
      <c r="AD813" s="107"/>
      <c r="AE813" s="107"/>
      <c r="AF813" s="107"/>
      <c r="AG813" s="107"/>
      <c r="AH813" s="107"/>
    </row>
    <row r="814" spans="1:34" x14ac:dyDescent="0.3">
      <c r="A814" s="173" t="s">
        <v>1587</v>
      </c>
      <c r="B814" s="173" t="s">
        <v>1614</v>
      </c>
      <c r="C814" s="173">
        <v>112090</v>
      </c>
      <c r="D814" s="176">
        <v>44988</v>
      </c>
      <c r="E814" s="177">
        <v>53.459000000000003</v>
      </c>
      <c r="F814" s="177">
        <v>1.1274</v>
      </c>
      <c r="G814" s="177">
        <v>1.7645999999999999</v>
      </c>
      <c r="H814" s="177">
        <v>0.83750000000000002</v>
      </c>
      <c r="I814" s="177">
        <v>-1.5288999999999999</v>
      </c>
      <c r="J814" s="177">
        <v>-1.2121999999999999</v>
      </c>
      <c r="K814" s="177">
        <v>-5.0377000000000001</v>
      </c>
      <c r="L814" s="177">
        <v>4.1200000000000001E-2</v>
      </c>
      <c r="M814" s="177">
        <v>8.6256000000000004</v>
      </c>
      <c r="N814" s="177">
        <v>9.3701000000000008</v>
      </c>
      <c r="O814" s="177">
        <v>14.2096</v>
      </c>
      <c r="P814" s="177">
        <v>10.4077</v>
      </c>
      <c r="Q814" s="177">
        <v>13.239699999999999</v>
      </c>
      <c r="R814" s="177">
        <v>7.0369000000000002</v>
      </c>
      <c r="T814" s="106"/>
      <c r="U814" s="107"/>
      <c r="V814" s="107"/>
      <c r="W814" s="107"/>
      <c r="X814" s="107"/>
      <c r="Y814" s="107"/>
      <c r="Z814" s="107"/>
      <c r="AA814" s="107"/>
      <c r="AB814" s="107"/>
      <c r="AC814" s="107"/>
      <c r="AD814" s="107"/>
      <c r="AE814" s="107"/>
      <c r="AF814" s="107"/>
      <c r="AG814" s="107"/>
      <c r="AH814" s="107"/>
    </row>
    <row r="815" spans="1:34" x14ac:dyDescent="0.3">
      <c r="A815" s="173" t="s">
        <v>1587</v>
      </c>
      <c r="B815" s="173" t="s">
        <v>1615</v>
      </c>
      <c r="C815" s="173">
        <v>120166</v>
      </c>
      <c r="D815" s="176">
        <v>44988</v>
      </c>
      <c r="E815" s="177">
        <v>58.997999999999998</v>
      </c>
      <c r="F815" s="177">
        <v>1.1295999999999999</v>
      </c>
      <c r="G815" s="177">
        <v>1.7733000000000001</v>
      </c>
      <c r="H815" s="177">
        <v>0.85650000000000004</v>
      </c>
      <c r="I815" s="177">
        <v>-1.4943</v>
      </c>
      <c r="J815" s="177">
        <v>-1.1411</v>
      </c>
      <c r="K815" s="177">
        <v>-4.8204000000000002</v>
      </c>
      <c r="L815" s="177">
        <v>0.49909999999999999</v>
      </c>
      <c r="M815" s="177">
        <v>9.3790999999999993</v>
      </c>
      <c r="N815" s="177">
        <v>10.3963</v>
      </c>
      <c r="O815" s="177">
        <v>15.3131</v>
      </c>
      <c r="P815" s="177">
        <v>11.4849</v>
      </c>
      <c r="Q815" s="177">
        <v>15.702199999999999</v>
      </c>
      <c r="R815" s="177">
        <v>8.0516000000000005</v>
      </c>
      <c r="T815" s="106"/>
      <c r="U815" s="107"/>
      <c r="V815" s="107"/>
      <c r="W815" s="107"/>
      <c r="X815" s="107"/>
      <c r="Y815" s="107"/>
      <c r="Z815" s="107"/>
      <c r="AA815" s="107"/>
      <c r="AB815" s="107"/>
      <c r="AC815" s="107"/>
      <c r="AD815" s="107"/>
      <c r="AE815" s="107"/>
      <c r="AF815" s="107"/>
      <c r="AG815" s="107"/>
      <c r="AH815" s="107"/>
    </row>
    <row r="816" spans="1:34" x14ac:dyDescent="0.3">
      <c r="A816" s="173" t="s">
        <v>1587</v>
      </c>
      <c r="B816" s="173" t="s">
        <v>1628</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1587</v>
      </c>
      <c r="B817" s="173" t="s">
        <v>1629</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1587</v>
      </c>
      <c r="B818" s="173" t="s">
        <v>1630</v>
      </c>
      <c r="C818" s="173">
        <v>120264</v>
      </c>
      <c r="D818" s="176">
        <v>44988</v>
      </c>
      <c r="E818" s="177">
        <v>69.501499999999993</v>
      </c>
      <c r="F818" s="177">
        <v>0.73909999999999998</v>
      </c>
      <c r="G818" s="177">
        <v>0.89910000000000001</v>
      </c>
      <c r="H818" s="177">
        <v>8.2500000000000004E-2</v>
      </c>
      <c r="I818" s="177">
        <v>-2.3418999999999999</v>
      </c>
      <c r="J818" s="177">
        <v>-0.76539999999999997</v>
      </c>
      <c r="K818" s="177">
        <v>-4.7180999999999997</v>
      </c>
      <c r="L818" s="177">
        <v>-2.7126000000000001</v>
      </c>
      <c r="M818" s="177">
        <v>4.8879999999999999</v>
      </c>
      <c r="N818" s="177">
        <v>4.1780999999999997</v>
      </c>
      <c r="O818" s="177">
        <v>10.386200000000001</v>
      </c>
      <c r="P818" s="177">
        <v>8.3146000000000004</v>
      </c>
      <c r="Q818" s="177">
        <v>9.5527999999999995</v>
      </c>
      <c r="R818" s="177">
        <v>5.9810999999999996</v>
      </c>
      <c r="T818" s="106"/>
      <c r="U818" s="107"/>
      <c r="V818" s="107"/>
      <c r="W818" s="107"/>
      <c r="X818" s="107"/>
      <c r="Y818" s="107"/>
      <c r="Z818" s="107"/>
      <c r="AA818" s="107"/>
      <c r="AB818" s="107"/>
      <c r="AC818" s="107"/>
      <c r="AD818" s="107"/>
      <c r="AE818" s="107"/>
      <c r="AF818" s="107"/>
      <c r="AG818" s="107"/>
      <c r="AH818" s="107"/>
    </row>
    <row r="819" spans="1:34" x14ac:dyDescent="0.3">
      <c r="A819" s="173" t="s">
        <v>1587</v>
      </c>
      <c r="B819" s="173" t="s">
        <v>1808</v>
      </c>
      <c r="C819" s="173">
        <v>100313</v>
      </c>
      <c r="D819" s="176">
        <v>44988</v>
      </c>
      <c r="E819" s="177">
        <v>64.428600000000003</v>
      </c>
      <c r="F819" s="177">
        <v>0.7369</v>
      </c>
      <c r="G819" s="177">
        <v>0.89239999999999997</v>
      </c>
      <c r="H819" s="177">
        <v>6.7100000000000007E-2</v>
      </c>
      <c r="I819" s="177">
        <v>-2.3721999999999999</v>
      </c>
      <c r="J819" s="177">
        <v>-0.82720000000000005</v>
      </c>
      <c r="K819" s="177">
        <v>-4.9107000000000003</v>
      </c>
      <c r="L819" s="177">
        <v>-3.1063000000000001</v>
      </c>
      <c r="M819" s="177">
        <v>4.2523999999999997</v>
      </c>
      <c r="N819" s="177">
        <v>3.3037999999999998</v>
      </c>
      <c r="O819" s="177">
        <v>9.3887</v>
      </c>
      <c r="P819" s="177">
        <v>7.3826999999999998</v>
      </c>
      <c r="Q819" s="177">
        <v>8.6594999999999995</v>
      </c>
      <c r="R819" s="177">
        <v>5.0223000000000004</v>
      </c>
      <c r="T819" s="106"/>
      <c r="U819" s="107"/>
      <c r="V819" s="107"/>
      <c r="W819" s="107"/>
      <c r="X819" s="107"/>
      <c r="Y819" s="107"/>
      <c r="Z819" s="107"/>
      <c r="AA819" s="107"/>
      <c r="AB819" s="107"/>
      <c r="AC819" s="107"/>
      <c r="AD819" s="107"/>
      <c r="AE819" s="107"/>
      <c r="AF819" s="107"/>
      <c r="AG819" s="107"/>
      <c r="AH819" s="107"/>
    </row>
    <row r="820" spans="1:34" x14ac:dyDescent="0.3">
      <c r="A820" s="173" t="s">
        <v>1587</v>
      </c>
      <c r="B820" s="173" t="s">
        <v>1624</v>
      </c>
      <c r="C820" s="173">
        <v>129046</v>
      </c>
      <c r="D820" s="176">
        <v>44988</v>
      </c>
      <c r="E820" s="177">
        <v>34.928600000000003</v>
      </c>
      <c r="F820" s="177">
        <v>0.76570000000000005</v>
      </c>
      <c r="G820" s="177">
        <v>1.1128</v>
      </c>
      <c r="H820" s="177">
        <v>1.4581999999999999</v>
      </c>
      <c r="I820" s="177">
        <v>0.2094</v>
      </c>
      <c r="J820" s="177">
        <v>0.2089</v>
      </c>
      <c r="K820" s="177">
        <v>-7.5792000000000002</v>
      </c>
      <c r="L820" s="177">
        <v>-4.2298999999999998</v>
      </c>
      <c r="M820" s="177">
        <v>4.9341999999999997</v>
      </c>
      <c r="N820" s="177">
        <v>5.0107999999999997</v>
      </c>
      <c r="O820" s="177">
        <v>8.0576000000000008</v>
      </c>
      <c r="P820" s="177">
        <v>4.9679000000000002</v>
      </c>
      <c r="Q820" s="177">
        <v>15.176</v>
      </c>
      <c r="R820" s="177">
        <v>0.42159999999999997</v>
      </c>
      <c r="T820" s="106"/>
      <c r="U820" s="107"/>
      <c r="V820" s="107"/>
      <c r="W820" s="107"/>
      <c r="X820" s="107"/>
      <c r="Y820" s="107"/>
      <c r="Z820" s="107"/>
      <c r="AA820" s="107"/>
      <c r="AB820" s="107"/>
      <c r="AC820" s="107"/>
      <c r="AD820" s="107"/>
      <c r="AE820" s="107"/>
      <c r="AF820" s="107"/>
      <c r="AG820" s="107"/>
      <c r="AH820" s="107"/>
    </row>
    <row r="821" spans="1:34" x14ac:dyDescent="0.3">
      <c r="A821" s="173" t="s">
        <v>1587</v>
      </c>
      <c r="B821" s="173" t="s">
        <v>1625</v>
      </c>
      <c r="C821" s="173">
        <v>129048</v>
      </c>
      <c r="D821" s="176">
        <v>44988</v>
      </c>
      <c r="E821" s="177">
        <v>32.159500000000001</v>
      </c>
      <c r="F821" s="177">
        <v>0.76329999999999998</v>
      </c>
      <c r="G821" s="177">
        <v>1.1056999999999999</v>
      </c>
      <c r="H821" s="177">
        <v>1.4412</v>
      </c>
      <c r="I821" s="177">
        <v>0.1757</v>
      </c>
      <c r="J821" s="177">
        <v>0.1414</v>
      </c>
      <c r="K821" s="177">
        <v>-7.7813999999999997</v>
      </c>
      <c r="L821" s="177">
        <v>-4.6410999999999998</v>
      </c>
      <c r="M821" s="177">
        <v>4.2649999999999997</v>
      </c>
      <c r="N821" s="177">
        <v>4.1063999999999998</v>
      </c>
      <c r="O821" s="177">
        <v>7.0827999999999998</v>
      </c>
      <c r="P821" s="177">
        <v>4.0258000000000003</v>
      </c>
      <c r="Q821" s="177">
        <v>14.106299999999999</v>
      </c>
      <c r="R821" s="177">
        <v>-0.45900000000000002</v>
      </c>
      <c r="T821" s="106"/>
      <c r="U821" s="107"/>
      <c r="V821" s="107"/>
      <c r="W821" s="107"/>
      <c r="X821" s="107"/>
      <c r="Y821" s="107"/>
      <c r="Z821" s="107"/>
      <c r="AA821" s="107"/>
      <c r="AB821" s="107"/>
      <c r="AC821" s="107"/>
      <c r="AD821" s="107"/>
      <c r="AE821" s="107"/>
      <c r="AF821" s="107"/>
      <c r="AG821" s="107"/>
      <c r="AH821" s="107"/>
    </row>
    <row r="822" spans="1:34" x14ac:dyDescent="0.3">
      <c r="A822" s="173" t="s">
        <v>1587</v>
      </c>
      <c r="B822" s="173" t="s">
        <v>1793</v>
      </c>
      <c r="C822" s="173">
        <v>143793</v>
      </c>
      <c r="D822" s="176">
        <v>44988</v>
      </c>
      <c r="E822" s="177">
        <v>17.526199999999999</v>
      </c>
      <c r="F822" s="177">
        <v>0.74439999999999995</v>
      </c>
      <c r="G822" s="177">
        <v>1.0645</v>
      </c>
      <c r="H822" s="177">
        <v>0.54849999999999999</v>
      </c>
      <c r="I822" s="177">
        <v>-1.2681</v>
      </c>
      <c r="J822" s="177">
        <v>-0.82669999999999999</v>
      </c>
      <c r="K822" s="177">
        <v>-5.1391999999999998</v>
      </c>
      <c r="L822" s="177">
        <v>1.1432</v>
      </c>
      <c r="M822" s="177">
        <v>9.6181999999999999</v>
      </c>
      <c r="N822" s="177">
        <v>8.9884000000000004</v>
      </c>
      <c r="O822" s="177">
        <v>16.1142</v>
      </c>
      <c r="P822" s="177"/>
      <c r="Q822" s="177">
        <v>12.819100000000001</v>
      </c>
      <c r="R822" s="177">
        <v>11.350300000000001</v>
      </c>
      <c r="T822" s="106"/>
      <c r="U822" s="107"/>
      <c r="V822" s="107"/>
      <c r="W822" s="107"/>
      <c r="X822" s="107"/>
      <c r="Y822" s="107"/>
      <c r="Z822" s="107"/>
      <c r="AA822" s="107"/>
      <c r="AB822" s="107"/>
      <c r="AC822" s="107"/>
      <c r="AD822" s="107"/>
      <c r="AE822" s="107"/>
      <c r="AF822" s="107"/>
      <c r="AG822" s="107"/>
      <c r="AH822" s="107"/>
    </row>
    <row r="823" spans="1:34" x14ac:dyDescent="0.3">
      <c r="A823" s="173" t="s">
        <v>1587</v>
      </c>
      <c r="B823" s="173" t="s">
        <v>1794</v>
      </c>
      <c r="C823" s="173">
        <v>143787</v>
      </c>
      <c r="D823" s="176">
        <v>44988</v>
      </c>
      <c r="E823" s="177">
        <v>15.936999999999999</v>
      </c>
      <c r="F823" s="177">
        <v>0.73960000000000004</v>
      </c>
      <c r="G823" s="177">
        <v>1.0487</v>
      </c>
      <c r="H823" s="177">
        <v>0.5121</v>
      </c>
      <c r="I823" s="177">
        <v>-1.3396999999999999</v>
      </c>
      <c r="J823" s="177">
        <v>-0.97119999999999995</v>
      </c>
      <c r="K823" s="177">
        <v>-5.5892999999999997</v>
      </c>
      <c r="L823" s="177">
        <v>0.1867</v>
      </c>
      <c r="M823" s="177">
        <v>8.0409000000000006</v>
      </c>
      <c r="N823" s="177">
        <v>6.8085000000000004</v>
      </c>
      <c r="O823" s="177">
        <v>13.8581</v>
      </c>
      <c r="P823" s="177"/>
      <c r="Q823" s="177">
        <v>10.5374</v>
      </c>
      <c r="R823" s="177">
        <v>9.1941000000000006</v>
      </c>
      <c r="T823" s="106"/>
      <c r="U823" s="107"/>
      <c r="V823" s="107"/>
      <c r="W823" s="107"/>
      <c r="X823" s="107"/>
      <c r="Y823" s="107"/>
      <c r="Z823" s="107"/>
      <c r="AA823" s="107"/>
      <c r="AB823" s="107"/>
      <c r="AC823" s="107"/>
      <c r="AD823" s="107"/>
      <c r="AE823" s="107"/>
      <c r="AF823" s="107"/>
      <c r="AG823" s="107"/>
      <c r="AH823" s="107"/>
    </row>
    <row r="824" spans="1:34" x14ac:dyDescent="0.3">
      <c r="A824" s="173" t="s">
        <v>1587</v>
      </c>
      <c r="B824" s="173" t="s">
        <v>1589</v>
      </c>
      <c r="C824" s="173">
        <v>122639</v>
      </c>
      <c r="D824" s="176">
        <v>44988</v>
      </c>
      <c r="E824" s="177">
        <v>52.527500000000003</v>
      </c>
      <c r="F824" s="177">
        <v>0.6492</v>
      </c>
      <c r="G824" s="177">
        <v>1.0482</v>
      </c>
      <c r="H824" s="177">
        <v>0.77180000000000004</v>
      </c>
      <c r="I824" s="177">
        <v>-0.35149999999999998</v>
      </c>
      <c r="J824" s="177">
        <v>-2.0152000000000001</v>
      </c>
      <c r="K824" s="177">
        <v>-0.66959999999999997</v>
      </c>
      <c r="L824" s="177">
        <v>2.6686000000000001</v>
      </c>
      <c r="M824" s="177">
        <v>6.4968000000000004</v>
      </c>
      <c r="N824" s="177">
        <v>4.8350999999999997</v>
      </c>
      <c r="O824" s="177">
        <v>23.962499999999999</v>
      </c>
      <c r="P824" s="177">
        <v>16.9053</v>
      </c>
      <c r="Q824" s="177">
        <v>18.505700000000001</v>
      </c>
      <c r="R824" s="177">
        <v>15.01</v>
      </c>
      <c r="T824" s="106"/>
      <c r="U824" s="107"/>
      <c r="V824" s="107"/>
      <c r="W824" s="107"/>
      <c r="X824" s="107"/>
      <c r="Y824" s="107"/>
      <c r="Z824" s="107"/>
      <c r="AA824" s="107"/>
      <c r="AB824" s="107"/>
      <c r="AC824" s="107"/>
      <c r="AD824" s="107"/>
      <c r="AE824" s="107"/>
      <c r="AF824" s="107"/>
      <c r="AG824" s="107"/>
      <c r="AH824" s="107"/>
    </row>
    <row r="825" spans="1:34" x14ac:dyDescent="0.3">
      <c r="A825" s="173" t="s">
        <v>1587</v>
      </c>
      <c r="B825" s="173" t="s">
        <v>1588</v>
      </c>
      <c r="C825" s="173">
        <v>122640</v>
      </c>
      <c r="D825" s="176">
        <v>44988</v>
      </c>
      <c r="E825" s="177">
        <v>49.036299999999997</v>
      </c>
      <c r="F825" s="177">
        <v>0.64690000000000003</v>
      </c>
      <c r="G825" s="177">
        <v>1.0416000000000001</v>
      </c>
      <c r="H825" s="177">
        <v>0.75609999999999999</v>
      </c>
      <c r="I825" s="177">
        <v>-0.38269999999999998</v>
      </c>
      <c r="J825" s="177">
        <v>-2.077</v>
      </c>
      <c r="K825" s="177">
        <v>-0.88170000000000004</v>
      </c>
      <c r="L825" s="177">
        <v>2.2158000000000002</v>
      </c>
      <c r="M825" s="177">
        <v>5.7329999999999997</v>
      </c>
      <c r="N825" s="177">
        <v>3.7989999999999999</v>
      </c>
      <c r="O825" s="177">
        <v>22.747</v>
      </c>
      <c r="P825" s="177">
        <v>15.885999999999999</v>
      </c>
      <c r="Q825" s="177">
        <v>17.674499999999998</v>
      </c>
      <c r="R825" s="177">
        <v>13.866199999999999</v>
      </c>
      <c r="T825" s="106"/>
      <c r="U825" s="107"/>
      <c r="V825" s="107"/>
      <c r="W825" s="107"/>
      <c r="X825" s="107"/>
      <c r="Y825" s="107"/>
      <c r="Z825" s="107"/>
      <c r="AA825" s="107"/>
      <c r="AB825" s="107"/>
      <c r="AC825" s="107"/>
      <c r="AD825" s="107"/>
      <c r="AE825" s="107"/>
      <c r="AF825" s="107"/>
      <c r="AG825" s="107"/>
      <c r="AH825" s="107"/>
    </row>
    <row r="826" spans="1:34" x14ac:dyDescent="0.3">
      <c r="A826" s="173" t="s">
        <v>1587</v>
      </c>
      <c r="B826" s="173" t="s">
        <v>1616</v>
      </c>
      <c r="C826" s="173">
        <v>133839</v>
      </c>
      <c r="D826" s="176">
        <v>44988</v>
      </c>
      <c r="E826" s="177">
        <v>27.93</v>
      </c>
      <c r="F826" s="177">
        <v>0.68489999999999995</v>
      </c>
      <c r="G826" s="177">
        <v>0.86670000000000003</v>
      </c>
      <c r="H826" s="177">
        <v>0.46760000000000002</v>
      </c>
      <c r="I826" s="177">
        <v>-1.4815</v>
      </c>
      <c r="J826" s="177">
        <v>0.1434</v>
      </c>
      <c r="K826" s="177">
        <v>-5.9279000000000002</v>
      </c>
      <c r="L826" s="177">
        <v>-2.2401</v>
      </c>
      <c r="M826" s="177">
        <v>6.0364000000000004</v>
      </c>
      <c r="N826" s="177">
        <v>1.8971</v>
      </c>
      <c r="O826" s="177">
        <v>23.968800000000002</v>
      </c>
      <c r="P826" s="177">
        <v>15.3681</v>
      </c>
      <c r="Q826" s="177">
        <v>13.694599999999999</v>
      </c>
      <c r="R826" s="177">
        <v>10.8988</v>
      </c>
      <c r="T826" s="106"/>
      <c r="U826" s="107"/>
      <c r="V826" s="107"/>
      <c r="W826" s="107"/>
      <c r="X826" s="107"/>
      <c r="Y826" s="107"/>
      <c r="Z826" s="107"/>
      <c r="AA826" s="107"/>
      <c r="AB826" s="107"/>
      <c r="AC826" s="107"/>
      <c r="AD826" s="107"/>
      <c r="AE826" s="107"/>
      <c r="AF826" s="107"/>
      <c r="AG826" s="107"/>
      <c r="AH826" s="107"/>
    </row>
    <row r="827" spans="1:34" x14ac:dyDescent="0.3">
      <c r="A827" s="173" t="s">
        <v>1587</v>
      </c>
      <c r="B827" s="173" t="s">
        <v>1617</v>
      </c>
      <c r="C827" s="173">
        <v>133836</v>
      </c>
      <c r="D827" s="176">
        <v>44988</v>
      </c>
      <c r="E827" s="177">
        <v>24.69</v>
      </c>
      <c r="F827" s="177">
        <v>0.69330000000000003</v>
      </c>
      <c r="G827" s="177">
        <v>0.85780000000000001</v>
      </c>
      <c r="H827" s="177">
        <v>0.44750000000000001</v>
      </c>
      <c r="I827" s="177">
        <v>-1.5158</v>
      </c>
      <c r="J827" s="177">
        <v>4.0500000000000001E-2</v>
      </c>
      <c r="K827" s="177">
        <v>-6.2641999999999998</v>
      </c>
      <c r="L827" s="177">
        <v>-3.0244</v>
      </c>
      <c r="M827" s="177">
        <v>4.7962999999999996</v>
      </c>
      <c r="N827" s="177">
        <v>0.2843</v>
      </c>
      <c r="O827" s="177">
        <v>21.722999999999999</v>
      </c>
      <c r="P827" s="177">
        <v>13.232799999999999</v>
      </c>
      <c r="Q827" s="177">
        <v>11.956200000000001</v>
      </c>
      <c r="R827" s="177">
        <v>8.9504000000000001</v>
      </c>
      <c r="T827" s="106"/>
      <c r="U827" s="107"/>
      <c r="V827" s="107"/>
      <c r="W827" s="107"/>
      <c r="X827" s="107"/>
      <c r="Y827" s="107"/>
      <c r="Z827" s="107"/>
      <c r="AA827" s="107"/>
      <c r="AB827" s="107"/>
      <c r="AC827" s="107"/>
      <c r="AD827" s="107"/>
      <c r="AE827" s="107"/>
      <c r="AF827" s="107"/>
      <c r="AG827" s="107"/>
      <c r="AH827" s="107"/>
    </row>
    <row r="828" spans="1:34" x14ac:dyDescent="0.3">
      <c r="A828" s="173" t="s">
        <v>1587</v>
      </c>
      <c r="B828" s="173" t="s">
        <v>1618</v>
      </c>
      <c r="C828" s="173">
        <v>119718</v>
      </c>
      <c r="D828" s="176">
        <v>44988</v>
      </c>
      <c r="E828" s="177">
        <v>81.633099999999999</v>
      </c>
      <c r="F828" s="177">
        <v>1.1781999999999999</v>
      </c>
      <c r="G828" s="177">
        <v>1.425</v>
      </c>
      <c r="H828" s="177">
        <v>0.32969999999999999</v>
      </c>
      <c r="I828" s="177">
        <v>-1.393</v>
      </c>
      <c r="J828" s="177">
        <v>-1.1676</v>
      </c>
      <c r="K828" s="177">
        <v>-4.8940999999999999</v>
      </c>
      <c r="L828" s="177">
        <v>-1.4216</v>
      </c>
      <c r="M828" s="177">
        <v>5.2343000000000002</v>
      </c>
      <c r="N828" s="177">
        <v>3.6288</v>
      </c>
      <c r="O828" s="177">
        <v>15.5854</v>
      </c>
      <c r="P828" s="177">
        <v>10.768000000000001</v>
      </c>
      <c r="Q828" s="177">
        <v>15.409700000000001</v>
      </c>
      <c r="R828" s="177">
        <v>8.0777000000000001</v>
      </c>
      <c r="T828" s="106"/>
      <c r="U828" s="107"/>
      <c r="V828" s="107"/>
      <c r="W828" s="107"/>
      <c r="X828" s="107"/>
      <c r="Y828" s="107"/>
      <c r="Z828" s="107"/>
      <c r="AA828" s="107"/>
      <c r="AB828" s="107"/>
      <c r="AC828" s="107"/>
      <c r="AD828" s="107"/>
      <c r="AE828" s="107"/>
      <c r="AF828" s="107"/>
      <c r="AG828" s="107"/>
      <c r="AH828" s="107"/>
    </row>
    <row r="829" spans="1:34" x14ac:dyDescent="0.3">
      <c r="A829" s="173" t="s">
        <v>1587</v>
      </c>
      <c r="B829" s="173" t="s">
        <v>1619</v>
      </c>
      <c r="C829" s="173">
        <v>103215</v>
      </c>
      <c r="D829" s="176">
        <v>44988</v>
      </c>
      <c r="E829" s="177">
        <v>74.5702</v>
      </c>
      <c r="F829" s="177">
        <v>1.1758</v>
      </c>
      <c r="G829" s="177">
        <v>1.4174</v>
      </c>
      <c r="H829" s="177">
        <v>0.31319999999999998</v>
      </c>
      <c r="I829" s="177">
        <v>-1.4254</v>
      </c>
      <c r="J829" s="177">
        <v>-1.2323</v>
      </c>
      <c r="K829" s="177">
        <v>-5.0952000000000002</v>
      </c>
      <c r="L829" s="177">
        <v>-1.8552</v>
      </c>
      <c r="M829" s="177">
        <v>4.5515999999999996</v>
      </c>
      <c r="N829" s="177">
        <v>2.7094</v>
      </c>
      <c r="O829" s="177">
        <v>14.5085</v>
      </c>
      <c r="P829" s="177">
        <v>9.7094000000000005</v>
      </c>
      <c r="Q829" s="177">
        <v>12.187099999999999</v>
      </c>
      <c r="R829" s="177">
        <v>7.0795000000000003</v>
      </c>
      <c r="T829" s="106"/>
      <c r="U829" s="107"/>
      <c r="V829" s="107"/>
      <c r="W829" s="107"/>
      <c r="X829" s="107"/>
      <c r="Y829" s="107"/>
      <c r="Z829" s="107"/>
      <c r="AA829" s="107"/>
      <c r="AB829" s="107"/>
      <c r="AC829" s="107"/>
      <c r="AD829" s="107"/>
      <c r="AE829" s="107"/>
      <c r="AF829" s="107"/>
      <c r="AG829" s="107"/>
      <c r="AH829" s="107"/>
    </row>
    <row r="830" spans="1:34" x14ac:dyDescent="0.3">
      <c r="A830" s="173" t="s">
        <v>1587</v>
      </c>
      <c r="B830" s="173" t="s">
        <v>1620</v>
      </c>
      <c r="C830" s="173">
        <v>144905</v>
      </c>
      <c r="D830" s="176">
        <v>44988</v>
      </c>
      <c r="E830" s="177">
        <v>15.815899999999999</v>
      </c>
      <c r="F830" s="177">
        <v>1.2704</v>
      </c>
      <c r="G830" s="177">
        <v>1.4009</v>
      </c>
      <c r="H830" s="177">
        <v>0.68110000000000004</v>
      </c>
      <c r="I830" s="177">
        <v>-1.3793</v>
      </c>
      <c r="J830" s="177">
        <v>-0.85570000000000002</v>
      </c>
      <c r="K830" s="177">
        <v>-5.9729999999999999</v>
      </c>
      <c r="L830" s="177">
        <v>-1.0387</v>
      </c>
      <c r="M830" s="177">
        <v>8.7989999999999995</v>
      </c>
      <c r="N830" s="177">
        <v>8.1990999999999996</v>
      </c>
      <c r="O830" s="177">
        <v>13.8802</v>
      </c>
      <c r="P830" s="177"/>
      <c r="Q830" s="177">
        <v>10.9024</v>
      </c>
      <c r="R830" s="177">
        <v>8.3142999999999994</v>
      </c>
      <c r="T830" s="106"/>
      <c r="U830" s="107"/>
      <c r="V830" s="107"/>
      <c r="W830" s="107"/>
      <c r="X830" s="107"/>
      <c r="Y830" s="107"/>
      <c r="Z830" s="107"/>
      <c r="AA830" s="107"/>
      <c r="AB830" s="107"/>
      <c r="AC830" s="107"/>
      <c r="AD830" s="107"/>
      <c r="AE830" s="107"/>
      <c r="AF830" s="107"/>
      <c r="AG830" s="107"/>
      <c r="AH830" s="107"/>
    </row>
    <row r="831" spans="1:34" x14ac:dyDescent="0.3">
      <c r="A831" s="173" t="s">
        <v>1587</v>
      </c>
      <c r="B831" s="173" t="s">
        <v>1621</v>
      </c>
      <c r="C831" s="173">
        <v>144902</v>
      </c>
      <c r="D831" s="176">
        <v>44988</v>
      </c>
      <c r="E831" s="177">
        <v>14.591100000000001</v>
      </c>
      <c r="F831" s="177">
        <v>1.2652000000000001</v>
      </c>
      <c r="G831" s="177">
        <v>1.3855</v>
      </c>
      <c r="H831" s="177">
        <v>0.64559999999999995</v>
      </c>
      <c r="I831" s="177">
        <v>-1.4494</v>
      </c>
      <c r="J831" s="177">
        <v>-0.99470000000000003</v>
      </c>
      <c r="K831" s="177">
        <v>-6.4048999999999996</v>
      </c>
      <c r="L831" s="177">
        <v>-1.9455</v>
      </c>
      <c r="M831" s="177">
        <v>7.3120000000000003</v>
      </c>
      <c r="N831" s="177">
        <v>6.2344999999999997</v>
      </c>
      <c r="O831" s="177">
        <v>11.8271</v>
      </c>
      <c r="P831" s="177"/>
      <c r="Q831" s="177">
        <v>8.9027999999999992</v>
      </c>
      <c r="R831" s="177">
        <v>6.3483000000000001</v>
      </c>
      <c r="T831" s="106"/>
      <c r="U831" s="107"/>
      <c r="V831" s="107"/>
      <c r="W831" s="107"/>
      <c r="X831" s="107"/>
      <c r="Y831" s="107"/>
      <c r="Z831" s="107"/>
      <c r="AA831" s="107"/>
      <c r="AB831" s="107"/>
      <c r="AC831" s="107"/>
      <c r="AD831" s="107"/>
      <c r="AE831" s="107"/>
      <c r="AF831" s="107"/>
      <c r="AG831" s="107"/>
      <c r="AH831" s="107"/>
    </row>
    <row r="832" spans="1:34" x14ac:dyDescent="0.3">
      <c r="A832" s="173" t="s">
        <v>1587</v>
      </c>
      <c r="B832" s="173" t="s">
        <v>1599</v>
      </c>
      <c r="C832" s="173">
        <v>144546</v>
      </c>
      <c r="D832" s="176">
        <v>44988</v>
      </c>
      <c r="E832" s="177">
        <v>16.3687</v>
      </c>
      <c r="F832" s="177">
        <v>1.0350999999999999</v>
      </c>
      <c r="G832" s="177">
        <v>1.2119</v>
      </c>
      <c r="H832" s="177">
        <v>1.3184</v>
      </c>
      <c r="I832" s="177">
        <v>-0.49</v>
      </c>
      <c r="J832" s="177">
        <v>0.60350000000000004</v>
      </c>
      <c r="K832" s="177">
        <v>-5.6319999999999997</v>
      </c>
      <c r="L832" s="177">
        <v>-3.7191999999999998</v>
      </c>
      <c r="M832" s="177">
        <v>3.0897999999999999</v>
      </c>
      <c r="N832" s="177">
        <v>4.0510999999999999</v>
      </c>
      <c r="O832" s="177">
        <v>13.746</v>
      </c>
      <c r="P832" s="177"/>
      <c r="Q832" s="177">
        <v>11.599</v>
      </c>
      <c r="R832" s="177">
        <v>6.4513999999999996</v>
      </c>
      <c r="T832" s="106"/>
      <c r="U832" s="107"/>
      <c r="V832" s="107"/>
      <c r="W832" s="107"/>
      <c r="X832" s="107"/>
      <c r="Y832" s="107"/>
      <c r="Z832" s="107"/>
      <c r="AA832" s="107"/>
      <c r="AB832" s="107"/>
      <c r="AC832" s="107"/>
      <c r="AD832" s="107"/>
      <c r="AE832" s="107"/>
      <c r="AF832" s="107"/>
      <c r="AG832" s="107"/>
      <c r="AH832" s="107"/>
    </row>
    <row r="833" spans="1:34" x14ac:dyDescent="0.3">
      <c r="A833" s="173" t="s">
        <v>1587</v>
      </c>
      <c r="B833" s="173" t="s">
        <v>1600</v>
      </c>
      <c r="C833" s="173">
        <v>144548</v>
      </c>
      <c r="D833" s="176">
        <v>44988</v>
      </c>
      <c r="E833" s="177">
        <v>15.1957</v>
      </c>
      <c r="F833" s="177">
        <v>1.0311999999999999</v>
      </c>
      <c r="G833" s="177">
        <v>1.2000999999999999</v>
      </c>
      <c r="H833" s="177">
        <v>1.2925</v>
      </c>
      <c r="I833" s="177">
        <v>-0.54259999999999997</v>
      </c>
      <c r="J833" s="177">
        <v>0.49869999999999998</v>
      </c>
      <c r="K833" s="177">
        <v>-5.9573</v>
      </c>
      <c r="L833" s="177">
        <v>-4.3789999999999996</v>
      </c>
      <c r="M833" s="177">
        <v>2.0304000000000002</v>
      </c>
      <c r="N833" s="177">
        <v>2.6251000000000002</v>
      </c>
      <c r="O833" s="177">
        <v>12.021100000000001</v>
      </c>
      <c r="P833" s="177"/>
      <c r="Q833" s="177">
        <v>9.7661999999999995</v>
      </c>
      <c r="R833" s="177">
        <v>4.9890999999999996</v>
      </c>
      <c r="T833" s="106"/>
      <c r="U833" s="107"/>
      <c r="V833" s="107"/>
      <c r="W833" s="107"/>
      <c r="X833" s="107"/>
      <c r="Y833" s="107"/>
      <c r="Z833" s="107"/>
      <c r="AA833" s="107"/>
      <c r="AB833" s="107"/>
      <c r="AC833" s="107"/>
      <c r="AD833" s="107"/>
      <c r="AE833" s="107"/>
      <c r="AF833" s="107"/>
      <c r="AG833" s="107"/>
      <c r="AH833" s="107"/>
    </row>
    <row r="834" spans="1:34" x14ac:dyDescent="0.3">
      <c r="A834" s="173" t="s">
        <v>1587</v>
      </c>
      <c r="B834" s="173" t="s">
        <v>1622</v>
      </c>
      <c r="C834" s="173">
        <v>118883</v>
      </c>
      <c r="D834" s="176">
        <v>44988</v>
      </c>
      <c r="E834" s="177">
        <v>151.56</v>
      </c>
      <c r="F834" s="177">
        <v>1.7591000000000001</v>
      </c>
      <c r="G834" s="177">
        <v>4.0220000000000002</v>
      </c>
      <c r="H834" s="177">
        <v>3.1160999999999999</v>
      </c>
      <c r="I834" s="177">
        <v>-0.75309999999999999</v>
      </c>
      <c r="J834" s="177">
        <v>-0.112</v>
      </c>
      <c r="K834" s="177">
        <v>-8.19</v>
      </c>
      <c r="L834" s="177">
        <v>-6.0151000000000003</v>
      </c>
      <c r="M834" s="177">
        <v>3.1231</v>
      </c>
      <c r="N834" s="177">
        <v>3.06</v>
      </c>
      <c r="O834" s="177">
        <v>11.241199999999999</v>
      </c>
      <c r="P834" s="177">
        <v>5.2031999999999998</v>
      </c>
      <c r="Q834" s="177">
        <v>8.8407999999999998</v>
      </c>
      <c r="R834" s="177">
        <v>6.4737999999999998</v>
      </c>
      <c r="T834" s="106"/>
      <c r="U834" s="107"/>
      <c r="V834" s="107"/>
      <c r="W834" s="107"/>
      <c r="X834" s="107"/>
      <c r="Y834" s="107"/>
      <c r="Z834" s="107"/>
      <c r="AA834" s="107"/>
      <c r="AB834" s="107"/>
      <c r="AC834" s="107"/>
      <c r="AD834" s="107"/>
      <c r="AE834" s="107"/>
      <c r="AF834" s="107"/>
      <c r="AG834" s="107"/>
      <c r="AH834" s="107"/>
    </row>
    <row r="835" spans="1:34" x14ac:dyDescent="0.3">
      <c r="A835" s="173" t="s">
        <v>1587</v>
      </c>
      <c r="B835" s="173" t="s">
        <v>1623</v>
      </c>
      <c r="C835" s="173">
        <v>100476</v>
      </c>
      <c r="D835" s="176">
        <v>44988</v>
      </c>
      <c r="E835" s="177">
        <v>145.88</v>
      </c>
      <c r="F835" s="177">
        <v>1.7648999999999999</v>
      </c>
      <c r="G835" s="177">
        <v>4.0217000000000001</v>
      </c>
      <c r="H835" s="177">
        <v>3.1173000000000002</v>
      </c>
      <c r="I835" s="177">
        <v>-0.75519999999999998</v>
      </c>
      <c r="J835" s="177">
        <v>-0.1096</v>
      </c>
      <c r="K835" s="177">
        <v>-8.1996000000000002</v>
      </c>
      <c r="L835" s="177">
        <v>-6.0293999999999999</v>
      </c>
      <c r="M835" s="177">
        <v>3.0954000000000002</v>
      </c>
      <c r="N835" s="177">
        <v>3.0226000000000002</v>
      </c>
      <c r="O835" s="177">
        <v>11.1587</v>
      </c>
      <c r="P835" s="177">
        <v>5.1094999999999997</v>
      </c>
      <c r="Q835" s="177">
        <v>9.6445000000000007</v>
      </c>
      <c r="R835" s="177">
        <v>6.4282000000000004</v>
      </c>
      <c r="T835" s="106"/>
      <c r="U835" s="107"/>
      <c r="V835" s="107"/>
      <c r="W835" s="107"/>
      <c r="X835" s="107"/>
      <c r="Y835" s="107"/>
      <c r="Z835" s="107"/>
      <c r="AA835" s="107"/>
      <c r="AB835" s="107"/>
      <c r="AC835" s="107"/>
      <c r="AD835" s="107"/>
      <c r="AE835" s="107"/>
      <c r="AF835" s="107"/>
      <c r="AG835" s="107"/>
      <c r="AH835" s="107"/>
    </row>
    <row r="836" spans="1:34" x14ac:dyDescent="0.3">
      <c r="A836" s="173" t="s">
        <v>1587</v>
      </c>
      <c r="B836" s="173" t="s">
        <v>1608</v>
      </c>
      <c r="C836" s="173">
        <v>119292</v>
      </c>
      <c r="D836" s="176">
        <v>44988</v>
      </c>
      <c r="E836" s="177">
        <v>35.61</v>
      </c>
      <c r="F836" s="177">
        <v>0.82110000000000005</v>
      </c>
      <c r="G836" s="177">
        <v>1.0213000000000001</v>
      </c>
      <c r="H836" s="177">
        <v>0.65010000000000001</v>
      </c>
      <c r="I836" s="177">
        <v>-1.0283</v>
      </c>
      <c r="J836" s="177">
        <v>-1.0007999999999999</v>
      </c>
      <c r="K836" s="177">
        <v>-5.9180999999999999</v>
      </c>
      <c r="L836" s="177">
        <v>-0.91820000000000002</v>
      </c>
      <c r="M836" s="177">
        <v>7.0011999999999999</v>
      </c>
      <c r="N836" s="177">
        <v>5.8247</v>
      </c>
      <c r="O836" s="177">
        <v>18.8157</v>
      </c>
      <c r="P836" s="177">
        <v>12.8004</v>
      </c>
      <c r="Q836" s="177">
        <v>12.3521</v>
      </c>
      <c r="R836" s="177">
        <v>10.1869</v>
      </c>
      <c r="T836" s="106"/>
      <c r="U836" s="107"/>
      <c r="V836" s="107"/>
      <c r="W836" s="107"/>
      <c r="X836" s="107"/>
      <c r="Y836" s="107"/>
      <c r="Z836" s="107"/>
      <c r="AA836" s="107"/>
      <c r="AB836" s="107"/>
      <c r="AC836" s="107"/>
      <c r="AD836" s="107"/>
      <c r="AE836" s="107"/>
      <c r="AF836" s="107"/>
      <c r="AG836" s="107"/>
      <c r="AH836" s="107"/>
    </row>
    <row r="837" spans="1:34" x14ac:dyDescent="0.3">
      <c r="A837" s="173" t="s">
        <v>1587</v>
      </c>
      <c r="B837" s="173" t="s">
        <v>1609</v>
      </c>
      <c r="C837" s="173">
        <v>115270</v>
      </c>
      <c r="D837" s="176">
        <v>44988</v>
      </c>
      <c r="E837" s="177">
        <v>32.869999999999997</v>
      </c>
      <c r="F837" s="177">
        <v>0.85919999999999996</v>
      </c>
      <c r="G837" s="177">
        <v>1.0451999999999999</v>
      </c>
      <c r="H837" s="177">
        <v>0.64300000000000002</v>
      </c>
      <c r="I837" s="177">
        <v>-1.0536000000000001</v>
      </c>
      <c r="J837" s="177">
        <v>-1.0833999999999999</v>
      </c>
      <c r="K837" s="177">
        <v>-6.1928999999999998</v>
      </c>
      <c r="L837" s="177">
        <v>-1.4688000000000001</v>
      </c>
      <c r="M837" s="177">
        <v>6.0664999999999996</v>
      </c>
      <c r="N837" s="177">
        <v>4.5815999999999999</v>
      </c>
      <c r="O837" s="177">
        <v>17.6982</v>
      </c>
      <c r="P837" s="177">
        <v>11.873200000000001</v>
      </c>
      <c r="Q837" s="177">
        <v>10.670500000000001</v>
      </c>
      <c r="R837" s="177">
        <v>9.0512999999999995</v>
      </c>
      <c r="T837" s="106"/>
      <c r="U837" s="107"/>
      <c r="V837" s="107"/>
      <c r="W837" s="107"/>
      <c r="X837" s="107"/>
      <c r="Y837" s="107"/>
      <c r="Z837" s="107"/>
      <c r="AA837" s="107"/>
      <c r="AB837" s="107"/>
      <c r="AC837" s="107"/>
      <c r="AD837" s="107"/>
      <c r="AE837" s="107"/>
      <c r="AF837" s="107"/>
      <c r="AG837" s="107"/>
      <c r="AH837" s="107"/>
    </row>
    <row r="838" spans="1:34" x14ac:dyDescent="0.3">
      <c r="A838" s="173" t="s">
        <v>1587</v>
      </c>
      <c r="B838" s="173" t="s">
        <v>1674</v>
      </c>
      <c r="C838" s="173">
        <v>120662</v>
      </c>
      <c r="D838" s="176">
        <v>44988</v>
      </c>
      <c r="E838" s="177">
        <v>236.9496</v>
      </c>
      <c r="F838" s="177">
        <v>0.36959999999999998</v>
      </c>
      <c r="G838" s="177">
        <v>0.47899999999999998</v>
      </c>
      <c r="H838" s="177">
        <v>-0.152</v>
      </c>
      <c r="I838" s="177">
        <v>-1.6191</v>
      </c>
      <c r="J838" s="177">
        <v>-0.84260000000000002</v>
      </c>
      <c r="K838" s="177">
        <v>-7.2662000000000004</v>
      </c>
      <c r="L838" s="177">
        <v>-7.7915999999999999</v>
      </c>
      <c r="M838" s="177">
        <v>1.6224000000000001</v>
      </c>
      <c r="N838" s="177">
        <v>-4.6677</v>
      </c>
      <c r="O838" s="177">
        <v>14.046799999999999</v>
      </c>
      <c r="P838" s="177">
        <v>12.3908</v>
      </c>
      <c r="Q838" s="177">
        <v>13.8467</v>
      </c>
      <c r="R838" s="177">
        <v>3.0352999999999999</v>
      </c>
      <c r="T838" s="106"/>
      <c r="U838" s="107"/>
      <c r="V838" s="107"/>
      <c r="W838" s="107"/>
      <c r="X838" s="107"/>
      <c r="Y838" s="107"/>
      <c r="Z838" s="107"/>
      <c r="AA838" s="107"/>
      <c r="AB838" s="107"/>
      <c r="AC838" s="107"/>
      <c r="AD838" s="107"/>
      <c r="AE838" s="107"/>
      <c r="AF838" s="107"/>
      <c r="AG838" s="107"/>
      <c r="AH838" s="107"/>
    </row>
    <row r="839" spans="1:34" x14ac:dyDescent="0.3">
      <c r="A839" s="173" t="s">
        <v>1587</v>
      </c>
      <c r="B839" s="173" t="s">
        <v>1766</v>
      </c>
      <c r="C839" s="173">
        <v>120663</v>
      </c>
      <c r="D839" s="176">
        <v>44988</v>
      </c>
      <c r="E839" s="177">
        <v>208.05012768279701</v>
      </c>
      <c r="F839" s="177">
        <v>0.36959999999999998</v>
      </c>
      <c r="G839" s="177">
        <v>0.47899999999999998</v>
      </c>
      <c r="H839" s="177">
        <v>-0.152</v>
      </c>
      <c r="I839" s="177">
        <v>-1.6191</v>
      </c>
      <c r="J839" s="177">
        <v>-0.84260000000000002</v>
      </c>
      <c r="K839" s="177">
        <v>-7.2662000000000004</v>
      </c>
      <c r="L839" s="177">
        <v>-7.7915999999999999</v>
      </c>
      <c r="M839" s="177">
        <v>1.6224000000000001</v>
      </c>
      <c r="N839" s="177">
        <v>-4.6677</v>
      </c>
      <c r="O839" s="177">
        <v>14.0482</v>
      </c>
      <c r="P839" s="177">
        <v>12.2431</v>
      </c>
      <c r="Q839" s="177">
        <v>13.7668</v>
      </c>
      <c r="R839" s="177">
        <v>3.0369999999999999</v>
      </c>
      <c r="T839" s="106"/>
      <c r="U839" s="107"/>
      <c r="V839" s="107"/>
      <c r="W839" s="107"/>
      <c r="X839" s="107"/>
      <c r="Y839" s="107"/>
      <c r="Z839" s="107"/>
      <c r="AA839" s="107"/>
      <c r="AB839" s="107"/>
      <c r="AC839" s="107"/>
      <c r="AD839" s="107"/>
      <c r="AE839" s="107"/>
      <c r="AF839" s="107"/>
      <c r="AG839" s="107"/>
      <c r="AH839" s="107"/>
    </row>
    <row r="840" spans="1:34" x14ac:dyDescent="0.3">
      <c r="A840" s="173" t="s">
        <v>1587</v>
      </c>
      <c r="B840" s="173" t="s">
        <v>1675</v>
      </c>
      <c r="C840" s="173">
        <v>100669</v>
      </c>
      <c r="D840" s="176">
        <v>44988</v>
      </c>
      <c r="E840" s="177">
        <v>224.6507</v>
      </c>
      <c r="F840" s="177">
        <v>0.36699999999999999</v>
      </c>
      <c r="G840" s="177">
        <v>0.47170000000000001</v>
      </c>
      <c r="H840" s="177">
        <v>-0.16750000000000001</v>
      </c>
      <c r="I840" s="177">
        <v>-1.6497999999999999</v>
      </c>
      <c r="J840" s="177">
        <v>-0.90559999999999996</v>
      </c>
      <c r="K840" s="177">
        <v>-7.4566999999999997</v>
      </c>
      <c r="L840" s="177">
        <v>-8.1658000000000008</v>
      </c>
      <c r="M840" s="177">
        <v>1.0001</v>
      </c>
      <c r="N840" s="177">
        <v>-5.4603999999999999</v>
      </c>
      <c r="O840" s="177">
        <v>13.167400000000001</v>
      </c>
      <c r="P840" s="177">
        <v>11.6333</v>
      </c>
      <c r="Q840" s="177">
        <v>14.2342</v>
      </c>
      <c r="R840" s="177">
        <v>2.1989999999999998</v>
      </c>
      <c r="T840" s="106"/>
      <c r="U840" s="107"/>
      <c r="V840" s="107"/>
      <c r="W840" s="107"/>
      <c r="X840" s="107"/>
      <c r="Y840" s="107"/>
      <c r="Z840" s="107"/>
      <c r="AA840" s="107"/>
      <c r="AB840" s="107"/>
      <c r="AC840" s="107"/>
      <c r="AD840" s="107"/>
      <c r="AE840" s="107"/>
      <c r="AF840" s="107"/>
      <c r="AG840" s="107"/>
      <c r="AH840" s="107"/>
    </row>
    <row r="841" spans="1:34" x14ac:dyDescent="0.3">
      <c r="A841" s="173" t="s">
        <v>1587</v>
      </c>
      <c r="B841" s="173" t="s">
        <v>1767</v>
      </c>
      <c r="C841" s="173">
        <v>100668</v>
      </c>
      <c r="D841" s="176">
        <v>44988</v>
      </c>
      <c r="E841" s="177">
        <v>359.70249853324998</v>
      </c>
      <c r="F841" s="177">
        <v>0.36699999999999999</v>
      </c>
      <c r="G841" s="177">
        <v>0.47170000000000001</v>
      </c>
      <c r="H841" s="177">
        <v>-0.1676</v>
      </c>
      <c r="I841" s="177">
        <v>-1.6498999999999999</v>
      </c>
      <c r="J841" s="177">
        <v>-0.90559999999999996</v>
      </c>
      <c r="K841" s="177">
        <v>-7.4566999999999997</v>
      </c>
      <c r="L841" s="177">
        <v>-8.1656999999999993</v>
      </c>
      <c r="M841" s="177">
        <v>1.0002</v>
      </c>
      <c r="N841" s="177">
        <v>-5.4603999999999999</v>
      </c>
      <c r="O841" s="177">
        <v>13.167199999999999</v>
      </c>
      <c r="P841" s="177">
        <v>11.4817</v>
      </c>
      <c r="Q841" s="177">
        <v>12.331</v>
      </c>
      <c r="R841" s="177">
        <v>2.1987999999999999</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0.95755384615384587</v>
      </c>
      <c r="G842" s="179">
        <v>1.3203673076923073</v>
      </c>
      <c r="H842" s="179">
        <v>0.68313846153846169</v>
      </c>
      <c r="I842" s="179">
        <v>-1.2913076923076925</v>
      </c>
      <c r="J842" s="179">
        <v>-0.60950961538461546</v>
      </c>
      <c r="K842" s="179">
        <v>-5.5540519230769245</v>
      </c>
      <c r="L842" s="179">
        <v>-1.8703442307692306</v>
      </c>
      <c r="M842" s="179">
        <v>6.6514961538461543</v>
      </c>
      <c r="N842" s="179">
        <v>4.6682423076923074</v>
      </c>
      <c r="O842" s="179">
        <v>15.353418</v>
      </c>
      <c r="P842" s="179">
        <v>10.839500000000001</v>
      </c>
      <c r="Q842" s="179">
        <v>14.212442307692307</v>
      </c>
      <c r="R842" s="179">
        <v>8.2540730769230759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0.9587</v>
      </c>
      <c r="G843" s="179">
        <v>1.19225</v>
      </c>
      <c r="H843" s="179">
        <v>0.59575</v>
      </c>
      <c r="I843" s="179">
        <v>-1.4092</v>
      </c>
      <c r="J843" s="179">
        <v>-0.84260000000000002</v>
      </c>
      <c r="K843" s="179">
        <v>-5.7212499999999995</v>
      </c>
      <c r="L843" s="179">
        <v>-1.1454</v>
      </c>
      <c r="M843" s="179">
        <v>6.8009000000000004</v>
      </c>
      <c r="N843" s="179">
        <v>4.1422499999999998</v>
      </c>
      <c r="O843" s="179">
        <v>14.568449999999999</v>
      </c>
      <c r="P843" s="179">
        <v>11.42765</v>
      </c>
      <c r="Q843" s="179">
        <v>13.806750000000001</v>
      </c>
      <c r="R843" s="179">
        <v>8.0624500000000001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752</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753</v>
      </c>
      <c r="B846" s="173" t="s">
        <v>754</v>
      </c>
      <c r="C846" s="173">
        <v>122644</v>
      </c>
      <c r="D846" s="176">
        <v>44988</v>
      </c>
      <c r="E846" s="177">
        <v>290.84039999999999</v>
      </c>
      <c r="F846" s="177">
        <v>10.030099999999999</v>
      </c>
      <c r="G846" s="177">
        <v>6.1064999999999996</v>
      </c>
      <c r="H846" s="177">
        <v>6.3094000000000001</v>
      </c>
      <c r="I846" s="177">
        <v>5.9523000000000001</v>
      </c>
      <c r="J846" s="177">
        <v>6.1166</v>
      </c>
      <c r="K846" s="177">
        <v>6.2539999999999996</v>
      </c>
      <c r="L846" s="177">
        <v>5.9808000000000003</v>
      </c>
      <c r="M846" s="177">
        <v>5.9741</v>
      </c>
      <c r="N846" s="177">
        <v>5.3433999999999999</v>
      </c>
      <c r="O846" s="177">
        <v>5.5693999999999999</v>
      </c>
      <c r="P846" s="177">
        <v>6.6398000000000001</v>
      </c>
      <c r="Q846" s="177">
        <v>7.9531000000000001</v>
      </c>
      <c r="R846" s="177">
        <v>4.9050000000000002</v>
      </c>
      <c r="S846" t="s">
        <v>1786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753</v>
      </c>
      <c r="B847" s="173" t="s">
        <v>755</v>
      </c>
      <c r="C847" s="173">
        <v>122646</v>
      </c>
      <c r="D847" s="176">
        <v>44988</v>
      </c>
      <c r="E847" s="177">
        <v>297.38209999999998</v>
      </c>
      <c r="F847" s="177">
        <v>10.2638</v>
      </c>
      <c r="G847" s="177">
        <v>6.3324999999999996</v>
      </c>
      <c r="H847" s="177">
        <v>6.5361000000000002</v>
      </c>
      <c r="I847" s="177">
        <v>6.1787000000000001</v>
      </c>
      <c r="J847" s="177">
        <v>6.3429000000000002</v>
      </c>
      <c r="K847" s="177">
        <v>6.4824999999999999</v>
      </c>
      <c r="L847" s="177">
        <v>6.2126999999999999</v>
      </c>
      <c r="M847" s="177">
        <v>6.2145999999999999</v>
      </c>
      <c r="N847" s="177">
        <v>5.5928000000000004</v>
      </c>
      <c r="O847" s="177">
        <v>5.7797999999999998</v>
      </c>
      <c r="P847" s="177">
        <v>6.8623000000000003</v>
      </c>
      <c r="Q847" s="177">
        <v>7.9531999999999998</v>
      </c>
      <c r="R847" s="177">
        <v>5.1261999999999999</v>
      </c>
      <c r="S847" t="s">
        <v>1786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753</v>
      </c>
      <c r="B848" s="173" t="s">
        <v>1676</v>
      </c>
      <c r="C848" s="173">
        <v>148771</v>
      </c>
      <c r="D848" s="176">
        <v>44988</v>
      </c>
      <c r="E848" s="177">
        <v>10.9183</v>
      </c>
      <c r="F848" s="177">
        <v>18.730499999999999</v>
      </c>
      <c r="G848" s="177">
        <v>13.7218</v>
      </c>
      <c r="H848" s="177">
        <v>10.6717</v>
      </c>
      <c r="I848" s="177">
        <v>8.1681000000000008</v>
      </c>
      <c r="J848" s="177">
        <v>7.7465999999999999</v>
      </c>
      <c r="K848" s="177">
        <v>6.3970000000000002</v>
      </c>
      <c r="L848" s="177">
        <v>6.1273999999999997</v>
      </c>
      <c r="M848" s="177">
        <v>5.9246999999999996</v>
      </c>
      <c r="N848" s="177">
        <v>4.4433999999999996</v>
      </c>
      <c r="O848" s="177"/>
      <c r="P848" s="177"/>
      <c r="Q848" s="177">
        <v>4.5936000000000003</v>
      </c>
      <c r="R848" s="177"/>
      <c r="T848" s="106"/>
      <c r="U848" s="107"/>
      <c r="V848" s="107"/>
      <c r="W848" s="107"/>
      <c r="X848" s="107"/>
      <c r="Y848" s="107"/>
      <c r="Z848" s="107"/>
      <c r="AA848" s="107"/>
      <c r="AB848" s="107"/>
      <c r="AC848" s="107"/>
      <c r="AD848" s="107"/>
      <c r="AE848" s="107"/>
      <c r="AF848" s="107"/>
      <c r="AG848" s="107"/>
      <c r="AH848" s="107"/>
    </row>
    <row r="849" spans="1:34" x14ac:dyDescent="0.3">
      <c r="A849" s="173" t="s">
        <v>753</v>
      </c>
      <c r="B849" s="173" t="s">
        <v>1677</v>
      </c>
      <c r="C849" s="173">
        <v>148768</v>
      </c>
      <c r="D849" s="176">
        <v>44988</v>
      </c>
      <c r="E849" s="177">
        <v>10.8597</v>
      </c>
      <c r="F849" s="177">
        <v>18.1587</v>
      </c>
      <c r="G849" s="177">
        <v>13.3468</v>
      </c>
      <c r="H849" s="177">
        <v>10.440099999999999</v>
      </c>
      <c r="I849" s="177">
        <v>7.8982999999999999</v>
      </c>
      <c r="J849" s="177">
        <v>7.4851000000000001</v>
      </c>
      <c r="K849" s="177">
        <v>6.1234999999999999</v>
      </c>
      <c r="L849" s="177">
        <v>5.8520000000000003</v>
      </c>
      <c r="M849" s="177">
        <v>5.6458000000000004</v>
      </c>
      <c r="N849" s="177">
        <v>4.1668000000000003</v>
      </c>
      <c r="O849" s="177"/>
      <c r="P849" s="177"/>
      <c r="Q849" s="177">
        <v>4.3061999999999996</v>
      </c>
      <c r="R849" s="177"/>
      <c r="T849" s="106"/>
      <c r="U849" s="107"/>
      <c r="V849" s="107"/>
      <c r="W849" s="107"/>
      <c r="X849" s="107"/>
      <c r="Y849" s="107"/>
      <c r="Z849" s="107"/>
      <c r="AA849" s="107"/>
      <c r="AB849" s="107"/>
      <c r="AC849" s="107"/>
      <c r="AD849" s="107"/>
      <c r="AE849" s="107"/>
      <c r="AF849" s="107"/>
      <c r="AG849" s="107"/>
      <c r="AH849" s="107"/>
    </row>
    <row r="850" spans="1:34" x14ac:dyDescent="0.3">
      <c r="A850" s="173" t="s">
        <v>753</v>
      </c>
      <c r="B850" s="173" t="s">
        <v>756</v>
      </c>
      <c r="C850" s="173">
        <v>101048</v>
      </c>
      <c r="D850" s="176">
        <v>44988</v>
      </c>
      <c r="E850" s="177">
        <v>33.919800000000002</v>
      </c>
      <c r="F850" s="177">
        <v>15.071199999999999</v>
      </c>
      <c r="G850" s="177">
        <v>16.5581</v>
      </c>
      <c r="H850" s="177">
        <v>10.551399999999999</v>
      </c>
      <c r="I850" s="177">
        <v>7.6315999999999997</v>
      </c>
      <c r="J850" s="177">
        <v>6.9932999999999996</v>
      </c>
      <c r="K850" s="177">
        <v>6.0362</v>
      </c>
      <c r="L850" s="177">
        <v>6.0976999999999997</v>
      </c>
      <c r="M850" s="177">
        <v>5.8773</v>
      </c>
      <c r="N850" s="177">
        <v>4.9501999999999997</v>
      </c>
      <c r="O850" s="177">
        <v>4.3784999999999998</v>
      </c>
      <c r="P850" s="177">
        <v>5.5260999999999996</v>
      </c>
      <c r="Q850" s="177">
        <v>5.7427000000000001</v>
      </c>
      <c r="R850" s="177">
        <v>4.1391999999999998</v>
      </c>
      <c r="S850" t="s">
        <v>1786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753</v>
      </c>
      <c r="B851" s="173" t="s">
        <v>757</v>
      </c>
      <c r="C851" s="173">
        <v>118508</v>
      </c>
      <c r="D851" s="176">
        <v>44988</v>
      </c>
      <c r="E851" s="177">
        <v>36.410400000000003</v>
      </c>
      <c r="F851" s="177">
        <v>15.946099999999999</v>
      </c>
      <c r="G851" s="177">
        <v>17.4008</v>
      </c>
      <c r="H851" s="177">
        <v>11.366899999999999</v>
      </c>
      <c r="I851" s="177">
        <v>8.4480000000000004</v>
      </c>
      <c r="J851" s="177">
        <v>7.7866999999999997</v>
      </c>
      <c r="K851" s="177">
        <v>6.8160999999999996</v>
      </c>
      <c r="L851" s="177">
        <v>6.8555000000000001</v>
      </c>
      <c r="M851" s="177">
        <v>6.6322999999999999</v>
      </c>
      <c r="N851" s="177">
        <v>5.7009999999999996</v>
      </c>
      <c r="O851" s="177">
        <v>5.1135000000000002</v>
      </c>
      <c r="P851" s="177">
        <v>6.1913</v>
      </c>
      <c r="Q851" s="177">
        <v>6.7237</v>
      </c>
      <c r="R851" s="177">
        <v>4.8552</v>
      </c>
      <c r="S851" t="s">
        <v>1786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753</v>
      </c>
      <c r="B852" s="173" t="s">
        <v>758</v>
      </c>
      <c r="C852" s="173">
        <v>106841</v>
      </c>
      <c r="D852" s="176">
        <v>44988</v>
      </c>
      <c r="E852" s="177">
        <v>41.500999999999998</v>
      </c>
      <c r="F852" s="177">
        <v>8.2690999999999999</v>
      </c>
      <c r="G852" s="177">
        <v>16.145499999999998</v>
      </c>
      <c r="H852" s="177">
        <v>9.8941999999999997</v>
      </c>
      <c r="I852" s="177">
        <v>7.9459</v>
      </c>
      <c r="J852" s="177">
        <v>7.8747999999999996</v>
      </c>
      <c r="K852" s="177">
        <v>6.0770999999999997</v>
      </c>
      <c r="L852" s="177">
        <v>6.0654000000000003</v>
      </c>
      <c r="M852" s="177">
        <v>6.3882000000000003</v>
      </c>
      <c r="N852" s="177">
        <v>5.359</v>
      </c>
      <c r="O852" s="177">
        <v>5.8661000000000003</v>
      </c>
      <c r="P852" s="177">
        <v>6.7403000000000004</v>
      </c>
      <c r="Q852" s="177">
        <v>7.7472000000000003</v>
      </c>
      <c r="R852" s="177">
        <v>4.7965999999999998</v>
      </c>
      <c r="T852" s="106"/>
      <c r="U852" s="107"/>
      <c r="V852" s="107"/>
      <c r="W852" s="107"/>
      <c r="X852" s="107"/>
      <c r="Y852" s="107"/>
      <c r="Z852" s="107"/>
      <c r="AA852" s="107"/>
      <c r="AB852" s="107"/>
      <c r="AC852" s="107"/>
      <c r="AD852" s="107"/>
      <c r="AE852" s="107"/>
      <c r="AF852" s="107"/>
      <c r="AG852" s="107"/>
      <c r="AH852" s="107"/>
    </row>
    <row r="853" spans="1:34" x14ac:dyDescent="0.3">
      <c r="A853" s="173" t="s">
        <v>753</v>
      </c>
      <c r="B853" s="173" t="s">
        <v>759</v>
      </c>
      <c r="C853" s="173">
        <v>118961</v>
      </c>
      <c r="D853" s="176">
        <v>44988</v>
      </c>
      <c r="E853" s="177">
        <v>42.108199999999997</v>
      </c>
      <c r="F853" s="177">
        <v>8.4968000000000004</v>
      </c>
      <c r="G853" s="177">
        <v>16.375900000000001</v>
      </c>
      <c r="H853" s="177">
        <v>10.111800000000001</v>
      </c>
      <c r="I853" s="177">
        <v>8.1674000000000007</v>
      </c>
      <c r="J853" s="177">
        <v>8.0990000000000002</v>
      </c>
      <c r="K853" s="177">
        <v>6.3003999999999998</v>
      </c>
      <c r="L853" s="177">
        <v>6.2925000000000004</v>
      </c>
      <c r="M853" s="177">
        <v>6.6215000000000002</v>
      </c>
      <c r="N853" s="177">
        <v>5.5983999999999998</v>
      </c>
      <c r="O853" s="177">
        <v>6.1128999999999998</v>
      </c>
      <c r="P853" s="177">
        <v>6.9551999999999996</v>
      </c>
      <c r="Q853" s="177">
        <v>7.7908999999999997</v>
      </c>
      <c r="R853" s="177">
        <v>5.0467000000000004</v>
      </c>
      <c r="T853" s="106"/>
      <c r="U853" s="107"/>
      <c r="V853" s="107"/>
      <c r="W853" s="107"/>
      <c r="X853" s="107"/>
      <c r="Y853" s="107"/>
      <c r="Z853" s="107"/>
      <c r="AA853" s="107"/>
      <c r="AB853" s="107"/>
      <c r="AC853" s="107"/>
      <c r="AD853" s="107"/>
      <c r="AE853" s="107"/>
      <c r="AF853" s="107"/>
      <c r="AG853" s="107"/>
      <c r="AH853" s="107"/>
    </row>
    <row r="854" spans="1:34" x14ac:dyDescent="0.3">
      <c r="A854" s="173" t="s">
        <v>753</v>
      </c>
      <c r="B854" s="173" t="s">
        <v>760</v>
      </c>
      <c r="C854" s="173">
        <v>101802</v>
      </c>
      <c r="D854" s="176">
        <v>44988</v>
      </c>
      <c r="E854" s="177">
        <v>354.36770000000001</v>
      </c>
      <c r="F854" s="177">
        <v>17.941199999999998</v>
      </c>
      <c r="G854" s="177">
        <v>29.329499999999999</v>
      </c>
      <c r="H854" s="177">
        <v>15.7728</v>
      </c>
      <c r="I854" s="177">
        <v>10.890499999999999</v>
      </c>
      <c r="J854" s="177">
        <v>11.0952</v>
      </c>
      <c r="K854" s="177">
        <v>6.1241000000000003</v>
      </c>
      <c r="L854" s="177">
        <v>6.5926999999999998</v>
      </c>
      <c r="M854" s="177">
        <v>6.9537000000000004</v>
      </c>
      <c r="N854" s="177">
        <v>5.7100999999999997</v>
      </c>
      <c r="O854" s="177">
        <v>5.7118000000000002</v>
      </c>
      <c r="P854" s="177">
        <v>6.5475000000000003</v>
      </c>
      <c r="Q854" s="177">
        <v>7.5865</v>
      </c>
      <c r="R854" s="177">
        <v>4.4492000000000003</v>
      </c>
      <c r="T854" s="106"/>
      <c r="U854" s="107"/>
      <c r="V854" s="107"/>
      <c r="W854" s="107"/>
      <c r="X854" s="107"/>
      <c r="Y854" s="107"/>
      <c r="Z854" s="107"/>
      <c r="AA854" s="107"/>
      <c r="AB854" s="107"/>
      <c r="AC854" s="107"/>
      <c r="AD854" s="107"/>
      <c r="AE854" s="107"/>
      <c r="AF854" s="107"/>
      <c r="AG854" s="107"/>
      <c r="AH854" s="107"/>
    </row>
    <row r="855" spans="1:34" x14ac:dyDescent="0.3">
      <c r="A855" s="173" t="s">
        <v>753</v>
      </c>
      <c r="B855" s="173" t="s">
        <v>761</v>
      </c>
      <c r="C855" s="173">
        <v>120425</v>
      </c>
      <c r="D855" s="176">
        <v>44988</v>
      </c>
      <c r="E855" s="177">
        <v>381.30779999999999</v>
      </c>
      <c r="F855" s="177">
        <v>18.5989</v>
      </c>
      <c r="G855" s="177">
        <v>29.990400000000001</v>
      </c>
      <c r="H855" s="177">
        <v>16.434000000000001</v>
      </c>
      <c r="I855" s="177">
        <v>11.5535</v>
      </c>
      <c r="J855" s="177">
        <v>11.761200000000001</v>
      </c>
      <c r="K855" s="177">
        <v>6.7991000000000001</v>
      </c>
      <c r="L855" s="177">
        <v>7.2986000000000004</v>
      </c>
      <c r="M855" s="177">
        <v>7.6795</v>
      </c>
      <c r="N855" s="177">
        <v>6.4485000000000001</v>
      </c>
      <c r="O855" s="177">
        <v>6.4680999999999997</v>
      </c>
      <c r="P855" s="177">
        <v>7.3250000000000002</v>
      </c>
      <c r="Q855" s="177">
        <v>8.2279</v>
      </c>
      <c r="R855" s="177">
        <v>5.1913999999999998</v>
      </c>
      <c r="T855" s="106"/>
      <c r="U855" s="107"/>
      <c r="V855" s="107"/>
      <c r="W855" s="107"/>
      <c r="X855" s="107"/>
      <c r="Y855" s="107"/>
      <c r="Z855" s="107"/>
      <c r="AA855" s="107"/>
      <c r="AB855" s="107"/>
      <c r="AC855" s="107"/>
      <c r="AD855" s="107"/>
      <c r="AE855" s="107"/>
      <c r="AF855" s="107"/>
      <c r="AG855" s="107"/>
      <c r="AH855" s="107"/>
    </row>
    <row r="856" spans="1:34" x14ac:dyDescent="0.3">
      <c r="A856" s="173" t="s">
        <v>753</v>
      </c>
      <c r="B856" s="173" t="s">
        <v>1678</v>
      </c>
      <c r="C856" s="173">
        <v>148711</v>
      </c>
      <c r="D856" s="176">
        <v>44988</v>
      </c>
      <c r="E856" s="177">
        <v>10.8947</v>
      </c>
      <c r="F856" s="177">
        <v>9.7182999999999993</v>
      </c>
      <c r="G856" s="177">
        <v>5.5862999999999996</v>
      </c>
      <c r="H856" s="177">
        <v>4.3109999999999999</v>
      </c>
      <c r="I856" s="177">
        <v>4.4827000000000004</v>
      </c>
      <c r="J856" s="177">
        <v>3.7439</v>
      </c>
      <c r="K856" s="177">
        <v>5.5616000000000003</v>
      </c>
      <c r="L856" s="177">
        <v>5.3387000000000002</v>
      </c>
      <c r="M856" s="177">
        <v>5.7256</v>
      </c>
      <c r="N856" s="177">
        <v>4.4904999999999999</v>
      </c>
      <c r="O856" s="177"/>
      <c r="P856" s="177"/>
      <c r="Q856" s="177">
        <v>4.2995000000000001</v>
      </c>
      <c r="R856" s="177">
        <v>4.3098999999999998</v>
      </c>
      <c r="S856" t="s">
        <v>1785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753</v>
      </c>
      <c r="B857" s="173" t="s">
        <v>1679</v>
      </c>
      <c r="C857" s="173">
        <v>148705</v>
      </c>
      <c r="D857" s="176">
        <v>44988</v>
      </c>
      <c r="E857" s="177">
        <v>10.787800000000001</v>
      </c>
      <c r="F857" s="177">
        <v>9.1376000000000008</v>
      </c>
      <c r="G857" s="177">
        <v>5.0773000000000001</v>
      </c>
      <c r="H857" s="177">
        <v>3.8212999999999999</v>
      </c>
      <c r="I857" s="177">
        <v>3.9937</v>
      </c>
      <c r="J857" s="177">
        <v>3.2465000000000002</v>
      </c>
      <c r="K857" s="177">
        <v>5.0716000000000001</v>
      </c>
      <c r="L857" s="177">
        <v>4.8494999999999999</v>
      </c>
      <c r="M857" s="177">
        <v>5.2271999999999998</v>
      </c>
      <c r="N857" s="177">
        <v>3.9878</v>
      </c>
      <c r="O857" s="177"/>
      <c r="P857" s="177"/>
      <c r="Q857" s="177">
        <v>3.7955000000000001</v>
      </c>
      <c r="R857" s="177">
        <v>3.8067000000000002</v>
      </c>
      <c r="S857" t="s">
        <v>1785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753</v>
      </c>
      <c r="B858" s="173" t="s">
        <v>762</v>
      </c>
      <c r="C858" s="173">
        <v>147269</v>
      </c>
      <c r="D858" s="176">
        <v>44988</v>
      </c>
      <c r="E858" s="177">
        <v>1275.2538999999999</v>
      </c>
      <c r="F858" s="177">
        <v>4.2736999999999998</v>
      </c>
      <c r="G858" s="177">
        <v>12.3399</v>
      </c>
      <c r="H858" s="177">
        <v>8.1552000000000007</v>
      </c>
      <c r="I858" s="177">
        <v>7.8074000000000003</v>
      </c>
      <c r="J858" s="177">
        <v>6.7286000000000001</v>
      </c>
      <c r="K858" s="177">
        <v>5.5015999999999998</v>
      </c>
      <c r="L858" s="177">
        <v>5.5473999999999997</v>
      </c>
      <c r="M858" s="177">
        <v>6.1656000000000004</v>
      </c>
      <c r="N858" s="177">
        <v>4.4500999999999999</v>
      </c>
      <c r="O858" s="177">
        <v>6.3611000000000004</v>
      </c>
      <c r="P858" s="177"/>
      <c r="Q858" s="177">
        <v>6.5979000000000001</v>
      </c>
      <c r="R858" s="177">
        <v>5.2375999999999996</v>
      </c>
      <c r="T858" s="106"/>
      <c r="U858" s="107"/>
      <c r="V858" s="107"/>
      <c r="W858" s="107"/>
      <c r="X858" s="107"/>
      <c r="Y858" s="107"/>
      <c r="Z858" s="107"/>
      <c r="AA858" s="107"/>
      <c r="AB858" s="107"/>
      <c r="AC858" s="107"/>
      <c r="AD858" s="107"/>
      <c r="AE858" s="107"/>
      <c r="AF858" s="107"/>
      <c r="AG858" s="107"/>
      <c r="AH858" s="107"/>
    </row>
    <row r="859" spans="1:34" x14ac:dyDescent="0.3">
      <c r="A859" s="173" t="s">
        <v>753</v>
      </c>
      <c r="B859" s="173" t="s">
        <v>763</v>
      </c>
      <c r="C859" s="173">
        <v>147266</v>
      </c>
      <c r="D859" s="176">
        <v>44988</v>
      </c>
      <c r="E859" s="177">
        <v>1257.5754999999999</v>
      </c>
      <c r="F859" s="177">
        <v>3.8664000000000001</v>
      </c>
      <c r="G859" s="177">
        <v>11.93</v>
      </c>
      <c r="H859" s="177">
        <v>7.7447999999999997</v>
      </c>
      <c r="I859" s="177">
        <v>7.3983999999999996</v>
      </c>
      <c r="J859" s="177">
        <v>6.3183999999999996</v>
      </c>
      <c r="K859" s="177">
        <v>5.0892999999999997</v>
      </c>
      <c r="L859" s="177">
        <v>5.1325000000000003</v>
      </c>
      <c r="M859" s="177">
        <v>5.7449000000000003</v>
      </c>
      <c r="N859" s="177">
        <v>4.0308999999999999</v>
      </c>
      <c r="O859" s="177">
        <v>5.9353999999999996</v>
      </c>
      <c r="P859" s="177"/>
      <c r="Q859" s="177">
        <v>6.2076000000000002</v>
      </c>
      <c r="R859" s="177">
        <v>4.8164999999999996</v>
      </c>
      <c r="T859" s="106"/>
      <c r="U859" s="107"/>
      <c r="V859" s="107"/>
      <c r="W859" s="107"/>
      <c r="X859" s="107"/>
      <c r="Y859" s="107"/>
      <c r="Z859" s="107"/>
      <c r="AA859" s="107"/>
      <c r="AB859" s="107"/>
      <c r="AC859" s="107"/>
      <c r="AD859" s="107"/>
      <c r="AE859" s="107"/>
      <c r="AF859" s="107"/>
      <c r="AG859" s="107"/>
      <c r="AH859" s="107"/>
    </row>
    <row r="860" spans="1:34" x14ac:dyDescent="0.3">
      <c r="A860" s="173" t="s">
        <v>753</v>
      </c>
      <c r="B860" s="173" t="s">
        <v>764</v>
      </c>
      <c r="C860" s="173">
        <v>102673</v>
      </c>
      <c r="D860" s="176">
        <v>44988</v>
      </c>
      <c r="E860" s="177">
        <v>37.534700000000001</v>
      </c>
      <c r="F860" s="177">
        <v>11.478300000000001</v>
      </c>
      <c r="G860" s="177">
        <v>4.2477999999999998</v>
      </c>
      <c r="H860" s="177">
        <v>1.0699000000000001</v>
      </c>
      <c r="I860" s="177">
        <v>2.6073</v>
      </c>
      <c r="J860" s="177">
        <v>2.3067000000000002</v>
      </c>
      <c r="K860" s="177">
        <v>4.7248000000000001</v>
      </c>
      <c r="L860" s="177">
        <v>5.0031999999999996</v>
      </c>
      <c r="M860" s="177">
        <v>5.3428000000000004</v>
      </c>
      <c r="N860" s="177">
        <v>3.9855</v>
      </c>
      <c r="O860" s="177">
        <v>5.7801999999999998</v>
      </c>
      <c r="P860" s="177">
        <v>6.7553000000000001</v>
      </c>
      <c r="Q860" s="177">
        <v>7.4074</v>
      </c>
      <c r="R860" s="177">
        <v>4.4179000000000004</v>
      </c>
      <c r="T860" s="106"/>
      <c r="U860" s="107"/>
      <c r="V860" s="107"/>
      <c r="W860" s="107"/>
      <c r="X860" s="107"/>
      <c r="Y860" s="107"/>
      <c r="Z860" s="107"/>
      <c r="AA860" s="107"/>
      <c r="AB860" s="107"/>
      <c r="AC860" s="107"/>
      <c r="AD860" s="107"/>
      <c r="AE860" s="107"/>
      <c r="AF860" s="107"/>
      <c r="AG860" s="107"/>
      <c r="AH860" s="107"/>
    </row>
    <row r="861" spans="1:34" x14ac:dyDescent="0.3">
      <c r="A861" s="173" t="s">
        <v>753</v>
      </c>
      <c r="B861" s="173" t="s">
        <v>765</v>
      </c>
      <c r="C861" s="173">
        <v>118656</v>
      </c>
      <c r="D861" s="176">
        <v>44988</v>
      </c>
      <c r="E861" s="177">
        <v>39.223199999999999</v>
      </c>
      <c r="F861" s="177">
        <v>11.822100000000001</v>
      </c>
      <c r="G861" s="177">
        <v>4.5614999999999997</v>
      </c>
      <c r="H861" s="177">
        <v>1.3962000000000001</v>
      </c>
      <c r="I861" s="177">
        <v>2.9346000000000001</v>
      </c>
      <c r="J861" s="177">
        <v>2.6375000000000002</v>
      </c>
      <c r="K861" s="177">
        <v>5.0583999999999998</v>
      </c>
      <c r="L861" s="177">
        <v>5.3415999999999997</v>
      </c>
      <c r="M861" s="177">
        <v>5.6866000000000003</v>
      </c>
      <c r="N861" s="177">
        <v>4.3292000000000002</v>
      </c>
      <c r="O861" s="177">
        <v>6.1356000000000002</v>
      </c>
      <c r="P861" s="177">
        <v>7.1627999999999998</v>
      </c>
      <c r="Q861" s="177">
        <v>7.8808999999999996</v>
      </c>
      <c r="R861" s="177">
        <v>4.7632000000000003</v>
      </c>
      <c r="T861" s="106"/>
      <c r="U861" s="107"/>
      <c r="V861" s="107"/>
      <c r="W861" s="107"/>
      <c r="X861" s="107"/>
      <c r="Y861" s="107"/>
      <c r="Z861" s="107"/>
      <c r="AA861" s="107"/>
      <c r="AB861" s="107"/>
      <c r="AC861" s="107"/>
      <c r="AD861" s="107"/>
      <c r="AE861" s="107"/>
      <c r="AF861" s="107"/>
      <c r="AG861" s="107"/>
      <c r="AH861" s="107"/>
    </row>
    <row r="862" spans="1:34" x14ac:dyDescent="0.3">
      <c r="A862" s="173" t="s">
        <v>753</v>
      </c>
      <c r="B862" s="173" t="s">
        <v>1680</v>
      </c>
      <c r="C862" s="173">
        <v>148550</v>
      </c>
      <c r="D862" s="176">
        <v>44988</v>
      </c>
      <c r="E862" s="177">
        <v>11.122199999999999</v>
      </c>
      <c r="F862" s="177">
        <v>8.5344999999999995</v>
      </c>
      <c r="G862" s="177">
        <v>4.3772000000000002</v>
      </c>
      <c r="H862" s="177">
        <v>5.7259000000000002</v>
      </c>
      <c r="I862" s="177">
        <v>5.3319999999999999</v>
      </c>
      <c r="J862" s="177">
        <v>4.5044000000000004</v>
      </c>
      <c r="K862" s="177">
        <v>5.7838000000000003</v>
      </c>
      <c r="L862" s="177">
        <v>5.3766999999999996</v>
      </c>
      <c r="M862" s="177">
        <v>5.8428000000000004</v>
      </c>
      <c r="N862" s="177">
        <v>4.8986999999999998</v>
      </c>
      <c r="O862" s="177"/>
      <c r="P862" s="177"/>
      <c r="Q862" s="177">
        <v>4.6340000000000003</v>
      </c>
      <c r="R862" s="177">
        <v>4.3727</v>
      </c>
      <c r="S862" t="s">
        <v>1786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753</v>
      </c>
      <c r="B863" s="173" t="s">
        <v>1681</v>
      </c>
      <c r="C863" s="173">
        <v>148543</v>
      </c>
      <c r="D863" s="176">
        <v>44988</v>
      </c>
      <c r="E863" s="177">
        <v>11.0693</v>
      </c>
      <c r="F863" s="177">
        <v>8.2454000000000001</v>
      </c>
      <c r="G863" s="177">
        <v>4.1782000000000004</v>
      </c>
      <c r="H863" s="177">
        <v>5.5171999999999999</v>
      </c>
      <c r="I863" s="177">
        <v>5.1210000000000004</v>
      </c>
      <c r="J863" s="177">
        <v>4.3007999999999997</v>
      </c>
      <c r="K863" s="177">
        <v>5.5807000000000002</v>
      </c>
      <c r="L863" s="177">
        <v>5.1703000000000001</v>
      </c>
      <c r="M863" s="177">
        <v>5.6341000000000001</v>
      </c>
      <c r="N863" s="177">
        <v>4.6881000000000004</v>
      </c>
      <c r="O863" s="177"/>
      <c r="P863" s="177"/>
      <c r="Q863" s="177">
        <v>4.4217000000000004</v>
      </c>
      <c r="R863" s="177">
        <v>4.1623999999999999</v>
      </c>
      <c r="S863" t="s">
        <v>1786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753</v>
      </c>
      <c r="B864" s="173" t="s">
        <v>766</v>
      </c>
      <c r="C864" s="173">
        <v>145295</v>
      </c>
      <c r="D864" s="176">
        <v>44988</v>
      </c>
      <c r="E864" s="177">
        <v>1315.3584000000001</v>
      </c>
      <c r="F864" s="177">
        <v>10.414400000000001</v>
      </c>
      <c r="G864" s="177">
        <v>6.6624999999999996</v>
      </c>
      <c r="H864" s="177">
        <v>5.5669000000000004</v>
      </c>
      <c r="I864" s="177">
        <v>5.9915000000000003</v>
      </c>
      <c r="J864" s="177">
        <v>6.0065</v>
      </c>
      <c r="K864" s="177">
        <v>6.1369999999999996</v>
      </c>
      <c r="L864" s="177">
        <v>5.7662000000000004</v>
      </c>
      <c r="M864" s="177">
        <v>5.6657999999999999</v>
      </c>
      <c r="N864" s="177">
        <v>5.0220000000000002</v>
      </c>
      <c r="O864" s="177">
        <v>5.4526000000000003</v>
      </c>
      <c r="P864" s="177"/>
      <c r="Q864" s="177">
        <v>6.5157999999999996</v>
      </c>
      <c r="R864" s="177">
        <v>4.5467000000000004</v>
      </c>
      <c r="T864" s="106"/>
      <c r="U864" s="107"/>
      <c r="V864" s="107"/>
      <c r="W864" s="107"/>
      <c r="X864" s="107"/>
      <c r="Y864" s="107"/>
      <c r="Z864" s="107"/>
      <c r="AA864" s="107"/>
      <c r="AB864" s="107"/>
      <c r="AC864" s="107"/>
      <c r="AD864" s="107"/>
      <c r="AE864" s="107"/>
      <c r="AF864" s="107"/>
      <c r="AG864" s="107"/>
      <c r="AH864" s="107"/>
    </row>
    <row r="865" spans="1:34" x14ac:dyDescent="0.3">
      <c r="A865" s="173" t="s">
        <v>753</v>
      </c>
      <c r="B865" s="173" t="s">
        <v>767</v>
      </c>
      <c r="C865" s="173">
        <v>145287</v>
      </c>
      <c r="D865" s="176">
        <v>44988</v>
      </c>
      <c r="E865" s="177">
        <v>1270.6832999999999</v>
      </c>
      <c r="F865" s="177">
        <v>9.9126999999999992</v>
      </c>
      <c r="G865" s="177">
        <v>6.1616999999999997</v>
      </c>
      <c r="H865" s="177">
        <v>5.0662000000000003</v>
      </c>
      <c r="I865" s="177">
        <v>5.4904000000000002</v>
      </c>
      <c r="J865" s="177">
        <v>5.5042</v>
      </c>
      <c r="K865" s="177">
        <v>5.6296999999999997</v>
      </c>
      <c r="L865" s="177">
        <v>5.2523999999999997</v>
      </c>
      <c r="M865" s="177">
        <v>5.1456</v>
      </c>
      <c r="N865" s="177">
        <v>4.4981999999999998</v>
      </c>
      <c r="O865" s="177">
        <v>4.7142999999999997</v>
      </c>
      <c r="P865" s="177"/>
      <c r="Q865" s="177">
        <v>5.6715999999999998</v>
      </c>
      <c r="R865" s="177">
        <v>3.9318</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11.445489999999998</v>
      </c>
      <c r="G866" s="179">
        <v>11.521510000000001</v>
      </c>
      <c r="H866" s="179">
        <v>7.82315</v>
      </c>
      <c r="I866" s="179">
        <v>6.6996649999999986</v>
      </c>
      <c r="J866" s="179">
        <v>6.3299450000000004</v>
      </c>
      <c r="K866" s="179">
        <v>5.8774250000000006</v>
      </c>
      <c r="L866" s="179">
        <v>5.8076899999999991</v>
      </c>
      <c r="M866" s="179">
        <v>6.0046349999999986</v>
      </c>
      <c r="N866" s="179">
        <v>4.8847300000000002</v>
      </c>
      <c r="O866" s="179">
        <v>5.66995</v>
      </c>
      <c r="P866" s="179">
        <v>6.67056</v>
      </c>
      <c r="Q866" s="179">
        <v>6.3028449999999996</v>
      </c>
      <c r="R866" s="179">
        <v>4.6041611111111109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10.14695</v>
      </c>
      <c r="G867" s="179">
        <v>9.2962500000000006</v>
      </c>
      <c r="H867" s="179">
        <v>7.1404499999999995</v>
      </c>
      <c r="I867" s="179">
        <v>6.7885499999999999</v>
      </c>
      <c r="J867" s="179">
        <v>6.3306500000000003</v>
      </c>
      <c r="K867" s="179">
        <v>6.0566499999999994</v>
      </c>
      <c r="L867" s="179">
        <v>5.8091000000000008</v>
      </c>
      <c r="M867" s="179">
        <v>5.8600500000000002</v>
      </c>
      <c r="N867" s="179">
        <v>4.7934000000000001</v>
      </c>
      <c r="O867" s="179">
        <v>5.7799999999999994</v>
      </c>
      <c r="P867" s="179">
        <v>6.7477999999999998</v>
      </c>
      <c r="Q867" s="179">
        <v>6.5568499999999998</v>
      </c>
      <c r="R867" s="179">
        <v>4.6549500000000004</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768</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769</v>
      </c>
      <c r="B870" s="173" t="s">
        <v>770</v>
      </c>
      <c r="C870" s="173">
        <v>103309</v>
      </c>
      <c r="D870" s="176">
        <v>44988</v>
      </c>
      <c r="E870" s="177">
        <v>90.018600000000006</v>
      </c>
      <c r="F870" s="177">
        <v>1.2981</v>
      </c>
      <c r="G870" s="177">
        <v>1.228</v>
      </c>
      <c r="H870" s="177">
        <v>0.67979999999999996</v>
      </c>
      <c r="I870" s="177">
        <v>-1.4859</v>
      </c>
      <c r="J870" s="177">
        <v>-1.5983000000000001</v>
      </c>
      <c r="K870" s="177">
        <v>-6.5004</v>
      </c>
      <c r="L870" s="177">
        <v>-1.4181999999999999</v>
      </c>
      <c r="M870" s="177">
        <v>4.9314999999999998</v>
      </c>
      <c r="N870" s="177">
        <v>5.1056999999999997</v>
      </c>
      <c r="O870" s="177">
        <v>14.0989</v>
      </c>
      <c r="P870" s="177">
        <v>9.7260000000000009</v>
      </c>
      <c r="Q870" s="177">
        <v>13.488099999999999</v>
      </c>
      <c r="R870" s="177">
        <v>7.2222999999999997</v>
      </c>
      <c r="T870" s="106"/>
      <c r="U870" s="107"/>
      <c r="V870" s="107"/>
      <c r="W870" s="107"/>
      <c r="X870" s="107"/>
      <c r="Y870" s="107"/>
      <c r="Z870" s="107"/>
      <c r="AA870" s="107"/>
      <c r="AB870" s="107"/>
      <c r="AC870" s="107"/>
      <c r="AD870" s="107"/>
      <c r="AE870" s="107"/>
      <c r="AF870" s="107"/>
      <c r="AG870" s="107"/>
      <c r="AH870" s="107"/>
    </row>
    <row r="871" spans="1:34" x14ac:dyDescent="0.3">
      <c r="A871" s="173" t="s">
        <v>769</v>
      </c>
      <c r="B871" s="173" t="s">
        <v>771</v>
      </c>
      <c r="C871" s="173">
        <v>119564</v>
      </c>
      <c r="D871" s="176">
        <v>44988</v>
      </c>
      <c r="E871" s="177">
        <v>99.163600000000002</v>
      </c>
      <c r="F871" s="177">
        <v>1.3004</v>
      </c>
      <c r="G871" s="177">
        <v>1.2349000000000001</v>
      </c>
      <c r="H871" s="177">
        <v>0.69650000000000001</v>
      </c>
      <c r="I871" s="177">
        <v>-1.4537</v>
      </c>
      <c r="J871" s="177">
        <v>-1.534</v>
      </c>
      <c r="K871" s="177">
        <v>-6.2845000000000004</v>
      </c>
      <c r="L871" s="177">
        <v>-0.91069999999999995</v>
      </c>
      <c r="M871" s="177">
        <v>5.758</v>
      </c>
      <c r="N871" s="177">
        <v>6.1676000000000002</v>
      </c>
      <c r="O871" s="177">
        <v>15.166600000000001</v>
      </c>
      <c r="P871" s="177">
        <v>10.7624</v>
      </c>
      <c r="Q871" s="177">
        <v>13.9671</v>
      </c>
      <c r="R871" s="177">
        <v>8.2365999999999993</v>
      </c>
      <c r="T871" s="106"/>
      <c r="U871" s="107"/>
      <c r="V871" s="107"/>
      <c r="W871" s="107"/>
      <c r="X871" s="107"/>
      <c r="Y871" s="107"/>
      <c r="Z871" s="107"/>
      <c r="AA871" s="107"/>
      <c r="AB871" s="107"/>
      <c r="AC871" s="107"/>
      <c r="AD871" s="107"/>
      <c r="AE871" s="107"/>
      <c r="AF871" s="107"/>
      <c r="AG871" s="107"/>
      <c r="AH871" s="107"/>
    </row>
    <row r="872" spans="1:34" x14ac:dyDescent="0.3">
      <c r="A872" s="173" t="s">
        <v>769</v>
      </c>
      <c r="B872" s="173" t="s">
        <v>772</v>
      </c>
      <c r="C872" s="173">
        <v>120468</v>
      </c>
      <c r="D872" s="176">
        <v>44988</v>
      </c>
      <c r="E872" s="177">
        <v>42.02</v>
      </c>
      <c r="F872" s="177">
        <v>0.45419999999999999</v>
      </c>
      <c r="G872" s="177">
        <v>0.69489999999999996</v>
      </c>
      <c r="H872" s="177">
        <v>4.7600000000000003E-2</v>
      </c>
      <c r="I872" s="177">
        <v>-2.0741000000000001</v>
      </c>
      <c r="J872" s="177">
        <v>7.1400000000000005E-2</v>
      </c>
      <c r="K872" s="177">
        <v>-9.3027999999999995</v>
      </c>
      <c r="L872" s="177">
        <v>-11.350199999999999</v>
      </c>
      <c r="M872" s="177">
        <v>-3.3134000000000001</v>
      </c>
      <c r="N872" s="177">
        <v>-9.7120999999999995</v>
      </c>
      <c r="O872" s="177">
        <v>7.8459000000000003</v>
      </c>
      <c r="P872" s="177">
        <v>9.1045999999999996</v>
      </c>
      <c r="Q872" s="177">
        <v>13.4308</v>
      </c>
      <c r="R872" s="177">
        <v>-1.7272000000000001</v>
      </c>
      <c r="T872" s="106"/>
      <c r="U872" s="107"/>
      <c r="V872" s="107"/>
      <c r="W872" s="107"/>
      <c r="X872" s="107"/>
      <c r="Y872" s="107"/>
      <c r="Z872" s="107"/>
      <c r="AA872" s="107"/>
      <c r="AB872" s="107"/>
      <c r="AC872" s="107"/>
      <c r="AD872" s="107"/>
      <c r="AE872" s="107"/>
      <c r="AF872" s="107"/>
      <c r="AG872" s="107"/>
      <c r="AH872" s="107"/>
    </row>
    <row r="873" spans="1:34" x14ac:dyDescent="0.3">
      <c r="A873" s="173" t="s">
        <v>769</v>
      </c>
      <c r="B873" s="173" t="s">
        <v>773</v>
      </c>
      <c r="C873" s="173">
        <v>117560</v>
      </c>
      <c r="D873" s="176">
        <v>44988</v>
      </c>
      <c r="E873" s="177">
        <v>37.22</v>
      </c>
      <c r="F873" s="177">
        <v>0.43169999999999997</v>
      </c>
      <c r="G873" s="177">
        <v>0.67620000000000002</v>
      </c>
      <c r="H873" s="177">
        <v>2.69E-2</v>
      </c>
      <c r="I873" s="177">
        <v>-2.1299000000000001</v>
      </c>
      <c r="J873" s="177">
        <v>-2.69E-2</v>
      </c>
      <c r="K873" s="177">
        <v>-9.5503999999999998</v>
      </c>
      <c r="L873" s="177">
        <v>-11.8218</v>
      </c>
      <c r="M873" s="177">
        <v>-4.0968999999999998</v>
      </c>
      <c r="N873" s="177">
        <v>-10.7006</v>
      </c>
      <c r="O873" s="177">
        <v>6.63</v>
      </c>
      <c r="P873" s="177">
        <v>7.8265000000000002</v>
      </c>
      <c r="Q873" s="177">
        <v>13.0922</v>
      </c>
      <c r="R873" s="177">
        <v>-2.8058999999999998</v>
      </c>
      <c r="T873" s="106"/>
      <c r="U873" s="107"/>
      <c r="V873" s="107"/>
      <c r="W873" s="107"/>
      <c r="X873" s="107"/>
      <c r="Y873" s="107"/>
      <c r="Z873" s="107"/>
      <c r="AA873" s="107"/>
      <c r="AB873" s="107"/>
      <c r="AC873" s="107"/>
      <c r="AD873" s="107"/>
      <c r="AE873" s="107"/>
      <c r="AF873" s="107"/>
      <c r="AG873" s="107"/>
      <c r="AH873" s="107"/>
    </row>
    <row r="874" spans="1:34" x14ac:dyDescent="0.3">
      <c r="A874" s="173" t="s">
        <v>769</v>
      </c>
      <c r="B874" s="173" t="s">
        <v>1893</v>
      </c>
      <c r="C874" s="173">
        <v>150264</v>
      </c>
      <c r="D874" s="176">
        <v>44988</v>
      </c>
      <c r="E874" s="177">
        <v>15.8955</v>
      </c>
      <c r="F874" s="177">
        <v>1.4441999999999999</v>
      </c>
      <c r="G874" s="177">
        <v>1.6420999999999999</v>
      </c>
      <c r="H874" s="177">
        <v>0.77149999999999996</v>
      </c>
      <c r="I874" s="177">
        <v>-1.2081999999999999</v>
      </c>
      <c r="J874" s="177">
        <v>6.1100000000000002E-2</v>
      </c>
      <c r="K874" s="177">
        <v>-3.7528999999999999</v>
      </c>
      <c r="L874" s="177">
        <v>-1.0742</v>
      </c>
      <c r="M874" s="177">
        <v>8.2475000000000005</v>
      </c>
      <c r="N874" s="177">
        <v>8.9479000000000006</v>
      </c>
      <c r="O874" s="177">
        <v>15.6174</v>
      </c>
      <c r="P874" s="177">
        <v>10.2582</v>
      </c>
      <c r="Q874" s="177">
        <v>8.9473000000000003</v>
      </c>
      <c r="R874" s="177">
        <v>9.2490000000000006</v>
      </c>
      <c r="T874" s="106"/>
      <c r="U874" s="107"/>
      <c r="V874" s="107"/>
      <c r="W874" s="107"/>
      <c r="X874" s="107"/>
      <c r="Y874" s="107"/>
      <c r="Z874" s="107"/>
      <c r="AA874" s="107"/>
      <c r="AB874" s="107"/>
      <c r="AC874" s="107"/>
      <c r="AD874" s="107"/>
      <c r="AE874" s="107"/>
      <c r="AF874" s="107"/>
      <c r="AG874" s="107"/>
      <c r="AH874" s="107"/>
    </row>
    <row r="875" spans="1:34" x14ac:dyDescent="0.3">
      <c r="A875" s="173" t="s">
        <v>769</v>
      </c>
      <c r="B875" s="173" t="s">
        <v>1894</v>
      </c>
      <c r="C875" s="173">
        <v>150263</v>
      </c>
      <c r="D875" s="176">
        <v>44988</v>
      </c>
      <c r="E875" s="177">
        <v>14.6557</v>
      </c>
      <c r="F875" s="177">
        <v>1.4390000000000001</v>
      </c>
      <c r="G875" s="177">
        <v>1.6274999999999999</v>
      </c>
      <c r="H875" s="177">
        <v>0.73750000000000004</v>
      </c>
      <c r="I875" s="177">
        <v>-1.2745</v>
      </c>
      <c r="J875" s="177">
        <v>-7.4300000000000005E-2</v>
      </c>
      <c r="K875" s="177">
        <v>-4.1753999999999998</v>
      </c>
      <c r="L875" s="177">
        <v>-1.9673</v>
      </c>
      <c r="M875" s="177">
        <v>6.8160999999999996</v>
      </c>
      <c r="N875" s="177">
        <v>7.0697000000000001</v>
      </c>
      <c r="O875" s="177">
        <v>13.774900000000001</v>
      </c>
      <c r="P875" s="177">
        <v>8.6231000000000009</v>
      </c>
      <c r="Q875" s="177">
        <v>7.3235999999999999</v>
      </c>
      <c r="R875" s="177">
        <v>7.4198000000000004</v>
      </c>
      <c r="T875" s="106"/>
      <c r="U875" s="107"/>
      <c r="V875" s="107"/>
      <c r="W875" s="107"/>
      <c r="X875" s="107"/>
      <c r="Y875" s="107"/>
      <c r="Z875" s="107"/>
      <c r="AA875" s="107"/>
      <c r="AB875" s="107"/>
      <c r="AC875" s="107"/>
      <c r="AD875" s="107"/>
      <c r="AE875" s="107"/>
      <c r="AF875" s="107"/>
      <c r="AG875" s="107"/>
      <c r="AH875" s="107"/>
    </row>
    <row r="876" spans="1:34" x14ac:dyDescent="0.3">
      <c r="A876" s="173" t="s">
        <v>769</v>
      </c>
      <c r="B876" s="173" t="s">
        <v>774</v>
      </c>
      <c r="C876" s="173">
        <v>119096</v>
      </c>
      <c r="D876" s="176">
        <v>44988</v>
      </c>
      <c r="E876" s="177">
        <v>35.213000000000001</v>
      </c>
      <c r="F876" s="177">
        <v>0.2505</v>
      </c>
      <c r="G876" s="177">
        <v>7.9600000000000004E-2</v>
      </c>
      <c r="H876" s="177">
        <v>-0.64610000000000001</v>
      </c>
      <c r="I876" s="177">
        <v>-2.3028</v>
      </c>
      <c r="J876" s="177">
        <v>-0.88939999999999997</v>
      </c>
      <c r="K876" s="177">
        <v>-5.8903999999999996</v>
      </c>
      <c r="L876" s="177">
        <v>-3.5392000000000001</v>
      </c>
      <c r="M876" s="177">
        <v>6.4093999999999998</v>
      </c>
      <c r="N876" s="177">
        <v>4.5702999999999996</v>
      </c>
      <c r="O876" s="177">
        <v>11.120200000000001</v>
      </c>
      <c r="P876" s="177">
        <v>8.6678999999999995</v>
      </c>
      <c r="Q876" s="177">
        <v>12.045199999999999</v>
      </c>
      <c r="R876" s="177">
        <v>5.3289999999999997</v>
      </c>
      <c r="T876" s="106"/>
      <c r="U876" s="107"/>
      <c r="V876" s="107"/>
      <c r="W876" s="107"/>
      <c r="X876" s="107"/>
      <c r="Y876" s="107"/>
      <c r="Z876" s="107"/>
      <c r="AA876" s="107"/>
      <c r="AB876" s="107"/>
      <c r="AC876" s="107"/>
      <c r="AD876" s="107"/>
      <c r="AE876" s="107"/>
      <c r="AF876" s="107"/>
      <c r="AG876" s="107"/>
      <c r="AH876" s="107"/>
    </row>
    <row r="877" spans="1:34" x14ac:dyDescent="0.3">
      <c r="A877" s="173" t="s">
        <v>769</v>
      </c>
      <c r="B877" s="173" t="s">
        <v>775</v>
      </c>
      <c r="C877" s="173">
        <v>112901</v>
      </c>
      <c r="D877" s="176">
        <v>44988</v>
      </c>
      <c r="E877" s="177">
        <v>32.331000000000003</v>
      </c>
      <c r="F877" s="177">
        <v>0.24809999999999999</v>
      </c>
      <c r="G877" s="177">
        <v>7.1199999999999999E-2</v>
      </c>
      <c r="H877" s="177">
        <v>-0.66669999999999996</v>
      </c>
      <c r="I877" s="177">
        <v>-2.3439000000000001</v>
      </c>
      <c r="J877" s="177">
        <v>-0.97099999999999997</v>
      </c>
      <c r="K877" s="177">
        <v>-6.14</v>
      </c>
      <c r="L877" s="177">
        <v>-4.0537999999999998</v>
      </c>
      <c r="M877" s="177">
        <v>5.5602999999999998</v>
      </c>
      <c r="N877" s="177">
        <v>3.4525999999999999</v>
      </c>
      <c r="O877" s="177">
        <v>9.9362999999999992</v>
      </c>
      <c r="P877" s="177">
        <v>7.5545</v>
      </c>
      <c r="Q877" s="177">
        <v>9.6506000000000007</v>
      </c>
      <c r="R877" s="177">
        <v>4.2107999999999999</v>
      </c>
      <c r="T877" s="106"/>
      <c r="U877" s="107"/>
      <c r="V877" s="107"/>
      <c r="W877" s="107"/>
      <c r="X877" s="107"/>
      <c r="Y877" s="107"/>
      <c r="Z877" s="107"/>
      <c r="AA877" s="107"/>
      <c r="AB877" s="107"/>
      <c r="AC877" s="107"/>
      <c r="AD877" s="107"/>
      <c r="AE877" s="107"/>
      <c r="AF877" s="107"/>
      <c r="AG877" s="107"/>
      <c r="AH877" s="107"/>
    </row>
    <row r="878" spans="1:34" x14ac:dyDescent="0.3">
      <c r="A878" s="173" t="s">
        <v>769</v>
      </c>
      <c r="B878" s="173" t="s">
        <v>776</v>
      </c>
      <c r="C878" s="173">
        <v>105817</v>
      </c>
      <c r="D878" s="176">
        <v>44988</v>
      </c>
      <c r="E878" s="177">
        <v>68.592399999999998</v>
      </c>
      <c r="F878" s="177">
        <v>1.4061999999999999</v>
      </c>
      <c r="G878" s="177">
        <v>1.4021999999999999</v>
      </c>
      <c r="H878" s="177">
        <v>0.63160000000000005</v>
      </c>
      <c r="I878" s="177">
        <v>-1.8474999999999999</v>
      </c>
      <c r="J878" s="177">
        <v>-2.4607999999999999</v>
      </c>
      <c r="K878" s="177">
        <v>-5.9707999999999997</v>
      </c>
      <c r="L878" s="177">
        <v>0.2104</v>
      </c>
      <c r="M878" s="177">
        <v>10.851900000000001</v>
      </c>
      <c r="N878" s="177">
        <v>10.872400000000001</v>
      </c>
      <c r="O878" s="177">
        <v>20.382100000000001</v>
      </c>
      <c r="P878" s="177">
        <v>11.8849</v>
      </c>
      <c r="Q878" s="177">
        <v>13.125500000000001</v>
      </c>
      <c r="R878" s="177">
        <v>11.238300000000001</v>
      </c>
      <c r="T878" s="106"/>
      <c r="U878" s="107"/>
      <c r="V878" s="107"/>
      <c r="W878" s="107"/>
      <c r="X878" s="107"/>
      <c r="Y878" s="107"/>
      <c r="Z878" s="107"/>
      <c r="AA878" s="107"/>
      <c r="AB878" s="107"/>
      <c r="AC878" s="107"/>
      <c r="AD878" s="107"/>
      <c r="AE878" s="107"/>
      <c r="AF878" s="107"/>
      <c r="AG878" s="107"/>
      <c r="AH878" s="107"/>
    </row>
    <row r="879" spans="1:34" x14ac:dyDescent="0.3">
      <c r="A879" s="173" t="s">
        <v>769</v>
      </c>
      <c r="B879" s="173" t="s">
        <v>777</v>
      </c>
      <c r="C879" s="173">
        <v>118564</v>
      </c>
      <c r="D879" s="176">
        <v>44988</v>
      </c>
      <c r="E879" s="177">
        <v>75.774000000000001</v>
      </c>
      <c r="F879" s="177">
        <v>1.4083000000000001</v>
      </c>
      <c r="G879" s="177">
        <v>1.4079999999999999</v>
      </c>
      <c r="H879" s="177">
        <v>0.64570000000000005</v>
      </c>
      <c r="I879" s="177">
        <v>-1.8197000000000001</v>
      </c>
      <c r="J879" s="177">
        <v>-2.4020000000000001</v>
      </c>
      <c r="K879" s="177">
        <v>-5.7782</v>
      </c>
      <c r="L879" s="177">
        <v>0.61850000000000005</v>
      </c>
      <c r="M879" s="177">
        <v>11.527799999999999</v>
      </c>
      <c r="N879" s="177">
        <v>11.769</v>
      </c>
      <c r="O879" s="177">
        <v>21.358799999999999</v>
      </c>
      <c r="P879" s="177">
        <v>12.8833</v>
      </c>
      <c r="Q879" s="177">
        <v>17.557600000000001</v>
      </c>
      <c r="R879" s="177">
        <v>12.1244</v>
      </c>
      <c r="T879" s="106"/>
      <c r="U879" s="107"/>
      <c r="V879" s="107"/>
      <c r="W879" s="107"/>
      <c r="X879" s="107"/>
      <c r="Y879" s="107"/>
      <c r="Z879" s="107"/>
      <c r="AA879" s="107"/>
      <c r="AB879" s="107"/>
      <c r="AC879" s="107"/>
      <c r="AD879" s="107"/>
      <c r="AE879" s="107"/>
      <c r="AF879" s="107"/>
      <c r="AG879" s="107"/>
      <c r="AH879" s="107"/>
    </row>
    <row r="880" spans="1:34" x14ac:dyDescent="0.3">
      <c r="A880" s="173" t="s">
        <v>769</v>
      </c>
      <c r="B880" s="173" t="s">
        <v>778</v>
      </c>
      <c r="C880" s="173">
        <v>102760</v>
      </c>
      <c r="D880" s="176">
        <v>44988</v>
      </c>
      <c r="E880" s="177">
        <v>132.17599999999999</v>
      </c>
      <c r="F880" s="177">
        <v>1.0650999999999999</v>
      </c>
      <c r="G880" s="177">
        <v>1.3705000000000001</v>
      </c>
      <c r="H880" s="177">
        <v>0.85770000000000002</v>
      </c>
      <c r="I880" s="177">
        <v>-1.0310999999999999</v>
      </c>
      <c r="J880" s="177">
        <v>0.15690000000000001</v>
      </c>
      <c r="K880" s="177">
        <v>-4.0590000000000002</v>
      </c>
      <c r="L880" s="177">
        <v>4.3006000000000002</v>
      </c>
      <c r="M880" s="177">
        <v>14.8797</v>
      </c>
      <c r="N880" s="177">
        <v>22.0608</v>
      </c>
      <c r="O880" s="177">
        <v>23.496500000000001</v>
      </c>
      <c r="P880" s="177">
        <v>10.2675</v>
      </c>
      <c r="Q880" s="177">
        <v>15.0022</v>
      </c>
      <c r="R880" s="177">
        <v>19.176400000000001</v>
      </c>
      <c r="T880" s="106"/>
      <c r="U880" s="107"/>
      <c r="V880" s="107"/>
      <c r="W880" s="107"/>
      <c r="X880" s="107"/>
      <c r="Y880" s="107"/>
      <c r="Z880" s="107"/>
      <c r="AA880" s="107"/>
      <c r="AB880" s="107"/>
      <c r="AC880" s="107"/>
      <c r="AD880" s="107"/>
      <c r="AE880" s="107"/>
      <c r="AF880" s="107"/>
      <c r="AG880" s="107"/>
      <c r="AH880" s="107"/>
    </row>
    <row r="881" spans="1:34" x14ac:dyDescent="0.3">
      <c r="A881" s="173" t="s">
        <v>769</v>
      </c>
      <c r="B881" s="173" t="s">
        <v>779</v>
      </c>
      <c r="C881" s="173">
        <v>118950</v>
      </c>
      <c r="D881" s="176">
        <v>44988</v>
      </c>
      <c r="E881" s="177">
        <v>145.72999999999999</v>
      </c>
      <c r="F881" s="177">
        <v>1.0693999999999999</v>
      </c>
      <c r="G881" s="177">
        <v>1.3844000000000001</v>
      </c>
      <c r="H881" s="177">
        <v>0.88539999999999996</v>
      </c>
      <c r="I881" s="177">
        <v>-0.9778</v>
      </c>
      <c r="J881" s="177">
        <v>0.26700000000000002</v>
      </c>
      <c r="K881" s="177">
        <v>-3.7145000000000001</v>
      </c>
      <c r="L881" s="177">
        <v>5.0178000000000003</v>
      </c>
      <c r="M881" s="177">
        <v>16.052</v>
      </c>
      <c r="N881" s="177">
        <v>23.7517</v>
      </c>
      <c r="O881" s="177">
        <v>25.003799999999998</v>
      </c>
      <c r="P881" s="177">
        <v>11.476900000000001</v>
      </c>
      <c r="Q881" s="177">
        <v>13.61</v>
      </c>
      <c r="R881" s="177">
        <v>20.748899999999999</v>
      </c>
      <c r="T881" s="106"/>
      <c r="U881" s="107"/>
      <c r="V881" s="107"/>
      <c r="W881" s="107"/>
      <c r="X881" s="107"/>
      <c r="Y881" s="107"/>
      <c r="Z881" s="107"/>
      <c r="AA881" s="107"/>
      <c r="AB881" s="107"/>
      <c r="AC881" s="107"/>
      <c r="AD881" s="107"/>
      <c r="AE881" s="107"/>
      <c r="AF881" s="107"/>
      <c r="AG881" s="107"/>
      <c r="AH881" s="107"/>
    </row>
    <row r="882" spans="1:34" x14ac:dyDescent="0.3">
      <c r="A882" s="173" t="s">
        <v>769</v>
      </c>
      <c r="B882" s="173" t="s">
        <v>2005</v>
      </c>
      <c r="C882" s="173">
        <v>148411</v>
      </c>
      <c r="D882" s="176">
        <v>44988</v>
      </c>
      <c r="E882" s="177">
        <v>16.371600000000001</v>
      </c>
      <c r="F882" s="177">
        <v>1.4807999999999999</v>
      </c>
      <c r="G882" s="177">
        <v>1.6655</v>
      </c>
      <c r="H882" s="177">
        <v>0.83079999999999998</v>
      </c>
      <c r="I882" s="177">
        <v>-1.5538000000000001</v>
      </c>
      <c r="J882" s="177">
        <v>-0.79559999999999997</v>
      </c>
      <c r="K882" s="177">
        <v>-5.5416999999999996</v>
      </c>
      <c r="L882" s="177">
        <v>-9.7600000000000006E-2</v>
      </c>
      <c r="M882" s="177">
        <v>8.0604999999999993</v>
      </c>
      <c r="N882" s="177">
        <v>5.8109999999999999</v>
      </c>
      <c r="O882" s="177"/>
      <c r="P882" s="177"/>
      <c r="Q882" s="177">
        <v>20.756699999999999</v>
      </c>
      <c r="R882" s="177">
        <v>8.9010999999999996</v>
      </c>
      <c r="T882" s="106"/>
      <c r="U882" s="107"/>
      <c r="V882" s="107"/>
      <c r="W882" s="107"/>
      <c r="X882" s="107"/>
      <c r="Y882" s="107"/>
      <c r="Z882" s="107"/>
      <c r="AA882" s="107"/>
      <c r="AB882" s="107"/>
      <c r="AC882" s="107"/>
      <c r="AD882" s="107"/>
      <c r="AE882" s="107"/>
      <c r="AF882" s="107"/>
      <c r="AG882" s="107"/>
      <c r="AH882" s="107"/>
    </row>
    <row r="883" spans="1:34" x14ac:dyDescent="0.3">
      <c r="A883" s="173" t="s">
        <v>769</v>
      </c>
      <c r="B883" s="173" t="s">
        <v>2006</v>
      </c>
      <c r="C883" s="173">
        <v>148409</v>
      </c>
      <c r="D883" s="176">
        <v>44988</v>
      </c>
      <c r="E883" s="177">
        <v>15.6953</v>
      </c>
      <c r="F883" s="177">
        <v>1.4774</v>
      </c>
      <c r="G883" s="177">
        <v>1.6555</v>
      </c>
      <c r="H883" s="177">
        <v>0.80730000000000002</v>
      </c>
      <c r="I883" s="177">
        <v>-1.6006</v>
      </c>
      <c r="J883" s="177">
        <v>-0.8891</v>
      </c>
      <c r="K883" s="177">
        <v>-5.8414000000000001</v>
      </c>
      <c r="L883" s="177">
        <v>-0.82399999999999995</v>
      </c>
      <c r="M883" s="177">
        <v>6.8244999999999996</v>
      </c>
      <c r="N883" s="177">
        <v>4.1611000000000002</v>
      </c>
      <c r="O883" s="177"/>
      <c r="P883" s="177"/>
      <c r="Q883" s="177">
        <v>18.8232</v>
      </c>
      <c r="R883" s="177">
        <v>7.1673999999999998</v>
      </c>
      <c r="T883" s="106"/>
      <c r="U883" s="107"/>
      <c r="V883" s="107"/>
      <c r="W883" s="107"/>
      <c r="X883" s="107"/>
      <c r="Y883" s="107"/>
      <c r="Z883" s="107"/>
      <c r="AA883" s="107"/>
      <c r="AB883" s="107"/>
      <c r="AC883" s="107"/>
      <c r="AD883" s="107"/>
      <c r="AE883" s="107"/>
      <c r="AF883" s="107"/>
      <c r="AG883" s="107"/>
      <c r="AH883" s="107"/>
    </row>
    <row r="884" spans="1:34" x14ac:dyDescent="0.3">
      <c r="A884" s="173" t="s">
        <v>769</v>
      </c>
      <c r="B884" s="173" t="s">
        <v>780</v>
      </c>
      <c r="C884" s="173">
        <v>111957</v>
      </c>
      <c r="D884" s="176">
        <v>44988</v>
      </c>
      <c r="E884" s="177">
        <v>50.93</v>
      </c>
      <c r="F884" s="177">
        <v>1.0716000000000001</v>
      </c>
      <c r="G884" s="177">
        <v>0.97150000000000003</v>
      </c>
      <c r="H884" s="177">
        <v>0.57269999999999999</v>
      </c>
      <c r="I884" s="177">
        <v>-1.3749</v>
      </c>
      <c r="J884" s="177">
        <v>-1.9257</v>
      </c>
      <c r="K884" s="177">
        <v>-5.6852</v>
      </c>
      <c r="L884" s="177">
        <v>1.0916999999999999</v>
      </c>
      <c r="M884" s="177">
        <v>8.6623000000000001</v>
      </c>
      <c r="N884" s="177">
        <v>10.597200000000001</v>
      </c>
      <c r="O884" s="177">
        <v>22.863900000000001</v>
      </c>
      <c r="P884" s="177">
        <v>12.0404</v>
      </c>
      <c r="Q884" s="177">
        <v>12.5465</v>
      </c>
      <c r="R884" s="177">
        <v>11.263999999999999</v>
      </c>
      <c r="T884" s="106"/>
      <c r="U884" s="107"/>
      <c r="V884" s="107"/>
      <c r="W884" s="107"/>
      <c r="X884" s="107"/>
      <c r="Y884" s="107"/>
      <c r="Z884" s="107"/>
      <c r="AA884" s="107"/>
      <c r="AB884" s="107"/>
      <c r="AC884" s="107"/>
      <c r="AD884" s="107"/>
      <c r="AE884" s="107"/>
      <c r="AF884" s="107"/>
      <c r="AG884" s="107"/>
      <c r="AH884" s="107"/>
    </row>
    <row r="885" spans="1:34" x14ac:dyDescent="0.3">
      <c r="A885" s="173" t="s">
        <v>769</v>
      </c>
      <c r="B885" s="173" t="s">
        <v>781</v>
      </c>
      <c r="C885" s="173">
        <v>120722</v>
      </c>
      <c r="D885" s="176">
        <v>44988</v>
      </c>
      <c r="E885" s="177">
        <v>56.77</v>
      </c>
      <c r="F885" s="177">
        <v>1.0862000000000001</v>
      </c>
      <c r="G885" s="177">
        <v>0.99629999999999996</v>
      </c>
      <c r="H885" s="177">
        <v>0.60250000000000004</v>
      </c>
      <c r="I885" s="177">
        <v>-1.3039000000000001</v>
      </c>
      <c r="J885" s="177">
        <v>-1.8160000000000001</v>
      </c>
      <c r="K885" s="177">
        <v>-5.3360000000000003</v>
      </c>
      <c r="L885" s="177">
        <v>1.8112999999999999</v>
      </c>
      <c r="M885" s="177">
        <v>9.7640999999999991</v>
      </c>
      <c r="N885" s="177">
        <v>12.0829</v>
      </c>
      <c r="O885" s="177">
        <v>24.412400000000002</v>
      </c>
      <c r="P885" s="177">
        <v>13.3339</v>
      </c>
      <c r="Q885" s="177">
        <v>13.7517</v>
      </c>
      <c r="R885" s="177">
        <v>12.720499999999999</v>
      </c>
      <c r="T885" s="106"/>
      <c r="U885" s="107"/>
      <c r="V885" s="107"/>
      <c r="W885" s="107"/>
      <c r="X885" s="107"/>
      <c r="Y885" s="107"/>
      <c r="Z885" s="107"/>
      <c r="AA885" s="107"/>
      <c r="AB885" s="107"/>
      <c r="AC885" s="107"/>
      <c r="AD885" s="107"/>
      <c r="AE885" s="107"/>
      <c r="AF885" s="107"/>
      <c r="AG885" s="107"/>
      <c r="AH885" s="107"/>
    </row>
    <row r="886" spans="1:34" x14ac:dyDescent="0.3">
      <c r="A886" s="173" t="s">
        <v>769</v>
      </c>
      <c r="B886" s="173" t="s">
        <v>782</v>
      </c>
      <c r="C886" s="173">
        <v>141920</v>
      </c>
      <c r="D886" s="176">
        <v>44988</v>
      </c>
      <c r="E886" s="177">
        <v>16.36</v>
      </c>
      <c r="F886" s="177">
        <v>1.3003</v>
      </c>
      <c r="G886" s="177">
        <v>0.98770000000000002</v>
      </c>
      <c r="H886" s="177">
        <v>-0.1221</v>
      </c>
      <c r="I886" s="177">
        <v>-2.677</v>
      </c>
      <c r="J886" s="177">
        <v>-1.6827000000000001</v>
      </c>
      <c r="K886" s="177">
        <v>-4.7729999999999997</v>
      </c>
      <c r="L886" s="177">
        <v>0.1837</v>
      </c>
      <c r="M886" s="177">
        <v>7.2084000000000001</v>
      </c>
      <c r="N886" s="177">
        <v>6.0271999999999997</v>
      </c>
      <c r="O886" s="177">
        <v>16.865500000000001</v>
      </c>
      <c r="P886" s="177">
        <v>10.1746</v>
      </c>
      <c r="Q886" s="177">
        <v>9.7460000000000004</v>
      </c>
      <c r="R886" s="177">
        <v>9.6786999999999992</v>
      </c>
      <c r="T886" s="106"/>
      <c r="U886" s="107"/>
      <c r="V886" s="107"/>
      <c r="W886" s="107"/>
      <c r="X886" s="107"/>
      <c r="Y886" s="107"/>
      <c r="Z886" s="107"/>
      <c r="AA886" s="107"/>
      <c r="AB886" s="107"/>
      <c r="AC886" s="107"/>
      <c r="AD886" s="107"/>
      <c r="AE886" s="107"/>
      <c r="AF886" s="107"/>
      <c r="AG886" s="107"/>
      <c r="AH886" s="107"/>
    </row>
    <row r="887" spans="1:34" x14ac:dyDescent="0.3">
      <c r="A887" s="173" t="s">
        <v>769</v>
      </c>
      <c r="B887" s="173" t="s">
        <v>783</v>
      </c>
      <c r="C887" s="173">
        <v>141919</v>
      </c>
      <c r="D887" s="176">
        <v>44988</v>
      </c>
      <c r="E887" s="177">
        <v>15.22</v>
      </c>
      <c r="F887" s="177">
        <v>1.3315999999999999</v>
      </c>
      <c r="G887" s="177">
        <v>0.99539999999999995</v>
      </c>
      <c r="H887" s="177">
        <v>-0.13120000000000001</v>
      </c>
      <c r="I887" s="177">
        <v>-2.6854</v>
      </c>
      <c r="J887" s="177">
        <v>-1.7431000000000001</v>
      </c>
      <c r="K887" s="177">
        <v>-4.9938000000000002</v>
      </c>
      <c r="L887" s="177">
        <v>-0.2621</v>
      </c>
      <c r="M887" s="177">
        <v>6.508</v>
      </c>
      <c r="N887" s="177">
        <v>5.1105</v>
      </c>
      <c r="O887" s="177">
        <v>15.8056</v>
      </c>
      <c r="P887" s="177">
        <v>8.7702000000000009</v>
      </c>
      <c r="Q887" s="177">
        <v>8.2585999999999995</v>
      </c>
      <c r="R887" s="177">
        <v>8.7050000000000001</v>
      </c>
      <c r="T887" s="106"/>
      <c r="U887" s="107"/>
      <c r="V887" s="107"/>
      <c r="W887" s="107"/>
      <c r="X887" s="107"/>
      <c r="Y887" s="107"/>
      <c r="Z887" s="107"/>
      <c r="AA887" s="107"/>
      <c r="AB887" s="107"/>
      <c r="AC887" s="107"/>
      <c r="AD887" s="107"/>
      <c r="AE887" s="107"/>
      <c r="AF887" s="107"/>
      <c r="AG887" s="107"/>
      <c r="AH887" s="107"/>
    </row>
    <row r="888" spans="1:34" x14ac:dyDescent="0.3">
      <c r="A888" s="173" t="s">
        <v>769</v>
      </c>
      <c r="B888" s="173" t="s">
        <v>784</v>
      </c>
      <c r="C888" s="173">
        <v>118421</v>
      </c>
      <c r="D888" s="176">
        <v>44988</v>
      </c>
      <c r="E888" s="177">
        <v>58.237000000000002</v>
      </c>
      <c r="F888" s="177">
        <v>1.2165999999999999</v>
      </c>
      <c r="G888" s="177">
        <v>1.4494</v>
      </c>
      <c r="H888" s="177">
        <v>0.51429999999999998</v>
      </c>
      <c r="I888" s="177">
        <v>-1.2899</v>
      </c>
      <c r="J888" s="177">
        <v>-0.73299999999999998</v>
      </c>
      <c r="K888" s="177">
        <v>-5.7103999999999999</v>
      </c>
      <c r="L888" s="177">
        <v>-4.0149999999999997</v>
      </c>
      <c r="M888" s="177">
        <v>4.7050999999999998</v>
      </c>
      <c r="N888" s="177">
        <v>1.0708</v>
      </c>
      <c r="O888" s="177">
        <v>11.572699999999999</v>
      </c>
      <c r="P888" s="177">
        <v>6.9222999999999999</v>
      </c>
      <c r="Q888" s="177">
        <v>11.088800000000001</v>
      </c>
      <c r="R888" s="177">
        <v>3.9742999999999999</v>
      </c>
      <c r="T888" s="106"/>
      <c r="U888" s="107"/>
      <c r="V888" s="107"/>
      <c r="W888" s="107"/>
      <c r="X888" s="107"/>
      <c r="Y888" s="107"/>
      <c r="Z888" s="107"/>
      <c r="AA888" s="107"/>
      <c r="AB888" s="107"/>
      <c r="AC888" s="107"/>
      <c r="AD888" s="107"/>
      <c r="AE888" s="107"/>
      <c r="AF888" s="107"/>
      <c r="AG888" s="107"/>
      <c r="AH888" s="107"/>
    </row>
    <row r="889" spans="1:34" x14ac:dyDescent="0.3">
      <c r="A889" s="173" t="s">
        <v>769</v>
      </c>
      <c r="B889" s="173" t="s">
        <v>785</v>
      </c>
      <c r="C889" s="173">
        <v>108592</v>
      </c>
      <c r="D889" s="176">
        <v>44988</v>
      </c>
      <c r="E889" s="177">
        <v>50.994</v>
      </c>
      <c r="F889" s="177">
        <v>1.2146999999999999</v>
      </c>
      <c r="G889" s="177">
        <v>1.4401999999999999</v>
      </c>
      <c r="H889" s="177">
        <v>0.49070000000000003</v>
      </c>
      <c r="I889" s="177">
        <v>-1.3389</v>
      </c>
      <c r="J889" s="177">
        <v>-0.83230000000000004</v>
      </c>
      <c r="K889" s="177">
        <v>-6.0191999999999997</v>
      </c>
      <c r="L889" s="177">
        <v>-4.6467000000000001</v>
      </c>
      <c r="M889" s="177">
        <v>3.6674000000000002</v>
      </c>
      <c r="N889" s="177">
        <v>-0.28549999999999998</v>
      </c>
      <c r="O889" s="177">
        <v>10.0791</v>
      </c>
      <c r="P889" s="177">
        <v>5.4602000000000004</v>
      </c>
      <c r="Q889" s="177">
        <v>10.0726</v>
      </c>
      <c r="R889" s="177">
        <v>2.5811999999999999</v>
      </c>
      <c r="T889" s="106"/>
      <c r="U889" s="107"/>
      <c r="V889" s="107"/>
      <c r="W889" s="107"/>
      <c r="X889" s="107"/>
      <c r="Y889" s="107"/>
      <c r="Z889" s="107"/>
      <c r="AA889" s="107"/>
      <c r="AB889" s="107"/>
      <c r="AC889" s="107"/>
      <c r="AD889" s="107"/>
      <c r="AE889" s="107"/>
      <c r="AF889" s="107"/>
      <c r="AG889" s="107"/>
      <c r="AH889" s="107"/>
    </row>
    <row r="890" spans="1:34" x14ac:dyDescent="0.3">
      <c r="A890" s="173" t="s">
        <v>769</v>
      </c>
      <c r="B890" s="173" t="s">
        <v>786</v>
      </c>
      <c r="C890" s="173">
        <v>131580</v>
      </c>
      <c r="D890" s="176">
        <v>44988</v>
      </c>
      <c r="E890" s="177">
        <v>33.467399999999998</v>
      </c>
      <c r="F890" s="177">
        <v>0.91610000000000003</v>
      </c>
      <c r="G890" s="177">
        <v>1.5013000000000001</v>
      </c>
      <c r="H890" s="177">
        <v>0.47949999999999998</v>
      </c>
      <c r="I890" s="177">
        <v>-1.6477999999999999</v>
      </c>
      <c r="J890" s="177">
        <v>-1.0537000000000001</v>
      </c>
      <c r="K890" s="177">
        <v>-3.9041000000000001</v>
      </c>
      <c r="L890" s="177">
        <v>2.6798999999999999</v>
      </c>
      <c r="M890" s="177">
        <v>12.776</v>
      </c>
      <c r="N890" s="177">
        <v>8.6346000000000007</v>
      </c>
      <c r="O890" s="177">
        <v>18.937100000000001</v>
      </c>
      <c r="P890" s="177">
        <v>17.468499999999999</v>
      </c>
      <c r="Q890" s="177">
        <v>15.5753</v>
      </c>
      <c r="R890" s="177">
        <v>11.4314</v>
      </c>
      <c r="T890" s="106"/>
      <c r="U890" s="107"/>
      <c r="V890" s="107"/>
      <c r="W890" s="107"/>
      <c r="X890" s="107"/>
      <c r="Y890" s="107"/>
      <c r="Z890" s="107"/>
      <c r="AA890" s="107"/>
      <c r="AB890" s="107"/>
      <c r="AC890" s="107"/>
      <c r="AD890" s="107"/>
      <c r="AE890" s="107"/>
      <c r="AF890" s="107"/>
      <c r="AG890" s="107"/>
      <c r="AH890" s="107"/>
    </row>
    <row r="891" spans="1:34" x14ac:dyDescent="0.3">
      <c r="A891" s="173" t="s">
        <v>769</v>
      </c>
      <c r="B891" s="173" t="s">
        <v>787</v>
      </c>
      <c r="C891" s="173">
        <v>131578</v>
      </c>
      <c r="D891" s="176">
        <v>44988</v>
      </c>
      <c r="E891" s="177">
        <v>30.217300000000002</v>
      </c>
      <c r="F891" s="177">
        <v>0.91339999999999999</v>
      </c>
      <c r="G891" s="177">
        <v>1.4930000000000001</v>
      </c>
      <c r="H891" s="177">
        <v>0.45979999999999999</v>
      </c>
      <c r="I891" s="177">
        <v>-1.6859999999999999</v>
      </c>
      <c r="J891" s="177">
        <v>-1.1311</v>
      </c>
      <c r="K891" s="177">
        <v>-4.1483999999999996</v>
      </c>
      <c r="L891" s="177">
        <v>2.1562000000000001</v>
      </c>
      <c r="M891" s="177">
        <v>11.9068</v>
      </c>
      <c r="N891" s="177">
        <v>7.5088999999999997</v>
      </c>
      <c r="O891" s="177">
        <v>17.593399999999999</v>
      </c>
      <c r="P891" s="177">
        <v>15.968</v>
      </c>
      <c r="Q891" s="177">
        <v>14.1691</v>
      </c>
      <c r="R891" s="177">
        <v>10.245699999999999</v>
      </c>
      <c r="T891" s="106"/>
      <c r="U891" s="107"/>
      <c r="V891" s="107"/>
      <c r="W891" s="107"/>
      <c r="X891" s="107"/>
      <c r="Y891" s="107"/>
      <c r="Z891" s="107"/>
      <c r="AA891" s="107"/>
      <c r="AB891" s="107"/>
      <c r="AC891" s="107"/>
      <c r="AD891" s="107"/>
      <c r="AE891" s="107"/>
      <c r="AF891" s="107"/>
      <c r="AG891" s="107"/>
      <c r="AH891" s="107"/>
    </row>
    <row r="892" spans="1:34" x14ac:dyDescent="0.3">
      <c r="A892" s="173" t="s">
        <v>769</v>
      </c>
      <c r="B892" s="173" t="s">
        <v>1682</v>
      </c>
      <c r="C892" s="173">
        <v>148481</v>
      </c>
      <c r="D892" s="176">
        <v>44988</v>
      </c>
      <c r="E892" s="177">
        <v>14.91</v>
      </c>
      <c r="F892" s="177">
        <v>1.3595999999999999</v>
      </c>
      <c r="G892" s="177">
        <v>2.0533999999999999</v>
      </c>
      <c r="H892" s="177">
        <v>1.4976</v>
      </c>
      <c r="I892" s="177">
        <v>-0.7984</v>
      </c>
      <c r="J892" s="177">
        <v>0.53939999999999999</v>
      </c>
      <c r="K892" s="177">
        <v>-7.9630000000000001</v>
      </c>
      <c r="L892" s="177">
        <v>-3.3073999999999999</v>
      </c>
      <c r="M892" s="177">
        <v>2.0533999999999999</v>
      </c>
      <c r="N892" s="177">
        <v>-0.6</v>
      </c>
      <c r="O892" s="177"/>
      <c r="P892" s="177"/>
      <c r="Q892" s="177">
        <v>17.909099999999999</v>
      </c>
      <c r="R892" s="177">
        <v>7.3425000000000002</v>
      </c>
      <c r="T892" s="106"/>
      <c r="U892" s="107"/>
      <c r="V892" s="107"/>
      <c r="W892" s="107"/>
      <c r="X892" s="107"/>
      <c r="Y892" s="107"/>
      <c r="Z892" s="107"/>
      <c r="AA892" s="107"/>
      <c r="AB892" s="107"/>
      <c r="AC892" s="107"/>
      <c r="AD892" s="107"/>
      <c r="AE892" s="107"/>
      <c r="AF892" s="107"/>
      <c r="AG892" s="107"/>
      <c r="AH892" s="107"/>
    </row>
    <row r="893" spans="1:34" x14ac:dyDescent="0.3">
      <c r="A893" s="173" t="s">
        <v>769</v>
      </c>
      <c r="B893" s="173" t="s">
        <v>1683</v>
      </c>
      <c r="C893" s="173">
        <v>148483</v>
      </c>
      <c r="D893" s="176">
        <v>44988</v>
      </c>
      <c r="E893" s="177">
        <v>14.31</v>
      </c>
      <c r="F893" s="177">
        <v>1.3455999999999999</v>
      </c>
      <c r="G893" s="177">
        <v>2.0684999999999998</v>
      </c>
      <c r="H893" s="177">
        <v>1.4894000000000001</v>
      </c>
      <c r="I893" s="177">
        <v>-0.83160000000000001</v>
      </c>
      <c r="J893" s="177">
        <v>0.42109999999999997</v>
      </c>
      <c r="K893" s="177">
        <v>-8.2691999999999997</v>
      </c>
      <c r="L893" s="177">
        <v>-4.0240999999999998</v>
      </c>
      <c r="M893" s="177">
        <v>0.91679999999999995</v>
      </c>
      <c r="N893" s="177">
        <v>-2.1873</v>
      </c>
      <c r="O893" s="177"/>
      <c r="P893" s="177"/>
      <c r="Q893" s="177">
        <v>15.9285</v>
      </c>
      <c r="R893" s="177">
        <v>5.5692000000000004</v>
      </c>
      <c r="T893" s="106"/>
      <c r="U893" s="107"/>
      <c r="V893" s="107"/>
      <c r="W893" s="107"/>
      <c r="X893" s="107"/>
      <c r="Y893" s="107"/>
      <c r="Z893" s="107"/>
      <c r="AA893" s="107"/>
      <c r="AB893" s="107"/>
      <c r="AC893" s="107"/>
      <c r="AD893" s="107"/>
      <c r="AE893" s="107"/>
      <c r="AF893" s="107"/>
      <c r="AG893" s="107"/>
      <c r="AH893" s="107"/>
    </row>
    <row r="894" spans="1:34" x14ac:dyDescent="0.3">
      <c r="A894" s="173" t="s">
        <v>769</v>
      </c>
      <c r="B894" s="173" t="s">
        <v>1931</v>
      </c>
      <c r="C894" s="173">
        <v>120488</v>
      </c>
      <c r="D894" s="176">
        <v>44988</v>
      </c>
      <c r="E894" s="177">
        <v>13.6496</v>
      </c>
      <c r="F894" s="177">
        <v>0.79610000000000003</v>
      </c>
      <c r="G894" s="177">
        <v>1.3596999999999999</v>
      </c>
      <c r="H894" s="177">
        <v>0.47920000000000001</v>
      </c>
      <c r="I894" s="177">
        <v>-1.5315000000000001</v>
      </c>
      <c r="J894" s="177">
        <v>0.31009999999999999</v>
      </c>
      <c r="K894" s="177">
        <v>-4.5468999999999999</v>
      </c>
      <c r="L894" s="177">
        <v>2.7012</v>
      </c>
      <c r="M894" s="177">
        <v>11.2074</v>
      </c>
      <c r="N894" s="177">
        <v>11.2836</v>
      </c>
      <c r="O894" s="177">
        <v>10.633800000000001</v>
      </c>
      <c r="P894" s="177">
        <v>8.5229999999999997</v>
      </c>
      <c r="Q894" s="177">
        <v>13.1463</v>
      </c>
      <c r="R894" s="177">
        <v>8.9497</v>
      </c>
      <c r="T894" s="106"/>
      <c r="U894" s="107"/>
      <c r="V894" s="107"/>
      <c r="W894" s="107"/>
      <c r="X894" s="107"/>
      <c r="Y894" s="107"/>
      <c r="Z894" s="107"/>
      <c r="AA894" s="107"/>
      <c r="AB894" s="107"/>
      <c r="AC894" s="107"/>
      <c r="AD894" s="107"/>
      <c r="AE894" s="107"/>
      <c r="AF894" s="107"/>
      <c r="AG894" s="107"/>
      <c r="AH894" s="107"/>
    </row>
    <row r="895" spans="1:34" x14ac:dyDescent="0.3">
      <c r="A895" s="173" t="s">
        <v>769</v>
      </c>
      <c r="B895" s="173" t="s">
        <v>1932</v>
      </c>
      <c r="C895" s="173">
        <v>107410</v>
      </c>
      <c r="D895" s="176">
        <v>44988</v>
      </c>
      <c r="E895" s="177">
        <v>12.0618</v>
      </c>
      <c r="F895" s="177">
        <v>0.79300000000000004</v>
      </c>
      <c r="G895" s="177">
        <v>1.3520000000000001</v>
      </c>
      <c r="H895" s="177">
        <v>0.46139999999999998</v>
      </c>
      <c r="I895" s="177">
        <v>-1.5677000000000001</v>
      </c>
      <c r="J895" s="177">
        <v>0.23849999999999999</v>
      </c>
      <c r="K895" s="177">
        <v>-4.7552000000000003</v>
      </c>
      <c r="L895" s="177">
        <v>2.2757999999999998</v>
      </c>
      <c r="M895" s="177">
        <v>10.520799999999999</v>
      </c>
      <c r="N895" s="177">
        <v>10.3802</v>
      </c>
      <c r="O895" s="177">
        <v>9.4559999999999995</v>
      </c>
      <c r="P895" s="177">
        <v>7.1585999999999999</v>
      </c>
      <c r="Q895" s="177">
        <v>1.2573000000000001</v>
      </c>
      <c r="R895" s="177">
        <v>7.9257</v>
      </c>
      <c r="T895" s="106"/>
      <c r="U895" s="107"/>
      <c r="V895" s="107"/>
      <c r="W895" s="107"/>
      <c r="X895" s="107"/>
      <c r="Y895" s="107"/>
      <c r="Z895" s="107"/>
      <c r="AA895" s="107"/>
      <c r="AB895" s="107"/>
      <c r="AC895" s="107"/>
      <c r="AD895" s="107"/>
      <c r="AE895" s="107"/>
      <c r="AF895" s="107"/>
      <c r="AG895" s="107"/>
      <c r="AH895" s="107"/>
    </row>
    <row r="896" spans="1:34" x14ac:dyDescent="0.3">
      <c r="A896" s="173" t="s">
        <v>769</v>
      </c>
      <c r="B896" s="173" t="s">
        <v>788</v>
      </c>
      <c r="C896" s="173">
        <v>147473</v>
      </c>
      <c r="D896" s="176">
        <v>44988</v>
      </c>
      <c r="E896" s="177">
        <v>17.297999999999998</v>
      </c>
      <c r="F896" s="177">
        <v>1.0456000000000001</v>
      </c>
      <c r="G896" s="177">
        <v>1.087</v>
      </c>
      <c r="H896" s="177">
        <v>0.26079999999999998</v>
      </c>
      <c r="I896" s="177">
        <v>-1.7549999999999999</v>
      </c>
      <c r="J896" s="177">
        <v>-1.6433</v>
      </c>
      <c r="K896" s="177">
        <v>-5.3460999999999999</v>
      </c>
      <c r="L896" s="177">
        <v>-0.61480000000000001</v>
      </c>
      <c r="M896" s="177">
        <v>7.9236000000000004</v>
      </c>
      <c r="N896" s="177">
        <v>7.4477000000000002</v>
      </c>
      <c r="O896" s="177">
        <v>17.167899999999999</v>
      </c>
      <c r="P896" s="177"/>
      <c r="Q896" s="177">
        <v>16.2818</v>
      </c>
      <c r="R896" s="177">
        <v>9.5178999999999991</v>
      </c>
      <c r="T896" s="106"/>
      <c r="U896" s="107"/>
      <c r="V896" s="107"/>
      <c r="W896" s="107"/>
      <c r="X896" s="107"/>
      <c r="Y896" s="107"/>
      <c r="Z896" s="107"/>
      <c r="AA896" s="107"/>
      <c r="AB896" s="107"/>
      <c r="AC896" s="107"/>
      <c r="AD896" s="107"/>
      <c r="AE896" s="107"/>
      <c r="AF896" s="107"/>
      <c r="AG896" s="107"/>
      <c r="AH896" s="107"/>
    </row>
    <row r="897" spans="1:34" x14ac:dyDescent="0.3">
      <c r="A897" s="173" t="s">
        <v>769</v>
      </c>
      <c r="B897" s="173" t="s">
        <v>789</v>
      </c>
      <c r="C897" s="173">
        <v>147477</v>
      </c>
      <c r="D897" s="176">
        <v>44988</v>
      </c>
      <c r="E897" s="177">
        <v>16.268999999999998</v>
      </c>
      <c r="F897" s="177">
        <v>1.0370999999999999</v>
      </c>
      <c r="G897" s="177">
        <v>1.0748</v>
      </c>
      <c r="H897" s="177">
        <v>0.22789999999999999</v>
      </c>
      <c r="I897" s="177">
        <v>-1.8165</v>
      </c>
      <c r="J897" s="177">
        <v>-1.7572000000000001</v>
      </c>
      <c r="K897" s="177">
        <v>-5.7142999999999997</v>
      </c>
      <c r="L897" s="177">
        <v>-1.3879999999999999</v>
      </c>
      <c r="M897" s="177">
        <v>6.6539999999999999</v>
      </c>
      <c r="N897" s="177">
        <v>5.7458999999999998</v>
      </c>
      <c r="O897" s="177">
        <v>15.2271</v>
      </c>
      <c r="P897" s="177"/>
      <c r="Q897" s="177">
        <v>14.3352</v>
      </c>
      <c r="R897" s="177">
        <v>7.7493999999999996</v>
      </c>
      <c r="T897" s="106"/>
      <c r="U897" s="107"/>
      <c r="V897" s="107"/>
      <c r="W897" s="107"/>
      <c r="X897" s="107"/>
      <c r="Y897" s="107"/>
      <c r="Z897" s="107"/>
      <c r="AA897" s="107"/>
      <c r="AB897" s="107"/>
      <c r="AC897" s="107"/>
      <c r="AD897" s="107"/>
      <c r="AE897" s="107"/>
      <c r="AF897" s="107"/>
      <c r="AG897" s="107"/>
      <c r="AH897" s="107"/>
    </row>
    <row r="898" spans="1:34" x14ac:dyDescent="0.3">
      <c r="A898" s="173" t="s">
        <v>769</v>
      </c>
      <c r="B898" s="173" t="s">
        <v>790</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769</v>
      </c>
      <c r="B899" s="173" t="s">
        <v>791</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769</v>
      </c>
      <c r="B900" s="173" t="s">
        <v>2056</v>
      </c>
      <c r="C900" s="173">
        <v>148567</v>
      </c>
      <c r="D900" s="176">
        <v>44988</v>
      </c>
      <c r="E900" s="177">
        <v>16.6922</v>
      </c>
      <c r="F900" s="177">
        <v>1.4853000000000001</v>
      </c>
      <c r="G900" s="177">
        <v>1.7712000000000001</v>
      </c>
      <c r="H900" s="177">
        <v>1.0222</v>
      </c>
      <c r="I900" s="177">
        <v>-0.85119999999999996</v>
      </c>
      <c r="J900" s="177">
        <v>-0.77039999999999997</v>
      </c>
      <c r="K900" s="177">
        <v>-5.0305999999999997</v>
      </c>
      <c r="L900" s="177">
        <v>3.2582</v>
      </c>
      <c r="M900" s="177">
        <v>11.291700000000001</v>
      </c>
      <c r="N900" s="177">
        <v>12.990500000000001</v>
      </c>
      <c r="O900" s="177"/>
      <c r="P900" s="177"/>
      <c r="Q900" s="177">
        <v>25.069099999999999</v>
      </c>
      <c r="R900" s="177">
        <v>15.784700000000001</v>
      </c>
      <c r="T900" s="106"/>
      <c r="U900" s="107"/>
      <c r="V900" s="107"/>
      <c r="W900" s="107"/>
      <c r="X900" s="107"/>
      <c r="Y900" s="107"/>
      <c r="Z900" s="107"/>
      <c r="AA900" s="107"/>
      <c r="AB900" s="107"/>
      <c r="AC900" s="107"/>
      <c r="AD900" s="107"/>
      <c r="AE900" s="107"/>
      <c r="AF900" s="107"/>
      <c r="AG900" s="107"/>
      <c r="AH900" s="107"/>
    </row>
    <row r="901" spans="1:34" x14ac:dyDescent="0.3">
      <c r="A901" s="173" t="s">
        <v>769</v>
      </c>
      <c r="B901" s="173" t="s">
        <v>2057</v>
      </c>
      <c r="C901" s="173">
        <v>148571</v>
      </c>
      <c r="D901" s="176">
        <v>44988</v>
      </c>
      <c r="E901" s="177">
        <v>15.8962</v>
      </c>
      <c r="F901" s="177">
        <v>1.4803999999999999</v>
      </c>
      <c r="G901" s="177">
        <v>1.7565</v>
      </c>
      <c r="H901" s="177">
        <v>0.98660000000000003</v>
      </c>
      <c r="I901" s="177">
        <v>-0.92120000000000002</v>
      </c>
      <c r="J901" s="177">
        <v>-0.91010000000000002</v>
      </c>
      <c r="K901" s="177">
        <v>-5.4787999999999997</v>
      </c>
      <c r="L901" s="177">
        <v>2.254</v>
      </c>
      <c r="M901" s="177">
        <v>9.6387999999999998</v>
      </c>
      <c r="N901" s="177">
        <v>10.7248</v>
      </c>
      <c r="O901" s="177"/>
      <c r="P901" s="177"/>
      <c r="Q901" s="177">
        <v>22.429300000000001</v>
      </c>
      <c r="R901" s="177">
        <v>13.350899999999999</v>
      </c>
      <c r="T901" s="106"/>
      <c r="U901" s="107"/>
      <c r="V901" s="107"/>
      <c r="W901" s="107"/>
      <c r="X901" s="107"/>
      <c r="Y901" s="107"/>
      <c r="Z901" s="107"/>
      <c r="AA901" s="107"/>
      <c r="AB901" s="107"/>
      <c r="AC901" s="107"/>
      <c r="AD901" s="107"/>
      <c r="AE901" s="107"/>
      <c r="AF901" s="107"/>
      <c r="AG901" s="107"/>
      <c r="AH901" s="107"/>
    </row>
    <row r="902" spans="1:34" x14ac:dyDescent="0.3">
      <c r="A902" s="173" t="s">
        <v>769</v>
      </c>
      <c r="B902" s="173" t="s">
        <v>792</v>
      </c>
      <c r="C902" s="173">
        <v>147206</v>
      </c>
      <c r="D902" s="176">
        <v>44988</v>
      </c>
      <c r="E902" s="177">
        <v>19.398</v>
      </c>
      <c r="F902" s="177">
        <v>1.0048999999999999</v>
      </c>
      <c r="G902" s="177">
        <v>1.1313</v>
      </c>
      <c r="H902" s="177">
        <v>0.61729999999999996</v>
      </c>
      <c r="I902" s="177">
        <v>-0.77239999999999998</v>
      </c>
      <c r="J902" s="177">
        <v>-4.6399999999999997E-2</v>
      </c>
      <c r="K902" s="177">
        <v>-5.3525</v>
      </c>
      <c r="L902" s="177">
        <v>-1.5680000000000001</v>
      </c>
      <c r="M902" s="177">
        <v>3.5886</v>
      </c>
      <c r="N902" s="177">
        <v>0.76880000000000004</v>
      </c>
      <c r="O902" s="177">
        <v>19.058900000000001</v>
      </c>
      <c r="P902" s="177"/>
      <c r="Q902" s="177">
        <v>19.018999999999998</v>
      </c>
      <c r="R902" s="177">
        <v>7.8465999999999996</v>
      </c>
      <c r="T902" s="106"/>
      <c r="U902" s="107"/>
      <c r="V902" s="107"/>
      <c r="W902" s="107"/>
      <c r="X902" s="107"/>
      <c r="Y902" s="107"/>
      <c r="Z902" s="107"/>
      <c r="AA902" s="107"/>
      <c r="AB902" s="107"/>
      <c r="AC902" s="107"/>
      <c r="AD902" s="107"/>
      <c r="AE902" s="107"/>
      <c r="AF902" s="107"/>
      <c r="AG902" s="107"/>
      <c r="AH902" s="107"/>
    </row>
    <row r="903" spans="1:34" x14ac:dyDescent="0.3">
      <c r="A903" s="173" t="s">
        <v>769</v>
      </c>
      <c r="B903" s="173" t="s">
        <v>793</v>
      </c>
      <c r="C903" s="173">
        <v>147203</v>
      </c>
      <c r="D903" s="176">
        <v>44988</v>
      </c>
      <c r="E903" s="177">
        <v>18.335999999999999</v>
      </c>
      <c r="F903" s="177">
        <v>1.0024999999999999</v>
      </c>
      <c r="G903" s="177">
        <v>1.1251</v>
      </c>
      <c r="H903" s="177">
        <v>0.59250000000000003</v>
      </c>
      <c r="I903" s="177">
        <v>-0.81679999999999997</v>
      </c>
      <c r="J903" s="177">
        <v>-0.13619999999999999</v>
      </c>
      <c r="K903" s="177">
        <v>-5.6304999999999996</v>
      </c>
      <c r="L903" s="177">
        <v>-2.1558000000000002</v>
      </c>
      <c r="M903" s="177">
        <v>2.6421999999999999</v>
      </c>
      <c r="N903" s="177">
        <v>-0.46139999999999998</v>
      </c>
      <c r="O903" s="177">
        <v>17.3856</v>
      </c>
      <c r="P903" s="177"/>
      <c r="Q903" s="177">
        <v>17.271100000000001</v>
      </c>
      <c r="R903" s="177">
        <v>6.4214000000000002</v>
      </c>
      <c r="T903" s="106"/>
      <c r="U903" s="107"/>
      <c r="V903" s="107"/>
      <c r="W903" s="107"/>
      <c r="X903" s="107"/>
      <c r="Y903" s="107"/>
      <c r="Z903" s="107"/>
      <c r="AA903" s="107"/>
      <c r="AB903" s="107"/>
      <c r="AC903" s="107"/>
      <c r="AD903" s="107"/>
      <c r="AE903" s="107"/>
      <c r="AF903" s="107"/>
      <c r="AG903" s="107"/>
      <c r="AH903" s="107"/>
    </row>
    <row r="904" spans="1:34" x14ac:dyDescent="0.3">
      <c r="A904" s="173" t="s">
        <v>769</v>
      </c>
      <c r="B904" s="173" t="s">
        <v>1983</v>
      </c>
      <c r="C904" s="173">
        <v>122389</v>
      </c>
      <c r="D904" s="176">
        <v>44988</v>
      </c>
      <c r="E904" s="177">
        <v>36.153199999999998</v>
      </c>
      <c r="F904" s="177">
        <v>0.93079999999999996</v>
      </c>
      <c r="G904" s="177">
        <v>1.0518000000000001</v>
      </c>
      <c r="H904" s="177">
        <v>1.0306</v>
      </c>
      <c r="I904" s="177">
        <v>-1.3442000000000001</v>
      </c>
      <c r="J904" s="177">
        <v>1.83E-2</v>
      </c>
      <c r="K904" s="177">
        <v>-7.7603999999999997</v>
      </c>
      <c r="L904" s="177">
        <v>-4.8269000000000002</v>
      </c>
      <c r="M904" s="177">
        <v>5.0467000000000004</v>
      </c>
      <c r="N904" s="177">
        <v>8.5509000000000004</v>
      </c>
      <c r="O904" s="177">
        <v>11.8592</v>
      </c>
      <c r="P904" s="177">
        <v>9.8574000000000002</v>
      </c>
      <c r="Q904" s="177">
        <v>13.9961</v>
      </c>
      <c r="R904" s="177">
        <v>3.2545999999999999</v>
      </c>
      <c r="T904" s="106"/>
      <c r="U904" s="107"/>
      <c r="V904" s="107"/>
      <c r="W904" s="107"/>
      <c r="X904" s="107"/>
      <c r="Y904" s="107"/>
      <c r="Z904" s="107"/>
      <c r="AA904" s="107"/>
      <c r="AB904" s="107"/>
      <c r="AC904" s="107"/>
      <c r="AD904" s="107"/>
      <c r="AE904" s="107"/>
      <c r="AF904" s="107"/>
      <c r="AG904" s="107"/>
      <c r="AH904" s="107"/>
    </row>
    <row r="905" spans="1:34" x14ac:dyDescent="0.3">
      <c r="A905" s="173" t="s">
        <v>769</v>
      </c>
      <c r="B905" s="173" t="s">
        <v>1984</v>
      </c>
      <c r="C905" s="173">
        <v>122387</v>
      </c>
      <c r="D905" s="176">
        <v>44988</v>
      </c>
      <c r="E905" s="177">
        <v>31.779199999999999</v>
      </c>
      <c r="F905" s="177">
        <v>0.92769999999999997</v>
      </c>
      <c r="G905" s="177">
        <v>1.0422</v>
      </c>
      <c r="H905" s="177">
        <v>1.0079</v>
      </c>
      <c r="I905" s="177">
        <v>-1.3889</v>
      </c>
      <c r="J905" s="177">
        <v>-7.2599999999999998E-2</v>
      </c>
      <c r="K905" s="177">
        <v>-8.0325000000000006</v>
      </c>
      <c r="L905" s="177">
        <v>-5.3917000000000002</v>
      </c>
      <c r="M905" s="177">
        <v>4.1173000000000002</v>
      </c>
      <c r="N905" s="177">
        <v>7.2831000000000001</v>
      </c>
      <c r="O905" s="177">
        <v>10.499700000000001</v>
      </c>
      <c r="P905" s="177">
        <v>8.5288000000000004</v>
      </c>
      <c r="Q905" s="177">
        <v>12.5076</v>
      </c>
      <c r="R905" s="177">
        <v>2.0316999999999998</v>
      </c>
      <c r="T905" s="106"/>
      <c r="U905" s="107"/>
      <c r="V905" s="107"/>
      <c r="W905" s="107"/>
      <c r="X905" s="107"/>
      <c r="Y905" s="107"/>
      <c r="Z905" s="107"/>
      <c r="AA905" s="107"/>
      <c r="AB905" s="107"/>
      <c r="AC905" s="107"/>
      <c r="AD905" s="107"/>
      <c r="AE905" s="107"/>
      <c r="AF905" s="107"/>
      <c r="AG905" s="107"/>
      <c r="AH905" s="107"/>
    </row>
    <row r="906" spans="1:34" x14ac:dyDescent="0.3">
      <c r="A906" s="173" t="s">
        <v>769</v>
      </c>
      <c r="B906" s="173" t="s">
        <v>794</v>
      </c>
      <c r="C906" s="173">
        <v>104637</v>
      </c>
      <c r="D906" s="176">
        <v>44988</v>
      </c>
      <c r="E906" s="177">
        <v>78.563199999999995</v>
      </c>
      <c r="F906" s="177">
        <v>1.1758999999999999</v>
      </c>
      <c r="G906" s="177">
        <v>1.9520999999999999</v>
      </c>
      <c r="H906" s="177">
        <v>1.2619</v>
      </c>
      <c r="I906" s="177">
        <v>-1.0564</v>
      </c>
      <c r="J906" s="177">
        <v>-2.0091000000000001</v>
      </c>
      <c r="K906" s="177">
        <v>-7.7374999999999998</v>
      </c>
      <c r="L906" s="177">
        <v>-3.0684999999999998</v>
      </c>
      <c r="M906" s="177">
        <v>5.3390000000000004</v>
      </c>
      <c r="N906" s="177">
        <v>7.7342000000000004</v>
      </c>
      <c r="O906" s="177">
        <v>20.333500000000001</v>
      </c>
      <c r="P906" s="177">
        <v>10.3735</v>
      </c>
      <c r="Q906" s="177">
        <v>13.5741</v>
      </c>
      <c r="R906" s="177">
        <v>8.1265000000000001</v>
      </c>
      <c r="T906" s="106"/>
      <c r="U906" s="107"/>
      <c r="V906" s="107"/>
      <c r="W906" s="107"/>
      <c r="X906" s="107"/>
      <c r="Y906" s="107"/>
      <c r="Z906" s="107"/>
      <c r="AA906" s="107"/>
      <c r="AB906" s="107"/>
      <c r="AC906" s="107"/>
      <c r="AD906" s="107"/>
      <c r="AE906" s="107"/>
      <c r="AF906" s="107"/>
      <c r="AG906" s="107"/>
      <c r="AH906" s="107"/>
    </row>
    <row r="907" spans="1:34" x14ac:dyDescent="0.3">
      <c r="A907" s="173" t="s">
        <v>769</v>
      </c>
      <c r="B907" s="173" t="s">
        <v>795</v>
      </c>
      <c r="C907" s="173">
        <v>118692</v>
      </c>
      <c r="D907" s="176">
        <v>44988</v>
      </c>
      <c r="E907" s="177">
        <v>85.047200000000004</v>
      </c>
      <c r="F907" s="177">
        <v>1.1774</v>
      </c>
      <c r="G907" s="177">
        <v>1.9577</v>
      </c>
      <c r="H907" s="177">
        <v>1.2756000000000001</v>
      </c>
      <c r="I907" s="177">
        <v>-1.0271999999999999</v>
      </c>
      <c r="J907" s="177">
        <v>-1.9524999999999999</v>
      </c>
      <c r="K907" s="177">
        <v>-7.5664999999999996</v>
      </c>
      <c r="L907" s="177">
        <v>-2.7357</v>
      </c>
      <c r="M907" s="177">
        <v>5.8540000000000001</v>
      </c>
      <c r="N907" s="177">
        <v>8.5207999999999995</v>
      </c>
      <c r="O907" s="177">
        <v>21.164000000000001</v>
      </c>
      <c r="P907" s="177">
        <v>11.1656</v>
      </c>
      <c r="Q907" s="177">
        <v>16.954699999999999</v>
      </c>
      <c r="R907" s="177">
        <v>8.8869000000000007</v>
      </c>
      <c r="T907" s="106"/>
      <c r="U907" s="107"/>
      <c r="V907" s="107"/>
      <c r="W907" s="107"/>
      <c r="X907" s="107"/>
      <c r="Y907" s="107"/>
      <c r="Z907" s="107"/>
      <c r="AA907" s="107"/>
      <c r="AB907" s="107"/>
      <c r="AC907" s="107"/>
      <c r="AD907" s="107"/>
      <c r="AE907" s="107"/>
      <c r="AF907" s="107"/>
      <c r="AG907" s="107"/>
      <c r="AH907" s="107"/>
    </row>
    <row r="908" spans="1:34" x14ac:dyDescent="0.3">
      <c r="A908" s="173" t="s">
        <v>769</v>
      </c>
      <c r="B908" s="173" t="s">
        <v>796</v>
      </c>
      <c r="C908" s="173">
        <v>109275</v>
      </c>
      <c r="D908" s="176">
        <v>44988</v>
      </c>
      <c r="E908" s="177">
        <v>55.639000000000003</v>
      </c>
      <c r="F908" s="177">
        <v>1.6055999999999999</v>
      </c>
      <c r="G908" s="177">
        <v>3.1560999999999999</v>
      </c>
      <c r="H908" s="177">
        <v>2.5568</v>
      </c>
      <c r="I908" s="177">
        <v>-0.25530000000000003</v>
      </c>
      <c r="J908" s="177">
        <v>0.39550000000000002</v>
      </c>
      <c r="K908" s="177">
        <v>-7.1075999999999997</v>
      </c>
      <c r="L908" s="177">
        <v>-3.1778</v>
      </c>
      <c r="M908" s="177">
        <v>6.4878</v>
      </c>
      <c r="N908" s="177">
        <v>11.419700000000001</v>
      </c>
      <c r="O908" s="177">
        <v>22.650400000000001</v>
      </c>
      <c r="P908" s="177">
        <v>11.548500000000001</v>
      </c>
      <c r="Q908" s="177">
        <v>12.4793</v>
      </c>
      <c r="R908" s="177">
        <v>12.707700000000001</v>
      </c>
      <c r="T908" s="106"/>
      <c r="U908" s="107"/>
      <c r="V908" s="107"/>
      <c r="W908" s="107"/>
      <c r="X908" s="107"/>
      <c r="Y908" s="107"/>
      <c r="Z908" s="107"/>
      <c r="AA908" s="107"/>
      <c r="AB908" s="107"/>
      <c r="AC908" s="107"/>
      <c r="AD908" s="107"/>
      <c r="AE908" s="107"/>
      <c r="AF908" s="107"/>
      <c r="AG908" s="107"/>
      <c r="AH908" s="107"/>
    </row>
    <row r="909" spans="1:34" x14ac:dyDescent="0.3">
      <c r="A909" s="173" t="s">
        <v>769</v>
      </c>
      <c r="B909" s="173" t="s">
        <v>797</v>
      </c>
      <c r="C909" s="173">
        <v>120834</v>
      </c>
      <c r="D909" s="176">
        <v>44988</v>
      </c>
      <c r="E909" s="177">
        <v>59.489600000000003</v>
      </c>
      <c r="F909" s="177">
        <v>1.6103000000000001</v>
      </c>
      <c r="G909" s="177">
        <v>3.1707999999999998</v>
      </c>
      <c r="H909" s="177">
        <v>2.5945</v>
      </c>
      <c r="I909" s="177">
        <v>-0.1794</v>
      </c>
      <c r="J909" s="177">
        <v>0.4924</v>
      </c>
      <c r="K909" s="177">
        <v>-6.6924999999999999</v>
      </c>
      <c r="L909" s="177">
        <v>-2.2822</v>
      </c>
      <c r="M909" s="177">
        <v>8.0266000000000002</v>
      </c>
      <c r="N909" s="177">
        <v>13.515499999999999</v>
      </c>
      <c r="O909" s="177">
        <v>24.994900000000001</v>
      </c>
      <c r="P909" s="177">
        <v>13.265700000000001</v>
      </c>
      <c r="Q909" s="177">
        <v>16.504100000000001</v>
      </c>
      <c r="R909" s="177">
        <v>15.0253</v>
      </c>
      <c r="T909" s="106"/>
      <c r="U909" s="107"/>
      <c r="V909" s="107"/>
      <c r="W909" s="107"/>
      <c r="X909" s="107"/>
      <c r="Y909" s="107"/>
      <c r="Z909" s="107"/>
      <c r="AA909" s="107"/>
      <c r="AB909" s="107"/>
      <c r="AC909" s="107"/>
      <c r="AD909" s="107"/>
      <c r="AE909" s="107"/>
      <c r="AF909" s="107"/>
      <c r="AG909" s="107"/>
      <c r="AH909" s="107"/>
    </row>
    <row r="910" spans="1:34" x14ac:dyDescent="0.3">
      <c r="A910" s="173" t="s">
        <v>769</v>
      </c>
      <c r="B910" s="173" t="s">
        <v>798</v>
      </c>
      <c r="C910" s="173">
        <v>119727</v>
      </c>
      <c r="D910" s="176">
        <v>44988</v>
      </c>
      <c r="E910" s="177">
        <v>241.4606</v>
      </c>
      <c r="F910" s="177">
        <v>0.99329999999999996</v>
      </c>
      <c r="G910" s="177">
        <v>0.90990000000000004</v>
      </c>
      <c r="H910" s="177">
        <v>0.99619999999999997</v>
      </c>
      <c r="I910" s="177">
        <v>-0.76870000000000005</v>
      </c>
      <c r="J910" s="177">
        <v>-1.4417</v>
      </c>
      <c r="K910" s="177">
        <v>-7.2263999999999999</v>
      </c>
      <c r="L910" s="177">
        <v>-4.3745000000000003</v>
      </c>
      <c r="M910" s="177">
        <v>2.9367999999999999</v>
      </c>
      <c r="N910" s="177">
        <v>-2.8729</v>
      </c>
      <c r="O910" s="177">
        <v>13.486800000000001</v>
      </c>
      <c r="P910" s="177">
        <v>11.704499999999999</v>
      </c>
      <c r="Q910" s="177">
        <v>14.397600000000001</v>
      </c>
      <c r="R910" s="177">
        <v>8.1904000000000003</v>
      </c>
      <c r="T910" s="106"/>
      <c r="U910" s="107"/>
      <c r="V910" s="107"/>
      <c r="W910" s="107"/>
      <c r="X910" s="107"/>
      <c r="Y910" s="107"/>
      <c r="Z910" s="107"/>
      <c r="AA910" s="107"/>
      <c r="AB910" s="107"/>
      <c r="AC910" s="107"/>
      <c r="AD910" s="107"/>
      <c r="AE910" s="107"/>
      <c r="AF910" s="107"/>
      <c r="AG910" s="107"/>
      <c r="AH910" s="107"/>
    </row>
    <row r="911" spans="1:34" x14ac:dyDescent="0.3">
      <c r="A911" s="173" t="s">
        <v>769</v>
      </c>
      <c r="B911" s="173" t="s">
        <v>799</v>
      </c>
      <c r="C911" s="173">
        <v>102756</v>
      </c>
      <c r="D911" s="176">
        <v>44988</v>
      </c>
      <c r="E911" s="177">
        <v>219.46539999999999</v>
      </c>
      <c r="F911" s="177">
        <v>0.99080000000000001</v>
      </c>
      <c r="G911" s="177">
        <v>0.90239999999999998</v>
      </c>
      <c r="H911" s="177">
        <v>0.97860000000000003</v>
      </c>
      <c r="I911" s="177">
        <v>-0.80330000000000001</v>
      </c>
      <c r="J911" s="177">
        <v>-1.5105</v>
      </c>
      <c r="K911" s="177">
        <v>-7.4363000000000001</v>
      </c>
      <c r="L911" s="177">
        <v>-4.8235000000000001</v>
      </c>
      <c r="M911" s="177">
        <v>2.2088000000000001</v>
      </c>
      <c r="N911" s="177">
        <v>-3.8199000000000001</v>
      </c>
      <c r="O911" s="177">
        <v>12.314299999999999</v>
      </c>
      <c r="P911" s="177">
        <v>10.5618</v>
      </c>
      <c r="Q911" s="177">
        <v>18.274100000000001</v>
      </c>
      <c r="R911" s="177">
        <v>7.0830000000000002</v>
      </c>
      <c r="T911" s="106"/>
      <c r="U911" s="107"/>
      <c r="V911" s="107"/>
      <c r="W911" s="107"/>
      <c r="X911" s="107"/>
      <c r="Y911" s="107"/>
      <c r="Z911" s="107"/>
      <c r="AA911" s="107"/>
      <c r="AB911" s="107"/>
      <c r="AC911" s="107"/>
      <c r="AD911" s="107"/>
      <c r="AE911" s="107"/>
      <c r="AF911" s="107"/>
      <c r="AG911" s="107"/>
      <c r="AH911" s="107"/>
    </row>
    <row r="912" spans="1:34" x14ac:dyDescent="0.3">
      <c r="A912" s="173" t="s">
        <v>769</v>
      </c>
      <c r="B912" s="173" t="s">
        <v>1837</v>
      </c>
      <c r="C912" s="173">
        <v>149532</v>
      </c>
      <c r="D912" s="176">
        <v>44988</v>
      </c>
      <c r="E912" s="177">
        <v>107.07980000000001</v>
      </c>
      <c r="F912" s="177">
        <v>1.1854</v>
      </c>
      <c r="G912" s="177">
        <v>1.8638999999999999</v>
      </c>
      <c r="H912" s="177">
        <v>1.5733999999999999</v>
      </c>
      <c r="I912" s="177">
        <v>-0.79920000000000002</v>
      </c>
      <c r="J912" s="177">
        <v>0.14430000000000001</v>
      </c>
      <c r="K912" s="177">
        <v>-6.2187999999999999</v>
      </c>
      <c r="L912" s="177">
        <v>-2.7006000000000001</v>
      </c>
      <c r="M912" s="177">
        <v>6.7324000000000002</v>
      </c>
      <c r="N912" s="177">
        <v>3.2570000000000001</v>
      </c>
      <c r="O912" s="177">
        <v>15.905200000000001</v>
      </c>
      <c r="P912" s="177">
        <v>12.1195</v>
      </c>
      <c r="Q912" s="177">
        <v>14.672499999999999</v>
      </c>
      <c r="R912" s="177">
        <v>7.2167000000000003</v>
      </c>
      <c r="T912" s="106"/>
      <c r="U912" s="107"/>
      <c r="V912" s="107"/>
      <c r="W912" s="107"/>
      <c r="X912" s="107"/>
      <c r="Y912" s="107"/>
      <c r="Z912" s="107"/>
      <c r="AA912" s="107"/>
      <c r="AB912" s="107"/>
      <c r="AC912" s="107"/>
      <c r="AD912" s="107"/>
      <c r="AE912" s="107"/>
      <c r="AF912" s="107"/>
      <c r="AG912" s="107"/>
      <c r="AH912" s="107"/>
    </row>
    <row r="913" spans="1:34" x14ac:dyDescent="0.3">
      <c r="A913" s="173" t="s">
        <v>769</v>
      </c>
      <c r="B913" s="173" t="s">
        <v>1838</v>
      </c>
      <c r="C913" s="173">
        <v>149533</v>
      </c>
      <c r="D913" s="176">
        <v>44988</v>
      </c>
      <c r="E913" s="177">
        <v>115.75</v>
      </c>
      <c r="F913" s="177">
        <v>1.1886000000000001</v>
      </c>
      <c r="G913" s="177">
        <v>1.8737999999999999</v>
      </c>
      <c r="H913" s="177">
        <v>1.597</v>
      </c>
      <c r="I913" s="177">
        <v>-0.75270000000000004</v>
      </c>
      <c r="J913" s="177">
        <v>0.2387</v>
      </c>
      <c r="K913" s="177">
        <v>-5.9291999999999998</v>
      </c>
      <c r="L913" s="177">
        <v>-2.1511999999999998</v>
      </c>
      <c r="M913" s="177">
        <v>7.6131000000000002</v>
      </c>
      <c r="N913" s="177">
        <v>4.3925999999999998</v>
      </c>
      <c r="O913" s="177">
        <v>17.032900000000001</v>
      </c>
      <c r="P913" s="177">
        <v>13.123100000000001</v>
      </c>
      <c r="Q913" s="177">
        <v>13.8233</v>
      </c>
      <c r="R913" s="177">
        <v>8.3262999999999998</v>
      </c>
      <c r="T913" s="106"/>
      <c r="U913" s="107"/>
      <c r="V913" s="107"/>
      <c r="W913" s="107"/>
      <c r="X913" s="107"/>
      <c r="Y913" s="107"/>
      <c r="Z913" s="107"/>
      <c r="AA913" s="107"/>
      <c r="AB913" s="107"/>
      <c r="AC913" s="107"/>
      <c r="AD913" s="107"/>
      <c r="AE913" s="107"/>
      <c r="AF913" s="107"/>
      <c r="AG913" s="107"/>
      <c r="AH913" s="107"/>
    </row>
    <row r="914" spans="1:34" x14ac:dyDescent="0.3">
      <c r="A914" s="173" t="s">
        <v>769</v>
      </c>
      <c r="B914" s="173" t="s">
        <v>800</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769</v>
      </c>
      <c r="B915" s="173" t="s">
        <v>801</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769</v>
      </c>
      <c r="B916" s="173" t="s">
        <v>802</v>
      </c>
      <c r="C916" s="173">
        <v>147757</v>
      </c>
      <c r="D916" s="176">
        <v>44988</v>
      </c>
      <c r="E916" s="177">
        <v>16.0563</v>
      </c>
      <c r="F916" s="177">
        <v>1.4693000000000001</v>
      </c>
      <c r="G916" s="177">
        <v>2.0381</v>
      </c>
      <c r="H916" s="177">
        <v>1.4616</v>
      </c>
      <c r="I916" s="177">
        <v>-0.91579999999999995</v>
      </c>
      <c r="J916" s="177">
        <v>-0.91090000000000004</v>
      </c>
      <c r="K916" s="177">
        <v>-6.3379000000000003</v>
      </c>
      <c r="L916" s="177">
        <v>1.5026999999999999</v>
      </c>
      <c r="M916" s="177">
        <v>8.8223000000000003</v>
      </c>
      <c r="N916" s="177">
        <v>7.9603999999999999</v>
      </c>
      <c r="O916" s="177">
        <v>18.7239</v>
      </c>
      <c r="P916" s="177"/>
      <c r="Q916" s="177">
        <v>15.7166</v>
      </c>
      <c r="R916" s="177">
        <v>10.402900000000001</v>
      </c>
      <c r="T916" s="106"/>
      <c r="U916" s="107"/>
      <c r="V916" s="107"/>
      <c r="W916" s="107"/>
      <c r="X916" s="107"/>
      <c r="Y916" s="107"/>
      <c r="Z916" s="107"/>
      <c r="AA916" s="107"/>
      <c r="AB916" s="107"/>
      <c r="AC916" s="107"/>
      <c r="AD916" s="107"/>
      <c r="AE916" s="107"/>
      <c r="AF916" s="107"/>
      <c r="AG916" s="107"/>
      <c r="AH916" s="107"/>
    </row>
    <row r="917" spans="1:34" x14ac:dyDescent="0.3">
      <c r="A917" s="173" t="s">
        <v>769</v>
      </c>
      <c r="B917" s="173" t="s">
        <v>803</v>
      </c>
      <c r="C917" s="173">
        <v>147760</v>
      </c>
      <c r="D917" s="176">
        <v>44988</v>
      </c>
      <c r="E917" s="177">
        <v>15.134</v>
      </c>
      <c r="F917" s="177">
        <v>1.4641999999999999</v>
      </c>
      <c r="G917" s="177">
        <v>2.0230999999999999</v>
      </c>
      <c r="H917" s="177">
        <v>1.4275</v>
      </c>
      <c r="I917" s="177">
        <v>-0.98399999999999999</v>
      </c>
      <c r="J917" s="177">
        <v>-1.0436000000000001</v>
      </c>
      <c r="K917" s="177">
        <v>-6.7436999999999996</v>
      </c>
      <c r="L917" s="177">
        <v>0.625</v>
      </c>
      <c r="M917" s="177">
        <v>7.4065000000000003</v>
      </c>
      <c r="N917" s="177">
        <v>6.1067</v>
      </c>
      <c r="O917" s="177">
        <v>16.616700000000002</v>
      </c>
      <c r="P917" s="177"/>
      <c r="Q917" s="177">
        <v>13.625400000000001</v>
      </c>
      <c r="R917" s="177">
        <v>8.5419999999999998</v>
      </c>
      <c r="T917" s="106"/>
      <c r="U917" s="107"/>
      <c r="V917" s="107"/>
      <c r="W917" s="107"/>
      <c r="X917" s="107"/>
      <c r="Y917" s="107"/>
      <c r="Z917" s="107"/>
      <c r="AA917" s="107"/>
      <c r="AB917" s="107"/>
      <c r="AC917" s="107"/>
      <c r="AD917" s="107"/>
      <c r="AE917" s="107"/>
      <c r="AF917" s="107"/>
      <c r="AG917" s="107"/>
      <c r="AH917" s="107"/>
    </row>
    <row r="918" spans="1:34" x14ac:dyDescent="0.3">
      <c r="A918" s="173" t="s">
        <v>769</v>
      </c>
      <c r="B918" s="173" t="s">
        <v>804</v>
      </c>
      <c r="C918" s="173">
        <v>147492</v>
      </c>
      <c r="D918" s="176">
        <v>44988</v>
      </c>
      <c r="E918" s="177">
        <v>18.13</v>
      </c>
      <c r="F918" s="177">
        <v>1.0027999999999999</v>
      </c>
      <c r="G918" s="177">
        <v>1.1153999999999999</v>
      </c>
      <c r="H918" s="177">
        <v>0.49890000000000001</v>
      </c>
      <c r="I918" s="177">
        <v>-1.0911</v>
      </c>
      <c r="J918" s="177">
        <v>-2.5268999999999999</v>
      </c>
      <c r="K918" s="177">
        <v>-6.4016999999999999</v>
      </c>
      <c r="L918" s="177">
        <v>-1.5208999999999999</v>
      </c>
      <c r="M918" s="177">
        <v>7.3415999999999997</v>
      </c>
      <c r="N918" s="177">
        <v>6.3967000000000001</v>
      </c>
      <c r="O918" s="177">
        <v>17.8736</v>
      </c>
      <c r="P918" s="177"/>
      <c r="Q918" s="177">
        <v>18.091000000000001</v>
      </c>
      <c r="R918" s="177">
        <v>8.3615999999999993</v>
      </c>
      <c r="T918" s="106"/>
      <c r="U918" s="107"/>
      <c r="V918" s="107"/>
      <c r="W918" s="107"/>
      <c r="X918" s="107"/>
      <c r="Y918" s="107"/>
      <c r="Z918" s="107"/>
      <c r="AA918" s="107"/>
      <c r="AB918" s="107"/>
      <c r="AC918" s="107"/>
      <c r="AD918" s="107"/>
      <c r="AE918" s="107"/>
      <c r="AF918" s="107"/>
      <c r="AG918" s="107"/>
      <c r="AH918" s="107"/>
    </row>
    <row r="919" spans="1:34" x14ac:dyDescent="0.3">
      <c r="A919" s="173" t="s">
        <v>769</v>
      </c>
      <c r="B919" s="173" t="s">
        <v>805</v>
      </c>
      <c r="C919" s="173">
        <v>147490</v>
      </c>
      <c r="D919" s="176">
        <v>44988</v>
      </c>
      <c r="E919" s="177">
        <v>17.55</v>
      </c>
      <c r="F919" s="177">
        <v>0.97809999999999997</v>
      </c>
      <c r="G919" s="177">
        <v>1.1527000000000001</v>
      </c>
      <c r="H919" s="177">
        <v>0.51549999999999996</v>
      </c>
      <c r="I919" s="177">
        <v>-1.071</v>
      </c>
      <c r="J919" s="177">
        <v>-2.5541</v>
      </c>
      <c r="K919" s="177">
        <v>-6.5993000000000004</v>
      </c>
      <c r="L919" s="177">
        <v>-1.9553</v>
      </c>
      <c r="M919" s="177">
        <v>6.4927000000000001</v>
      </c>
      <c r="N919" s="177">
        <v>5.3421000000000003</v>
      </c>
      <c r="O919" s="177">
        <v>16.849799999999998</v>
      </c>
      <c r="P919" s="177"/>
      <c r="Q919" s="177">
        <v>17.0228</v>
      </c>
      <c r="R919" s="177">
        <v>7.4172000000000002</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1.1276999999999997</v>
      </c>
      <c r="G920" s="179">
        <v>1.4122782608695659</v>
      </c>
      <c r="H920" s="179">
        <v>0.77353478260869568</v>
      </c>
      <c r="I920" s="179">
        <v>-1.330582608695652</v>
      </c>
      <c r="J920" s="179">
        <v>-0.8367347826086956</v>
      </c>
      <c r="K920" s="179">
        <v>-6.0641282608695652</v>
      </c>
      <c r="L920" s="179">
        <v>-1.4643630434782609</v>
      </c>
      <c r="M920" s="179">
        <v>6.8384760869565211</v>
      </c>
      <c r="N920" s="179">
        <v>6.1729000000000012</v>
      </c>
      <c r="O920" s="179">
        <v>16.2948825</v>
      </c>
      <c r="P920" s="179">
        <v>10.534496875</v>
      </c>
      <c r="Q920" s="179">
        <v>14.354665217391302</v>
      </c>
      <c r="R920" s="179">
        <v>8.5461413043478291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1.17665</v>
      </c>
      <c r="G921" s="179">
        <v>1.3774500000000001</v>
      </c>
      <c r="H921" s="179">
        <v>0.68815000000000004</v>
      </c>
      <c r="I921" s="179">
        <v>-1.2968999999999999</v>
      </c>
      <c r="J921" s="179">
        <v>-0.88924999999999998</v>
      </c>
      <c r="K921" s="179">
        <v>-5.9097999999999997</v>
      </c>
      <c r="L921" s="179">
        <v>-1.4695499999999999</v>
      </c>
      <c r="M921" s="179">
        <v>6.7742500000000003</v>
      </c>
      <c r="N921" s="179">
        <v>6.2821499999999997</v>
      </c>
      <c r="O921" s="179">
        <v>16.733249999999998</v>
      </c>
      <c r="P921" s="179">
        <v>10.320499999999999</v>
      </c>
      <c r="Q921" s="179">
        <v>13.9816</v>
      </c>
      <c r="R921" s="179">
        <v>8.2814499999999995</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806</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807</v>
      </c>
      <c r="B924" s="173" t="s">
        <v>808</v>
      </c>
      <c r="C924" s="173">
        <v>131301</v>
      </c>
      <c r="D924" s="176">
        <v>44988</v>
      </c>
      <c r="E924" s="177">
        <v>18.172599999999999</v>
      </c>
      <c r="F924" s="177">
        <v>40.214599999999997</v>
      </c>
      <c r="G924" s="177">
        <v>39.494700000000002</v>
      </c>
      <c r="H924" s="177">
        <v>10.0908</v>
      </c>
      <c r="I924" s="177">
        <v>3.2031999999999998</v>
      </c>
      <c r="J924" s="177">
        <v>-3.6480999999999999</v>
      </c>
      <c r="K924" s="177">
        <v>1.9295</v>
      </c>
      <c r="L924" s="177">
        <v>4.0462999999999996</v>
      </c>
      <c r="M924" s="177">
        <v>6.9942000000000002</v>
      </c>
      <c r="N924" s="177">
        <v>2.5518999999999998</v>
      </c>
      <c r="O924" s="177">
        <v>3.4447999999999999</v>
      </c>
      <c r="P924" s="177">
        <v>6.5749000000000004</v>
      </c>
      <c r="Q924" s="177">
        <v>7.3353000000000002</v>
      </c>
      <c r="R924" s="177">
        <v>1.7563</v>
      </c>
      <c r="T924" s="106"/>
      <c r="U924" s="107"/>
      <c r="V924" s="107"/>
      <c r="W924" s="107"/>
      <c r="X924" s="107"/>
      <c r="Y924" s="107"/>
      <c r="Z924" s="107"/>
      <c r="AA924" s="107"/>
      <c r="AB924" s="107"/>
      <c r="AC924" s="107"/>
      <c r="AD924" s="107"/>
      <c r="AE924" s="107"/>
      <c r="AF924" s="107"/>
      <c r="AG924" s="107"/>
      <c r="AH924" s="107"/>
    </row>
    <row r="925" spans="1:34" x14ac:dyDescent="0.3">
      <c r="A925" s="173" t="s">
        <v>807</v>
      </c>
      <c r="B925" s="173" t="s">
        <v>809</v>
      </c>
      <c r="C925" s="173">
        <v>131297</v>
      </c>
      <c r="D925" s="176">
        <v>44988</v>
      </c>
      <c r="E925" s="177">
        <v>17.822700000000001</v>
      </c>
      <c r="F925" s="177">
        <v>40.183999999999997</v>
      </c>
      <c r="G925" s="177">
        <v>39.241999999999997</v>
      </c>
      <c r="H925" s="177">
        <v>9.8780999999999999</v>
      </c>
      <c r="I925" s="177">
        <v>3.0022000000000002</v>
      </c>
      <c r="J925" s="177">
        <v>-3.8576999999999999</v>
      </c>
      <c r="K925" s="177">
        <v>1.7177</v>
      </c>
      <c r="L925" s="177">
        <v>3.8323999999999998</v>
      </c>
      <c r="M925" s="177">
        <v>6.7702</v>
      </c>
      <c r="N925" s="177">
        <v>2.3351999999999999</v>
      </c>
      <c r="O925" s="177">
        <v>3.2332000000000001</v>
      </c>
      <c r="P925" s="177">
        <v>6.3407999999999998</v>
      </c>
      <c r="Q925" s="177">
        <v>7.0883000000000003</v>
      </c>
      <c r="R925" s="177">
        <v>1.5410999999999999</v>
      </c>
      <c r="T925" s="106"/>
      <c r="U925" s="107"/>
      <c r="V925" s="107"/>
      <c r="W925" s="107"/>
      <c r="X925" s="107"/>
      <c r="Y925" s="107"/>
      <c r="Z925" s="107"/>
      <c r="AA925" s="107"/>
      <c r="AB925" s="107"/>
      <c r="AC925" s="107"/>
      <c r="AD925" s="107"/>
      <c r="AE925" s="107"/>
      <c r="AF925" s="107"/>
      <c r="AG925" s="107"/>
      <c r="AH925" s="107"/>
    </row>
    <row r="926" spans="1:34" x14ac:dyDescent="0.3">
      <c r="A926" s="173" t="s">
        <v>807</v>
      </c>
      <c r="B926" s="173" t="s">
        <v>810</v>
      </c>
      <c r="C926" s="173">
        <v>131051</v>
      </c>
      <c r="D926" s="176">
        <v>44988</v>
      </c>
      <c r="E926" s="177">
        <v>20.061699999999998</v>
      </c>
      <c r="F926" s="177">
        <v>38.611800000000002</v>
      </c>
      <c r="G926" s="177">
        <v>37.900300000000001</v>
      </c>
      <c r="H926" s="177">
        <v>9.1911000000000005</v>
      </c>
      <c r="I926" s="177">
        <v>3.0445000000000002</v>
      </c>
      <c r="J926" s="177">
        <v>-3.2732000000000001</v>
      </c>
      <c r="K926" s="177">
        <v>2.0295000000000001</v>
      </c>
      <c r="L926" s="177">
        <v>4.0342000000000002</v>
      </c>
      <c r="M926" s="177">
        <v>7.1506999999999996</v>
      </c>
      <c r="N926" s="177">
        <v>2.6678000000000002</v>
      </c>
      <c r="O926" s="177">
        <v>4.9085999999999999</v>
      </c>
      <c r="P926" s="177">
        <v>8.3503000000000007</v>
      </c>
      <c r="Q926" s="177">
        <v>8.5601000000000003</v>
      </c>
      <c r="R926" s="177">
        <v>3.4948000000000001</v>
      </c>
      <c r="T926" s="106"/>
      <c r="U926" s="107"/>
      <c r="V926" s="107"/>
      <c r="W926" s="107"/>
      <c r="X926" s="107"/>
      <c r="Y926" s="107"/>
      <c r="Z926" s="107"/>
      <c r="AA926" s="107"/>
      <c r="AB926" s="107"/>
      <c r="AC926" s="107"/>
      <c r="AD926" s="107"/>
      <c r="AE926" s="107"/>
      <c r="AF926" s="107"/>
      <c r="AG926" s="107"/>
      <c r="AH926" s="107"/>
    </row>
    <row r="927" spans="1:34" x14ac:dyDescent="0.3">
      <c r="A927" s="173" t="s">
        <v>807</v>
      </c>
      <c r="B927" s="173" t="s">
        <v>811</v>
      </c>
      <c r="C927" s="173">
        <v>131061</v>
      </c>
      <c r="D927" s="176">
        <v>44988</v>
      </c>
      <c r="E927" s="177">
        <v>20.4346</v>
      </c>
      <c r="F927" s="177">
        <v>38.801400000000001</v>
      </c>
      <c r="G927" s="177">
        <v>38.045299999999997</v>
      </c>
      <c r="H927" s="177">
        <v>9.3559999999999999</v>
      </c>
      <c r="I927" s="177">
        <v>3.1934999999999998</v>
      </c>
      <c r="J927" s="177">
        <v>-3.1120000000000001</v>
      </c>
      <c r="K927" s="177">
        <v>2.1907000000000001</v>
      </c>
      <c r="L927" s="177">
        <v>4.1981999999999999</v>
      </c>
      <c r="M927" s="177">
        <v>7.3192000000000004</v>
      </c>
      <c r="N927" s="177">
        <v>2.8321999999999998</v>
      </c>
      <c r="O927" s="177">
        <v>5.0766</v>
      </c>
      <c r="P927" s="177">
        <v>8.5427999999999997</v>
      </c>
      <c r="Q927" s="177">
        <v>8.7963000000000005</v>
      </c>
      <c r="R927" s="177">
        <v>3.6602000000000001</v>
      </c>
      <c r="T927" s="106"/>
      <c r="U927" s="107"/>
      <c r="V927" s="107"/>
      <c r="W927" s="107"/>
      <c r="X927" s="107"/>
      <c r="Y927" s="107"/>
      <c r="Z927" s="107"/>
      <c r="AA927" s="107"/>
      <c r="AB927" s="107"/>
      <c r="AC927" s="107"/>
      <c r="AD927" s="107"/>
      <c r="AE927" s="107"/>
      <c r="AF927" s="107"/>
      <c r="AG927" s="107"/>
      <c r="AH927" s="107"/>
    </row>
    <row r="928" spans="1:34" x14ac:dyDescent="0.3">
      <c r="A928" s="173" t="s">
        <v>807</v>
      </c>
      <c r="B928" s="173" t="s">
        <v>812</v>
      </c>
      <c r="C928" s="173">
        <v>118387</v>
      </c>
      <c r="D928" s="176">
        <v>44988</v>
      </c>
      <c r="E928" s="177">
        <v>37.551499999999997</v>
      </c>
      <c r="F928" s="177">
        <v>40.577399999999997</v>
      </c>
      <c r="G928" s="177">
        <v>39.004600000000003</v>
      </c>
      <c r="H928" s="177">
        <v>9.8496000000000006</v>
      </c>
      <c r="I928" s="177">
        <v>3.0653999999999999</v>
      </c>
      <c r="J928" s="177">
        <v>-3.7522000000000002</v>
      </c>
      <c r="K928" s="177">
        <v>1.7647999999999999</v>
      </c>
      <c r="L928" s="177">
        <v>4.1120999999999999</v>
      </c>
      <c r="M928" s="177">
        <v>7.1628999999999996</v>
      </c>
      <c r="N928" s="177">
        <v>2.6137000000000001</v>
      </c>
      <c r="O928" s="177">
        <v>4.3061999999999996</v>
      </c>
      <c r="P928" s="177">
        <v>8.3109000000000002</v>
      </c>
      <c r="Q928" s="177">
        <v>8.9331999999999994</v>
      </c>
      <c r="R928" s="177">
        <v>3.0409000000000002</v>
      </c>
      <c r="T928" s="106"/>
      <c r="U928" s="107"/>
      <c r="V928" s="107"/>
      <c r="W928" s="107"/>
      <c r="X928" s="107"/>
      <c r="Y928" s="107"/>
      <c r="Z928" s="107"/>
      <c r="AA928" s="107"/>
      <c r="AB928" s="107"/>
      <c r="AC928" s="107"/>
      <c r="AD928" s="107"/>
      <c r="AE928" s="107"/>
      <c r="AF928" s="107"/>
      <c r="AG928" s="107"/>
      <c r="AH928" s="107"/>
    </row>
    <row r="929" spans="1:34" x14ac:dyDescent="0.3">
      <c r="A929" s="173" t="s">
        <v>807</v>
      </c>
      <c r="B929" s="173" t="s">
        <v>813</v>
      </c>
      <c r="C929" s="173">
        <v>108753</v>
      </c>
      <c r="D929" s="176">
        <v>44988</v>
      </c>
      <c r="E929" s="177">
        <v>37.115699999999997</v>
      </c>
      <c r="F929" s="177">
        <v>40.3645</v>
      </c>
      <c r="G929" s="177">
        <v>38.837200000000003</v>
      </c>
      <c r="H929" s="177">
        <v>9.6835000000000004</v>
      </c>
      <c r="I929" s="177">
        <v>2.9043000000000001</v>
      </c>
      <c r="J929" s="177">
        <v>-3.9113000000000002</v>
      </c>
      <c r="K929" s="177">
        <v>1.6035999999999999</v>
      </c>
      <c r="L929" s="177">
        <v>3.9584000000000001</v>
      </c>
      <c r="M929" s="177">
        <v>7.0109000000000004</v>
      </c>
      <c r="N929" s="177">
        <v>2.4672999999999998</v>
      </c>
      <c r="O929" s="177">
        <v>4.1637000000000004</v>
      </c>
      <c r="P929" s="177">
        <v>8.1753999999999998</v>
      </c>
      <c r="Q929" s="177">
        <v>6.4450000000000003</v>
      </c>
      <c r="R929" s="177">
        <v>2.8986000000000001</v>
      </c>
      <c r="T929" s="106"/>
      <c r="U929" s="107"/>
      <c r="V929" s="107"/>
      <c r="W929" s="107"/>
      <c r="X929" s="107"/>
      <c r="Y929" s="107"/>
      <c r="Z929" s="107"/>
      <c r="AA929" s="107"/>
      <c r="AB929" s="107"/>
      <c r="AC929" s="107"/>
      <c r="AD929" s="107"/>
      <c r="AE929" s="107"/>
      <c r="AF929" s="107"/>
      <c r="AG929" s="107"/>
      <c r="AH929" s="107"/>
    </row>
    <row r="930" spans="1:34" x14ac:dyDescent="0.3">
      <c r="A930" s="173" t="s">
        <v>807</v>
      </c>
      <c r="B930" s="173" t="s">
        <v>814</v>
      </c>
      <c r="C930" s="173">
        <v>120137</v>
      </c>
      <c r="D930" s="176">
        <v>44988</v>
      </c>
      <c r="E930" s="177">
        <v>53.782600000000002</v>
      </c>
      <c r="F930" s="177">
        <v>48.588700000000003</v>
      </c>
      <c r="G930" s="177">
        <v>36.462400000000002</v>
      </c>
      <c r="H930" s="177">
        <v>9.1585999999999999</v>
      </c>
      <c r="I930" s="177">
        <v>3.0089999999999999</v>
      </c>
      <c r="J930" s="177">
        <v>-3.3506999999999998</v>
      </c>
      <c r="K930" s="177">
        <v>2.3849</v>
      </c>
      <c r="L930" s="177">
        <v>4.2850000000000001</v>
      </c>
      <c r="M930" s="177">
        <v>7.7103999999999999</v>
      </c>
      <c r="N930" s="177">
        <v>3.35</v>
      </c>
      <c r="O930" s="177">
        <v>4.5805999999999996</v>
      </c>
      <c r="P930" s="177">
        <v>7.7161</v>
      </c>
      <c r="Q930" s="177">
        <v>8.8321000000000005</v>
      </c>
      <c r="R930" s="177">
        <v>3.8050000000000002</v>
      </c>
      <c r="T930" s="106"/>
      <c r="U930" s="107"/>
      <c r="V930" s="107"/>
      <c r="W930" s="107"/>
      <c r="X930" s="107"/>
      <c r="Y930" s="107"/>
      <c r="Z930" s="107"/>
      <c r="AA930" s="107"/>
      <c r="AB930" s="107"/>
      <c r="AC930" s="107"/>
      <c r="AD930" s="107"/>
      <c r="AE930" s="107"/>
      <c r="AF930" s="107"/>
      <c r="AG930" s="107"/>
      <c r="AH930" s="107"/>
    </row>
    <row r="931" spans="1:34" x14ac:dyDescent="0.3">
      <c r="A931" s="173" t="s">
        <v>807</v>
      </c>
      <c r="B931" s="173" t="s">
        <v>1871</v>
      </c>
      <c r="C931" s="173">
        <v>101002</v>
      </c>
      <c r="D931" s="176">
        <v>44988</v>
      </c>
      <c r="E931" s="177">
        <v>52.118200000000002</v>
      </c>
      <c r="F931" s="177">
        <v>48.316699999999997</v>
      </c>
      <c r="G931" s="177">
        <v>36.150799999999997</v>
      </c>
      <c r="H931" s="177">
        <v>8.8491999999999997</v>
      </c>
      <c r="I931" s="177">
        <v>2.6941000000000002</v>
      </c>
      <c r="J931" s="177">
        <v>-3.6589</v>
      </c>
      <c r="K931" s="177">
        <v>2.0731999999999999</v>
      </c>
      <c r="L931" s="177">
        <v>3.9689000000000001</v>
      </c>
      <c r="M931" s="177">
        <v>7.3838999999999997</v>
      </c>
      <c r="N931" s="177">
        <v>3.0310999999999999</v>
      </c>
      <c r="O931" s="177">
        <v>4.2591999999999999</v>
      </c>
      <c r="P931" s="177">
        <v>7.3760000000000003</v>
      </c>
      <c r="Q931" s="177">
        <v>7.7201000000000004</v>
      </c>
      <c r="R931" s="177">
        <v>3.4843999999999999</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41.957387499999996</v>
      </c>
      <c r="G932" s="179">
        <v>38.142162499999998</v>
      </c>
      <c r="H932" s="179">
        <v>9.5071124999999999</v>
      </c>
      <c r="I932" s="179">
        <v>3.0145249999999999</v>
      </c>
      <c r="J932" s="179">
        <v>-3.5705125</v>
      </c>
      <c r="K932" s="179">
        <v>1.9617374999999999</v>
      </c>
      <c r="L932" s="179">
        <v>4.0544374999999997</v>
      </c>
      <c r="M932" s="179">
        <v>7.1877999999999993</v>
      </c>
      <c r="N932" s="179">
        <v>2.73115</v>
      </c>
      <c r="O932" s="179">
        <v>4.2466124999999995</v>
      </c>
      <c r="P932" s="179">
        <v>7.6734</v>
      </c>
      <c r="Q932" s="179">
        <v>7.9638000000000009</v>
      </c>
      <c r="R932" s="179">
        <v>2.9601625</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40.289549999999998</v>
      </c>
      <c r="G933" s="179">
        <v>38.441249999999997</v>
      </c>
      <c r="H933" s="179">
        <v>9.5197500000000002</v>
      </c>
      <c r="I933" s="179">
        <v>3.0267499999999998</v>
      </c>
      <c r="J933" s="179">
        <v>-3.6535000000000002</v>
      </c>
      <c r="K933" s="179">
        <v>1.9795</v>
      </c>
      <c r="L933" s="179">
        <v>4.0402500000000003</v>
      </c>
      <c r="M933" s="179">
        <v>7.1567999999999996</v>
      </c>
      <c r="N933" s="179">
        <v>2.6407500000000002</v>
      </c>
      <c r="O933" s="179">
        <v>4.2827000000000002</v>
      </c>
      <c r="P933" s="179">
        <v>7.9457500000000003</v>
      </c>
      <c r="Q933" s="179">
        <v>8.1401000000000003</v>
      </c>
      <c r="R933" s="179">
        <v>3.2626499999999998</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815</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816</v>
      </c>
      <c r="B936" s="173" t="s">
        <v>817</v>
      </c>
      <c r="C936" s="173">
        <v>115127</v>
      </c>
      <c r="D936" s="176">
        <v>44988</v>
      </c>
      <c r="E936" s="177">
        <v>50.638300000000001</v>
      </c>
      <c r="F936" s="177">
        <v>114.2426</v>
      </c>
      <c r="G936" s="177">
        <v>109.5784</v>
      </c>
      <c r="H936" s="177">
        <v>9.4492999999999991</v>
      </c>
      <c r="I936" s="177">
        <v>2.2311999999999999</v>
      </c>
      <c r="J936" s="177">
        <v>-45.180799999999998</v>
      </c>
      <c r="K936" s="177">
        <v>15.287800000000001</v>
      </c>
      <c r="L936" s="177">
        <v>21.114799999999999</v>
      </c>
      <c r="M936" s="177">
        <v>13.318899999999999</v>
      </c>
      <c r="N936" s="177">
        <v>6.9401999999999999</v>
      </c>
      <c r="O936" s="177">
        <v>9.0709</v>
      </c>
      <c r="P936" s="177">
        <v>12.237500000000001</v>
      </c>
      <c r="Q936" s="177">
        <v>7.1938000000000004</v>
      </c>
      <c r="R936" s="177">
        <v>10.640499999999999</v>
      </c>
      <c r="S936" t="s">
        <v>1785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816</v>
      </c>
      <c r="B937" s="173" t="s">
        <v>818</v>
      </c>
      <c r="C937" s="173">
        <v>116796</v>
      </c>
      <c r="D937" s="176">
        <v>44988</v>
      </c>
      <c r="E937" s="177">
        <v>17.014500000000002</v>
      </c>
      <c r="F937" s="177">
        <v>-21.2254</v>
      </c>
      <c r="G937" s="177">
        <v>119.9451</v>
      </c>
      <c r="H937" s="177">
        <v>6.9966999999999997</v>
      </c>
      <c r="I937" s="177">
        <v>12.8424</v>
      </c>
      <c r="J937" s="177">
        <v>-33.4358</v>
      </c>
      <c r="K937" s="177">
        <v>21.2196</v>
      </c>
      <c r="L937" s="177">
        <v>21.053899999999999</v>
      </c>
      <c r="M937" s="177">
        <v>11.7584</v>
      </c>
      <c r="N937" s="177">
        <v>9.0511999999999997</v>
      </c>
      <c r="O937" s="177">
        <v>8.7293000000000003</v>
      </c>
      <c r="P937" s="177">
        <v>11.7195</v>
      </c>
      <c r="Q937" s="177">
        <v>4.9692999999999996</v>
      </c>
      <c r="R937" s="177">
        <v>10.101699999999999</v>
      </c>
      <c r="S937" t="s">
        <v>1785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816</v>
      </c>
      <c r="B938" s="173" t="s">
        <v>1684</v>
      </c>
      <c r="C938" s="173">
        <v>120546</v>
      </c>
      <c r="D938" s="176">
        <v>44988</v>
      </c>
      <c r="E938" s="177">
        <v>17.54</v>
      </c>
      <c r="F938" s="177">
        <v>-21.005600000000001</v>
      </c>
      <c r="G938" s="177">
        <v>120.27760000000001</v>
      </c>
      <c r="H938" s="177">
        <v>7.3532000000000002</v>
      </c>
      <c r="I938" s="177">
        <v>13.1913</v>
      </c>
      <c r="J938" s="177">
        <v>-33.094700000000003</v>
      </c>
      <c r="K938" s="177">
        <v>21.5975</v>
      </c>
      <c r="L938" s="177">
        <v>21.449300000000001</v>
      </c>
      <c r="M938" s="177">
        <v>12.160299999999999</v>
      </c>
      <c r="N938" s="177">
        <v>9.4349000000000007</v>
      </c>
      <c r="O938" s="177">
        <v>9.1385000000000005</v>
      </c>
      <c r="P938" s="177">
        <v>12.1053</v>
      </c>
      <c r="Q938" s="177">
        <v>5.0458999999999996</v>
      </c>
      <c r="R938" s="177">
        <v>10.520300000000001</v>
      </c>
      <c r="S938" t="s">
        <v>1785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816</v>
      </c>
      <c r="B939" s="173" t="s">
        <v>819</v>
      </c>
      <c r="C939" s="173">
        <v>113434</v>
      </c>
      <c r="D939" s="176">
        <v>44988</v>
      </c>
      <c r="E939" s="177">
        <v>48.220700000000001</v>
      </c>
      <c r="F939" s="177">
        <v>113.8186</v>
      </c>
      <c r="G939" s="177">
        <v>106.5171</v>
      </c>
      <c r="H939" s="177">
        <v>8.1661000000000001</v>
      </c>
      <c r="I939" s="177">
        <v>1.5959000000000001</v>
      </c>
      <c r="J939" s="177">
        <v>-36.452100000000002</v>
      </c>
      <c r="K939" s="177">
        <v>16.957799999999999</v>
      </c>
      <c r="L939" s="177">
        <v>21.783899999999999</v>
      </c>
      <c r="M939" s="177">
        <v>13.959099999999999</v>
      </c>
      <c r="N939" s="177">
        <v>7.4142000000000001</v>
      </c>
      <c r="O939" s="177">
        <v>9.0980000000000008</v>
      </c>
      <c r="P939" s="177">
        <v>12.3545</v>
      </c>
      <c r="Q939" s="177">
        <v>7.2897999999999996</v>
      </c>
      <c r="R939" s="177">
        <v>10.8613</v>
      </c>
      <c r="S939" t="s">
        <v>1785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816</v>
      </c>
      <c r="B940" s="173" t="s">
        <v>1685</v>
      </c>
      <c r="C940" s="173">
        <v>120473</v>
      </c>
      <c r="D940" s="176">
        <v>44988</v>
      </c>
      <c r="E940" s="177">
        <v>18.341999999999999</v>
      </c>
      <c r="F940" s="177">
        <v>-90.319500000000005</v>
      </c>
      <c r="G940" s="177">
        <v>87.385800000000003</v>
      </c>
      <c r="H940" s="177">
        <v>14.796099999999999</v>
      </c>
      <c r="I940" s="177">
        <v>-6.9886999999999997</v>
      </c>
      <c r="J940" s="177">
        <v>-41.038200000000003</v>
      </c>
      <c r="K940" s="177">
        <v>17.261800000000001</v>
      </c>
      <c r="L940" s="177">
        <v>20.055499999999999</v>
      </c>
      <c r="M940" s="177">
        <v>10.8469</v>
      </c>
      <c r="N940" s="177">
        <v>8.3978000000000002</v>
      </c>
      <c r="O940" s="177">
        <v>9.3204999999999991</v>
      </c>
      <c r="P940" s="177">
        <v>12.383599999999999</v>
      </c>
      <c r="Q940" s="177">
        <v>4.7489999999999997</v>
      </c>
      <c r="R940" s="177">
        <v>10.288</v>
      </c>
      <c r="S940" t="s">
        <v>1785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816</v>
      </c>
      <c r="B941" s="173" t="s">
        <v>820</v>
      </c>
      <c r="C941" s="173">
        <v>115897</v>
      </c>
      <c r="D941" s="176">
        <v>44988</v>
      </c>
      <c r="E941" s="177">
        <v>16.9407</v>
      </c>
      <c r="F941" s="177">
        <v>-90.697100000000006</v>
      </c>
      <c r="G941" s="177">
        <v>87.089200000000005</v>
      </c>
      <c r="H941" s="177">
        <v>14.444800000000001</v>
      </c>
      <c r="I941" s="177">
        <v>-7.3662000000000001</v>
      </c>
      <c r="J941" s="177">
        <v>-41.402500000000003</v>
      </c>
      <c r="K941" s="177">
        <v>16.845400000000001</v>
      </c>
      <c r="L941" s="177">
        <v>19.600899999999999</v>
      </c>
      <c r="M941" s="177">
        <v>10.382099999999999</v>
      </c>
      <c r="N941" s="177">
        <v>8.1214999999999993</v>
      </c>
      <c r="O941" s="177">
        <v>9.0195000000000007</v>
      </c>
      <c r="P941" s="177">
        <v>12.0258</v>
      </c>
      <c r="Q941" s="177">
        <v>4.7431000000000001</v>
      </c>
      <c r="R941" s="177">
        <v>10.020300000000001</v>
      </c>
      <c r="S941" t="s">
        <v>1785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816</v>
      </c>
      <c r="B942" s="173" t="s">
        <v>2070</v>
      </c>
      <c r="C942" s="173">
        <v>119277</v>
      </c>
      <c r="D942" s="176">
        <v>44988</v>
      </c>
      <c r="E942" s="177">
        <v>16.8172</v>
      </c>
      <c r="F942" s="177">
        <v>227.1259</v>
      </c>
      <c r="G942" s="177">
        <v>411.1275</v>
      </c>
      <c r="H942" s="177">
        <v>273.31630000000001</v>
      </c>
      <c r="I942" s="177">
        <v>24.79</v>
      </c>
      <c r="J942" s="177">
        <v>-99.968599999999995</v>
      </c>
      <c r="K942" s="177">
        <v>0.7671</v>
      </c>
      <c r="L942" s="177">
        <v>50.6875</v>
      </c>
      <c r="M942" s="177">
        <v>-8.0960999999999999</v>
      </c>
      <c r="N942" s="177">
        <v>-10.7173</v>
      </c>
      <c r="O942" s="177">
        <v>4.3624999999999998</v>
      </c>
      <c r="P942" s="177">
        <v>8.8173999999999992</v>
      </c>
      <c r="Q942" s="177">
        <v>-0.55430000000000001</v>
      </c>
      <c r="R942" s="177">
        <v>-1.2439</v>
      </c>
      <c r="T942" s="106"/>
      <c r="U942" s="107"/>
      <c r="V942" s="107"/>
      <c r="W942" s="107"/>
      <c r="X942" s="107"/>
      <c r="Y942" s="107"/>
      <c r="Z942" s="107"/>
      <c r="AA942" s="107"/>
      <c r="AB942" s="107"/>
      <c r="AC942" s="107"/>
      <c r="AD942" s="107"/>
      <c r="AE942" s="107"/>
      <c r="AF942" s="107"/>
      <c r="AG942" s="107"/>
      <c r="AH942" s="107"/>
    </row>
    <row r="943" spans="1:34" x14ac:dyDescent="0.3">
      <c r="A943" s="173" t="s">
        <v>816</v>
      </c>
      <c r="B943" s="173" t="s">
        <v>2071</v>
      </c>
      <c r="C943" s="173">
        <v>106597</v>
      </c>
      <c r="D943" s="176">
        <v>44988</v>
      </c>
      <c r="E943" s="177">
        <v>15.972099999999999</v>
      </c>
      <c r="F943" s="177">
        <v>226.4924</v>
      </c>
      <c r="G943" s="177">
        <v>410.57690000000002</v>
      </c>
      <c r="H943" s="177">
        <v>272.69850000000002</v>
      </c>
      <c r="I943" s="177">
        <v>24.2179</v>
      </c>
      <c r="J943" s="177">
        <v>-100.4897</v>
      </c>
      <c r="K943" s="177">
        <v>0.1784</v>
      </c>
      <c r="L943" s="177">
        <v>49.888100000000001</v>
      </c>
      <c r="M943" s="177">
        <v>-8.7082999999999995</v>
      </c>
      <c r="N943" s="177">
        <v>-11.295199999999999</v>
      </c>
      <c r="O943" s="177">
        <v>3.7029999999999998</v>
      </c>
      <c r="P943" s="177">
        <v>8.1892999999999994</v>
      </c>
      <c r="Q943" s="177">
        <v>3.0718000000000001</v>
      </c>
      <c r="R943" s="177">
        <v>-1.9</v>
      </c>
      <c r="T943" s="106"/>
      <c r="U943" s="107"/>
      <c r="V943" s="107"/>
      <c r="W943" s="107"/>
      <c r="X943" s="107"/>
      <c r="Y943" s="107"/>
      <c r="Z943" s="107"/>
      <c r="AA943" s="107"/>
      <c r="AB943" s="107"/>
      <c r="AC943" s="107"/>
      <c r="AD943" s="107"/>
      <c r="AE943" s="107"/>
      <c r="AF943" s="107"/>
      <c r="AG943" s="107"/>
      <c r="AH943" s="107"/>
    </row>
    <row r="944" spans="1:34" x14ac:dyDescent="0.3">
      <c r="A944" s="173" t="s">
        <v>816</v>
      </c>
      <c r="B944" s="173" t="s">
        <v>821</v>
      </c>
      <c r="C944" s="173">
        <v>113049</v>
      </c>
      <c r="D944" s="176">
        <v>44988</v>
      </c>
      <c r="E944" s="177">
        <v>49.206499999999998</v>
      </c>
      <c r="F944" s="177">
        <v>115.0394</v>
      </c>
      <c r="G944" s="177">
        <v>170.97409999999999</v>
      </c>
      <c r="H944" s="177">
        <v>35.205300000000001</v>
      </c>
      <c r="I944" s="177">
        <v>15.065</v>
      </c>
      <c r="J944" s="177">
        <v>-30.7178</v>
      </c>
      <c r="K944" s="177">
        <v>14.4861</v>
      </c>
      <c r="L944" s="177">
        <v>20.758900000000001</v>
      </c>
      <c r="M944" s="177">
        <v>12.9977</v>
      </c>
      <c r="N944" s="177">
        <v>6.7057000000000002</v>
      </c>
      <c r="O944" s="177">
        <v>8.8986000000000001</v>
      </c>
      <c r="P944" s="177">
        <v>11.961600000000001</v>
      </c>
      <c r="Q944" s="177">
        <v>8.3333999999999993</v>
      </c>
      <c r="R944" s="177">
        <v>10.476800000000001</v>
      </c>
      <c r="S944" t="s">
        <v>1785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816</v>
      </c>
      <c r="B945" s="173" t="s">
        <v>822</v>
      </c>
      <c r="C945" s="173">
        <v>115934</v>
      </c>
      <c r="D945" s="176">
        <v>44988</v>
      </c>
      <c r="E945" s="177">
        <v>17.443200000000001</v>
      </c>
      <c r="F945" s="177">
        <v>58.684399999999997</v>
      </c>
      <c r="G945" s="177">
        <v>159.1319</v>
      </c>
      <c r="H945" s="177">
        <v>18.509399999999999</v>
      </c>
      <c r="I945" s="177">
        <v>4.1917</v>
      </c>
      <c r="J945" s="177">
        <v>-37.9754</v>
      </c>
      <c r="K945" s="177">
        <v>18.319800000000001</v>
      </c>
      <c r="L945" s="177">
        <v>21.134899999999998</v>
      </c>
      <c r="M945" s="177">
        <v>11.0519</v>
      </c>
      <c r="N945" s="177">
        <v>7.8552</v>
      </c>
      <c r="O945" s="177">
        <v>8.9395000000000007</v>
      </c>
      <c r="P945" s="177">
        <v>11.7621</v>
      </c>
      <c r="Q945" s="177">
        <v>5.0274000000000001</v>
      </c>
      <c r="R945" s="177">
        <v>9.9930000000000003</v>
      </c>
      <c r="S945" t="s">
        <v>1785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816</v>
      </c>
      <c r="B946" s="173" t="s">
        <v>1686</v>
      </c>
      <c r="C946" s="173">
        <v>119132</v>
      </c>
      <c r="D946" s="176">
        <v>44988</v>
      </c>
      <c r="E946" s="177">
        <v>18.1325</v>
      </c>
      <c r="F946" s="177">
        <v>58.873199999999997</v>
      </c>
      <c r="G946" s="177">
        <v>159.40790000000001</v>
      </c>
      <c r="H946" s="177">
        <v>18.8749</v>
      </c>
      <c r="I946" s="177">
        <v>4.5659000000000001</v>
      </c>
      <c r="J946" s="177">
        <v>-37.590200000000003</v>
      </c>
      <c r="K946" s="177">
        <v>18.7239</v>
      </c>
      <c r="L946" s="177">
        <v>21.561199999999999</v>
      </c>
      <c r="M946" s="177">
        <v>11.4642</v>
      </c>
      <c r="N946" s="177">
        <v>8.2297999999999991</v>
      </c>
      <c r="O946" s="177">
        <v>9.3589000000000002</v>
      </c>
      <c r="P946" s="177">
        <v>12.2041</v>
      </c>
      <c r="Q946" s="177">
        <v>5.0251999999999999</v>
      </c>
      <c r="R946" s="177">
        <v>10.4016</v>
      </c>
      <c r="S946" t="s">
        <v>1785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816</v>
      </c>
      <c r="B947" s="173" t="s">
        <v>823</v>
      </c>
      <c r="C947" s="173">
        <v>113076</v>
      </c>
      <c r="D947" s="176">
        <v>44988</v>
      </c>
      <c r="E947" s="177">
        <v>49.186100000000003</v>
      </c>
      <c r="F947" s="177">
        <v>10.9861</v>
      </c>
      <c r="G947" s="177">
        <v>114.0784</v>
      </c>
      <c r="H947" s="177">
        <v>9.0372000000000003</v>
      </c>
      <c r="I947" s="177">
        <v>-3.4302000000000001</v>
      </c>
      <c r="J947" s="177">
        <v>-38.048499999999997</v>
      </c>
      <c r="K947" s="177">
        <v>14.690300000000001</v>
      </c>
      <c r="L947" s="177">
        <v>20.896999999999998</v>
      </c>
      <c r="M947" s="177">
        <v>13.1402</v>
      </c>
      <c r="N947" s="177">
        <v>6.8152999999999997</v>
      </c>
      <c r="O947" s="177">
        <v>8.7974999999999994</v>
      </c>
      <c r="P947" s="177">
        <v>12.0245</v>
      </c>
      <c r="Q947" s="177">
        <v>7.92</v>
      </c>
      <c r="R947" s="177">
        <v>10.578200000000001</v>
      </c>
      <c r="S947" t="s">
        <v>1785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816</v>
      </c>
      <c r="B948" s="173" t="s">
        <v>824</v>
      </c>
      <c r="C948" s="173">
        <v>115833</v>
      </c>
      <c r="D948" s="176">
        <v>44988</v>
      </c>
      <c r="E948" s="177">
        <v>17.9574</v>
      </c>
      <c r="F948" s="177">
        <v>-23.1568</v>
      </c>
      <c r="G948" s="177">
        <v>126.92440000000001</v>
      </c>
      <c r="H948" s="177">
        <v>-2.7280000000000002</v>
      </c>
      <c r="I948" s="177">
        <v>-12.6996</v>
      </c>
      <c r="J948" s="177">
        <v>-42.126800000000003</v>
      </c>
      <c r="K948" s="177">
        <v>17.616099999999999</v>
      </c>
      <c r="L948" s="177">
        <v>19.7959</v>
      </c>
      <c r="M948" s="177">
        <v>10.495799999999999</v>
      </c>
      <c r="N948" s="177">
        <v>7.4257999999999997</v>
      </c>
      <c r="O948" s="177">
        <v>8.7950999999999997</v>
      </c>
      <c r="P948" s="177">
        <v>11.5731</v>
      </c>
      <c r="Q948" s="177">
        <v>5.2694000000000001</v>
      </c>
      <c r="R948" s="177">
        <v>9.9293999999999993</v>
      </c>
      <c r="S948" t="s">
        <v>1785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816</v>
      </c>
      <c r="B949" s="173" t="s">
        <v>1687</v>
      </c>
      <c r="C949" s="173">
        <v>120685</v>
      </c>
      <c r="D949" s="176">
        <v>44988</v>
      </c>
      <c r="E949" s="177">
        <v>18.484400000000001</v>
      </c>
      <c r="F949" s="177">
        <v>-22.694199999999999</v>
      </c>
      <c r="G949" s="177">
        <v>127.2329</v>
      </c>
      <c r="H949" s="177">
        <v>-2.3121</v>
      </c>
      <c r="I949" s="177">
        <v>-12.283300000000001</v>
      </c>
      <c r="J949" s="177">
        <v>-41.710700000000003</v>
      </c>
      <c r="K949" s="177">
        <v>18.049900000000001</v>
      </c>
      <c r="L949" s="177">
        <v>20.251999999999999</v>
      </c>
      <c r="M949" s="177">
        <v>10.9435</v>
      </c>
      <c r="N949" s="177">
        <v>7.7016</v>
      </c>
      <c r="O949" s="177">
        <v>9.1458999999999993</v>
      </c>
      <c r="P949" s="177">
        <v>11.9435</v>
      </c>
      <c r="Q949" s="177">
        <v>4.9516999999999998</v>
      </c>
      <c r="R949" s="177">
        <v>10.311500000000001</v>
      </c>
      <c r="S949" t="s">
        <v>1785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816</v>
      </c>
      <c r="B950" s="173" t="s">
        <v>825</v>
      </c>
      <c r="C950" s="173">
        <v>115939</v>
      </c>
      <c r="D950" s="176">
        <v>44988</v>
      </c>
      <c r="E950" s="177">
        <v>5144.2323999999999</v>
      </c>
      <c r="F950" s="177">
        <v>116.32129999999999</v>
      </c>
      <c r="G950" s="177">
        <v>108.6994</v>
      </c>
      <c r="H950" s="177">
        <v>8.5906000000000002</v>
      </c>
      <c r="I950" s="177">
        <v>1.8625</v>
      </c>
      <c r="J950" s="177">
        <v>-45.693199999999997</v>
      </c>
      <c r="K950" s="177">
        <v>15.960900000000001</v>
      </c>
      <c r="L950" s="177">
        <v>21.895800000000001</v>
      </c>
      <c r="M950" s="177">
        <v>13.8459</v>
      </c>
      <c r="N950" s="177">
        <v>7.3609999999999998</v>
      </c>
      <c r="O950" s="177">
        <v>9.1487999999999996</v>
      </c>
      <c r="P950" s="177">
        <v>12.3689</v>
      </c>
      <c r="Q950" s="177">
        <v>5.1883999999999997</v>
      </c>
      <c r="R950" s="177">
        <v>11.082100000000001</v>
      </c>
      <c r="S950" t="s">
        <v>1785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816</v>
      </c>
      <c r="B951" s="173" t="s">
        <v>826</v>
      </c>
      <c r="C951" s="173">
        <v>117714</v>
      </c>
      <c r="D951" s="176">
        <v>44988</v>
      </c>
      <c r="E951" s="177">
        <v>15.116</v>
      </c>
      <c r="F951" s="177">
        <v>13.043799999999999</v>
      </c>
      <c r="G951" s="177">
        <v>104.806</v>
      </c>
      <c r="H951" s="177">
        <v>-11.2212</v>
      </c>
      <c r="I951" s="177">
        <v>-2.4641000000000002</v>
      </c>
      <c r="J951" s="177">
        <v>-41.536299999999997</v>
      </c>
      <c r="K951" s="177">
        <v>18.446000000000002</v>
      </c>
      <c r="L951" s="177">
        <v>21.532399999999999</v>
      </c>
      <c r="M951" s="177">
        <v>11.2895</v>
      </c>
      <c r="N951" s="177">
        <v>8.5848999999999993</v>
      </c>
      <c r="O951" s="177">
        <v>8.4878999999999998</v>
      </c>
      <c r="P951" s="177">
        <v>11.376300000000001</v>
      </c>
      <c r="Q951" s="177">
        <v>3.9916</v>
      </c>
      <c r="R951" s="177">
        <v>10.9254</v>
      </c>
      <c r="S951" t="s">
        <v>1785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816</v>
      </c>
      <c r="B952" s="173" t="s">
        <v>1688</v>
      </c>
      <c r="C952" s="173">
        <v>118343</v>
      </c>
      <c r="D952" s="176">
        <v>44988</v>
      </c>
      <c r="E952" s="177">
        <v>15.777799999999999</v>
      </c>
      <c r="F952" s="177">
        <v>13.654</v>
      </c>
      <c r="G952" s="177">
        <v>105.3142</v>
      </c>
      <c r="H952" s="177">
        <v>-10.7844</v>
      </c>
      <c r="I952" s="177">
        <v>-2.0474000000000001</v>
      </c>
      <c r="J952" s="177">
        <v>-41.134900000000002</v>
      </c>
      <c r="K952" s="177">
        <v>18.8748</v>
      </c>
      <c r="L952" s="177">
        <v>21.987400000000001</v>
      </c>
      <c r="M952" s="177">
        <v>11.736000000000001</v>
      </c>
      <c r="N952" s="177">
        <v>9.032</v>
      </c>
      <c r="O952" s="177">
        <v>8.9185999999999996</v>
      </c>
      <c r="P952" s="177">
        <v>11.8727</v>
      </c>
      <c r="Q952" s="177">
        <v>4.5875000000000004</v>
      </c>
      <c r="R952" s="177">
        <v>11.3804</v>
      </c>
      <c r="S952" t="s">
        <v>1785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816</v>
      </c>
      <c r="B953" s="173" t="s">
        <v>827</v>
      </c>
      <c r="C953" s="173">
        <v>112368</v>
      </c>
      <c r="D953" s="176">
        <v>44988</v>
      </c>
      <c r="E953" s="177">
        <v>5004.1659</v>
      </c>
      <c r="F953" s="177">
        <v>114.8236</v>
      </c>
      <c r="G953" s="177">
        <v>107.2396</v>
      </c>
      <c r="H953" s="177">
        <v>8.3233999999999995</v>
      </c>
      <c r="I953" s="177">
        <v>1.6766000000000001</v>
      </c>
      <c r="J953" s="177">
        <v>-45.323999999999998</v>
      </c>
      <c r="K953" s="177">
        <v>15.547000000000001</v>
      </c>
      <c r="L953" s="177">
        <v>21.4238</v>
      </c>
      <c r="M953" s="177">
        <v>13.454000000000001</v>
      </c>
      <c r="N953" s="177">
        <v>7.0449000000000002</v>
      </c>
      <c r="O953" s="177">
        <v>9.0821000000000005</v>
      </c>
      <c r="P953" s="177">
        <v>12.302199999999999</v>
      </c>
      <c r="Q953" s="177">
        <v>8.7545000000000002</v>
      </c>
      <c r="R953" s="177">
        <v>10.7584</v>
      </c>
      <c r="S953" t="s">
        <v>1785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816</v>
      </c>
      <c r="B954" s="173" t="s">
        <v>828</v>
      </c>
      <c r="C954" s="173">
        <v>116077</v>
      </c>
      <c r="D954" s="176">
        <v>44988</v>
      </c>
      <c r="E954" s="177">
        <v>16.5275</v>
      </c>
      <c r="F954" s="177">
        <v>74.132999999999996</v>
      </c>
      <c r="G954" s="177">
        <v>113.38290000000001</v>
      </c>
      <c r="H954" s="177">
        <v>-12.3066</v>
      </c>
      <c r="I954" s="177">
        <v>0.8679</v>
      </c>
      <c r="J954" s="177">
        <v>-36.738399999999999</v>
      </c>
      <c r="K954" s="177">
        <v>19.277100000000001</v>
      </c>
      <c r="L954" s="177">
        <v>20.493400000000001</v>
      </c>
      <c r="M954" s="177">
        <v>9.5515000000000008</v>
      </c>
      <c r="N954" s="177">
        <v>9.4892000000000003</v>
      </c>
      <c r="O954" s="177">
        <v>8.6719000000000008</v>
      </c>
      <c r="P954" s="177">
        <v>11.8283</v>
      </c>
      <c r="Q954" s="177">
        <v>4.5677000000000003</v>
      </c>
      <c r="R954" s="177">
        <v>9.9883000000000006</v>
      </c>
      <c r="S954" t="s">
        <v>1785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816</v>
      </c>
      <c r="B955" s="173" t="s">
        <v>1689</v>
      </c>
      <c r="C955" s="173">
        <v>120531</v>
      </c>
      <c r="D955" s="176">
        <v>44988</v>
      </c>
      <c r="E955" s="177">
        <v>17.049900000000001</v>
      </c>
      <c r="F955" s="177">
        <v>74.436400000000006</v>
      </c>
      <c r="G955" s="177">
        <v>113.6567</v>
      </c>
      <c r="H955" s="177">
        <v>-12.021699999999999</v>
      </c>
      <c r="I955" s="177">
        <v>1.1013999999999999</v>
      </c>
      <c r="J955" s="177">
        <v>-36.460299999999997</v>
      </c>
      <c r="K955" s="177">
        <v>19.578299999999999</v>
      </c>
      <c r="L955" s="177">
        <v>20.813400000000001</v>
      </c>
      <c r="M955" s="177">
        <v>9.8714999999999993</v>
      </c>
      <c r="N955" s="177">
        <v>9.8370999999999995</v>
      </c>
      <c r="O955" s="177">
        <v>9.0716999999999999</v>
      </c>
      <c r="P955" s="177">
        <v>12.233700000000001</v>
      </c>
      <c r="Q955" s="177">
        <v>4.8719000000000001</v>
      </c>
      <c r="R955" s="177">
        <v>10.3752</v>
      </c>
      <c r="S955" t="s">
        <v>1785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816</v>
      </c>
      <c r="B956" s="173" t="s">
        <v>829</v>
      </c>
      <c r="C956" s="173">
        <v>106193</v>
      </c>
      <c r="D956" s="176">
        <v>44988</v>
      </c>
      <c r="E956" s="177">
        <v>48.141100000000002</v>
      </c>
      <c r="F956" s="177">
        <v>114.3125</v>
      </c>
      <c r="G956" s="177">
        <v>106.7976</v>
      </c>
      <c r="H956" s="177">
        <v>8.2121999999999993</v>
      </c>
      <c r="I956" s="177">
        <v>1.5986</v>
      </c>
      <c r="J956" s="177">
        <v>-45.290799999999997</v>
      </c>
      <c r="K956" s="177">
        <v>15.469099999999999</v>
      </c>
      <c r="L956" s="177">
        <v>21.278700000000001</v>
      </c>
      <c r="M956" s="177">
        <v>13.3573</v>
      </c>
      <c r="N956" s="177">
        <v>6.9816000000000003</v>
      </c>
      <c r="O956" s="177">
        <v>8.9931999999999999</v>
      </c>
      <c r="P956" s="177">
        <v>12.189500000000001</v>
      </c>
      <c r="Q956" s="177">
        <v>11.500500000000001</v>
      </c>
      <c r="R956" s="177">
        <v>10.641500000000001</v>
      </c>
      <c r="T956" s="106"/>
      <c r="U956" s="107"/>
      <c r="V956" s="107"/>
      <c r="W956" s="107"/>
      <c r="X956" s="107"/>
      <c r="Y956" s="107"/>
      <c r="Z956" s="107"/>
      <c r="AA956" s="107"/>
      <c r="AB956" s="107"/>
      <c r="AC956" s="107"/>
      <c r="AD956" s="107"/>
      <c r="AE956" s="107"/>
      <c r="AF956" s="107"/>
      <c r="AG956" s="107"/>
      <c r="AH956" s="107"/>
    </row>
    <row r="957" spans="1:34" x14ac:dyDescent="0.3">
      <c r="A957" s="173" t="s">
        <v>816</v>
      </c>
      <c r="B957" s="173" t="s">
        <v>830</v>
      </c>
      <c r="C957" s="173">
        <v>114758</v>
      </c>
      <c r="D957" s="176">
        <v>44988</v>
      </c>
      <c r="E957" s="177">
        <v>22.392399999999999</v>
      </c>
      <c r="F957" s="177">
        <v>-90.080100000000002</v>
      </c>
      <c r="G957" s="177">
        <v>67.584400000000002</v>
      </c>
      <c r="H957" s="177">
        <v>-14.351100000000001</v>
      </c>
      <c r="I957" s="177">
        <v>-13.2288</v>
      </c>
      <c r="J957" s="177">
        <v>-40.363100000000003</v>
      </c>
      <c r="K957" s="177">
        <v>16.770800000000001</v>
      </c>
      <c r="L957" s="177">
        <v>19.335899999999999</v>
      </c>
      <c r="M957" s="177">
        <v>8.2202000000000002</v>
      </c>
      <c r="N957" s="177">
        <v>7.9421999999999997</v>
      </c>
      <c r="O957" s="177">
        <v>8.5051000000000005</v>
      </c>
      <c r="P957" s="177">
        <v>12.030200000000001</v>
      </c>
      <c r="Q957" s="177">
        <v>6.9798999999999998</v>
      </c>
      <c r="R957" s="177">
        <v>9.4908999999999999</v>
      </c>
      <c r="T957" s="106"/>
      <c r="U957" s="107"/>
      <c r="V957" s="107"/>
      <c r="W957" s="107"/>
      <c r="X957" s="107"/>
      <c r="Y957" s="107"/>
      <c r="Z957" s="107"/>
      <c r="AA957" s="107"/>
      <c r="AB957" s="107"/>
      <c r="AC957" s="107"/>
      <c r="AD957" s="107"/>
      <c r="AE957" s="107"/>
      <c r="AF957" s="107"/>
      <c r="AG957" s="107"/>
      <c r="AH957" s="107"/>
    </row>
    <row r="958" spans="1:34" x14ac:dyDescent="0.3">
      <c r="A958" s="173" t="s">
        <v>816</v>
      </c>
      <c r="B958" s="173" t="s">
        <v>1690</v>
      </c>
      <c r="C958" s="173">
        <v>119781</v>
      </c>
      <c r="D958" s="176">
        <v>44988</v>
      </c>
      <c r="E958" s="177">
        <v>23.3995</v>
      </c>
      <c r="F958" s="177">
        <v>-89.782700000000006</v>
      </c>
      <c r="G958" s="177">
        <v>67.866500000000002</v>
      </c>
      <c r="H958" s="177">
        <v>-14.001099999999999</v>
      </c>
      <c r="I958" s="177">
        <v>-12.860799999999999</v>
      </c>
      <c r="J958" s="177">
        <v>-40.008299999999998</v>
      </c>
      <c r="K958" s="177">
        <v>17.142900000000001</v>
      </c>
      <c r="L958" s="177">
        <v>19.726400000000002</v>
      </c>
      <c r="M958" s="177">
        <v>8.5989000000000004</v>
      </c>
      <c r="N958" s="177">
        <v>8.3309999999999995</v>
      </c>
      <c r="O958" s="177">
        <v>8.9126999999999992</v>
      </c>
      <c r="P958" s="177">
        <v>12.4815</v>
      </c>
      <c r="Q958" s="177">
        <v>4.9701000000000004</v>
      </c>
      <c r="R958" s="177">
        <v>9.9052000000000007</v>
      </c>
      <c r="T958" s="106"/>
      <c r="U958" s="107"/>
      <c r="V958" s="107"/>
      <c r="W958" s="107"/>
      <c r="X958" s="107"/>
      <c r="Y958" s="107"/>
      <c r="Z958" s="107"/>
      <c r="AA958" s="107"/>
      <c r="AB958" s="107"/>
      <c r="AC958" s="107"/>
      <c r="AD958" s="107"/>
      <c r="AE958" s="107"/>
      <c r="AF958" s="107"/>
      <c r="AG958" s="107"/>
      <c r="AH958" s="107"/>
    </row>
    <row r="959" spans="1:34" x14ac:dyDescent="0.3">
      <c r="A959" s="173" t="s">
        <v>816</v>
      </c>
      <c r="B959" s="173" t="s">
        <v>831</v>
      </c>
      <c r="C959" s="173">
        <v>140088</v>
      </c>
      <c r="D959" s="176">
        <v>44988</v>
      </c>
      <c r="E959" s="177">
        <v>47.893300000000004</v>
      </c>
      <c r="F959" s="177">
        <v>10.825200000000001</v>
      </c>
      <c r="G959" s="177">
        <v>114.4431</v>
      </c>
      <c r="H959" s="177">
        <v>8.7789999999999999</v>
      </c>
      <c r="I959" s="177">
        <v>-3.7616000000000001</v>
      </c>
      <c r="J959" s="177">
        <v>-38.609200000000001</v>
      </c>
      <c r="K959" s="177">
        <v>14.888199999999999</v>
      </c>
      <c r="L959" s="177">
        <v>20.595700000000001</v>
      </c>
      <c r="M959" s="177">
        <v>10.8653</v>
      </c>
      <c r="N959" s="177">
        <v>6.6847000000000003</v>
      </c>
      <c r="O959" s="177">
        <v>8.6607000000000003</v>
      </c>
      <c r="P959" s="177">
        <v>11.9377</v>
      </c>
      <c r="Q959" s="177">
        <v>10.6721</v>
      </c>
      <c r="R959" s="177">
        <v>10.017300000000001</v>
      </c>
      <c r="S959" t="s">
        <v>1785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816</v>
      </c>
      <c r="B960" s="173" t="s">
        <v>832</v>
      </c>
      <c r="C960" s="173">
        <v>114616</v>
      </c>
      <c r="D960" s="176">
        <v>44988</v>
      </c>
      <c r="E960" s="177">
        <v>22.2621</v>
      </c>
      <c r="F960" s="177">
        <v>7.3795000000000002</v>
      </c>
      <c r="G960" s="177">
        <v>104.8993</v>
      </c>
      <c r="H960" s="177">
        <v>4.0316999999999998</v>
      </c>
      <c r="I960" s="177">
        <v>-7.4386999999999999</v>
      </c>
      <c r="J960" s="177">
        <v>-42.540199999999999</v>
      </c>
      <c r="K960" s="177">
        <v>16.566199999999998</v>
      </c>
      <c r="L960" s="177">
        <v>20.175699999999999</v>
      </c>
      <c r="M960" s="177">
        <v>10.725099999999999</v>
      </c>
      <c r="N960" s="177">
        <v>7.3109999999999999</v>
      </c>
      <c r="O960" s="177">
        <v>8.4220000000000006</v>
      </c>
      <c r="P960" s="177">
        <v>11.475300000000001</v>
      </c>
      <c r="Q960" s="177">
        <v>6.8982000000000001</v>
      </c>
      <c r="R960" s="177">
        <v>9.8229000000000006</v>
      </c>
      <c r="S960" t="s">
        <v>1785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816</v>
      </c>
      <c r="B961" s="173" t="s">
        <v>1691</v>
      </c>
      <c r="C961" s="173">
        <v>118663</v>
      </c>
      <c r="D961" s="176">
        <v>44988</v>
      </c>
      <c r="E961" s="177">
        <v>23.157800000000002</v>
      </c>
      <c r="F961" s="177">
        <v>7.4093999999999998</v>
      </c>
      <c r="G961" s="177">
        <v>105.0294</v>
      </c>
      <c r="H961" s="177">
        <v>4.1913999999999998</v>
      </c>
      <c r="I961" s="177">
        <v>-7.2525000000000004</v>
      </c>
      <c r="J961" s="177">
        <v>-42.354999999999997</v>
      </c>
      <c r="K961" s="177">
        <v>16.779900000000001</v>
      </c>
      <c r="L961" s="177">
        <v>20.4207</v>
      </c>
      <c r="M961" s="177">
        <v>10.9855</v>
      </c>
      <c r="N961" s="177">
        <v>7.5811000000000002</v>
      </c>
      <c r="O961" s="177">
        <v>8.7385000000000002</v>
      </c>
      <c r="P961" s="177">
        <v>11.8543</v>
      </c>
      <c r="Q961" s="177">
        <v>4.7866</v>
      </c>
      <c r="R961" s="177">
        <v>10.1257</v>
      </c>
      <c r="S961" t="s">
        <v>1785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816</v>
      </c>
      <c r="B962" s="173" t="s">
        <v>833</v>
      </c>
      <c r="C962" s="173">
        <v>107693</v>
      </c>
      <c r="D962" s="176">
        <v>44988</v>
      </c>
      <c r="E962" s="177">
        <v>47.759399999999999</v>
      </c>
      <c r="F962" s="177">
        <v>115.1521</v>
      </c>
      <c r="G962" s="177">
        <v>109.3442</v>
      </c>
      <c r="H962" s="177">
        <v>8.7927</v>
      </c>
      <c r="I962" s="177">
        <v>1.7644</v>
      </c>
      <c r="J962" s="177">
        <v>-45.779899999999998</v>
      </c>
      <c r="K962" s="177">
        <v>15.690899999999999</v>
      </c>
      <c r="L962" s="177">
        <v>21.396999999999998</v>
      </c>
      <c r="M962" s="177">
        <v>10.9762</v>
      </c>
      <c r="N962" s="177">
        <v>6.9085999999999999</v>
      </c>
      <c r="O962" s="177">
        <v>8.8299000000000003</v>
      </c>
      <c r="P962" s="177">
        <v>12.0265</v>
      </c>
      <c r="Q962" s="177">
        <v>9.7089999999999996</v>
      </c>
      <c r="R962" s="177">
        <v>10.529299999999999</v>
      </c>
      <c r="T962" s="106"/>
      <c r="U962" s="107"/>
      <c r="V962" s="107"/>
      <c r="W962" s="107"/>
      <c r="X962" s="107"/>
      <c r="Y962" s="107"/>
      <c r="Z962" s="107"/>
      <c r="AA962" s="107"/>
      <c r="AB962" s="107"/>
      <c r="AC962" s="107"/>
      <c r="AD962" s="107"/>
      <c r="AE962" s="107"/>
      <c r="AF962" s="107"/>
      <c r="AG962" s="107"/>
      <c r="AH962" s="107"/>
    </row>
    <row r="963" spans="1:34" x14ac:dyDescent="0.3">
      <c r="A963" s="173" t="s">
        <v>816</v>
      </c>
      <c r="B963" s="173" t="s">
        <v>834</v>
      </c>
      <c r="C963" s="173">
        <v>115132</v>
      </c>
      <c r="D963" s="176">
        <v>44988</v>
      </c>
      <c r="E963" s="177">
        <v>22.082000000000001</v>
      </c>
      <c r="F963" s="177">
        <v>30.604800000000001</v>
      </c>
      <c r="G963" s="177">
        <v>121.14190000000001</v>
      </c>
      <c r="H963" s="177">
        <v>5.3894000000000002</v>
      </c>
      <c r="I963" s="177">
        <v>-1.7225999999999999</v>
      </c>
      <c r="J963" s="177">
        <v>-41.953000000000003</v>
      </c>
      <c r="K963" s="177">
        <v>17.488900000000001</v>
      </c>
      <c r="L963" s="177">
        <v>20.825199999999999</v>
      </c>
      <c r="M963" s="177">
        <v>11.259600000000001</v>
      </c>
      <c r="N963" s="177">
        <v>8.1385000000000005</v>
      </c>
      <c r="O963" s="177">
        <v>8.7505000000000006</v>
      </c>
      <c r="P963" s="177">
        <v>11.8535</v>
      </c>
      <c r="Q963" s="177">
        <v>6.9455</v>
      </c>
      <c r="R963" s="177">
        <v>10.261900000000001</v>
      </c>
      <c r="T963" s="106"/>
      <c r="U963" s="107"/>
      <c r="V963" s="107"/>
      <c r="W963" s="107"/>
      <c r="X963" s="107"/>
      <c r="Y963" s="107"/>
      <c r="Z963" s="107"/>
      <c r="AA963" s="107"/>
      <c r="AB963" s="107"/>
      <c r="AC963" s="107"/>
      <c r="AD963" s="107"/>
      <c r="AE963" s="107"/>
      <c r="AF963" s="107"/>
      <c r="AG963" s="107"/>
      <c r="AH963" s="107"/>
    </row>
    <row r="964" spans="1:34" x14ac:dyDescent="0.3">
      <c r="A964" s="173" t="s">
        <v>816</v>
      </c>
      <c r="B964" s="173" t="s">
        <v>1692</v>
      </c>
      <c r="C964" s="173">
        <v>141064</v>
      </c>
      <c r="D964" s="176">
        <v>44988</v>
      </c>
      <c r="E964" s="177">
        <v>21.919699999999999</v>
      </c>
      <c r="F964" s="177">
        <v>30.498100000000001</v>
      </c>
      <c r="G964" s="177">
        <v>120.9721</v>
      </c>
      <c r="H964" s="177">
        <v>5.2385999999999999</v>
      </c>
      <c r="I964" s="177">
        <v>-1.8660000000000001</v>
      </c>
      <c r="J964" s="177">
        <v>-42.097700000000003</v>
      </c>
      <c r="K964" s="177">
        <v>17.333100000000002</v>
      </c>
      <c r="L964" s="177">
        <v>20.6599</v>
      </c>
      <c r="M964" s="177">
        <v>11.097799999999999</v>
      </c>
      <c r="N964" s="177">
        <v>7.9767000000000001</v>
      </c>
      <c r="O964" s="177">
        <v>8.6123999999999992</v>
      </c>
      <c r="P964" s="177">
        <v>11.7142</v>
      </c>
      <c r="Q964" s="177">
        <v>6.8254999999999999</v>
      </c>
      <c r="R964" s="177">
        <v>10.0968</v>
      </c>
      <c r="T964" s="106"/>
      <c r="U964" s="107"/>
      <c r="V964" s="107"/>
      <c r="W964" s="107"/>
      <c r="X964" s="107"/>
      <c r="Y964" s="107"/>
      <c r="Z964" s="107"/>
      <c r="AA964" s="107"/>
      <c r="AB964" s="107"/>
      <c r="AC964" s="107"/>
      <c r="AD964" s="107"/>
      <c r="AE964" s="107"/>
      <c r="AF964" s="107"/>
      <c r="AG964" s="107"/>
      <c r="AH964" s="107"/>
    </row>
    <row r="965" spans="1:34" x14ac:dyDescent="0.3">
      <c r="A965" s="173" t="s">
        <v>816</v>
      </c>
      <c r="B965" s="173" t="s">
        <v>1975</v>
      </c>
      <c r="C965" s="173">
        <v>111954</v>
      </c>
      <c r="D965" s="176">
        <v>44988</v>
      </c>
      <c r="E965" s="177">
        <v>49.402700000000003</v>
      </c>
      <c r="F965" s="177">
        <v>114.358</v>
      </c>
      <c r="G965" s="177">
        <v>106.9786</v>
      </c>
      <c r="H965" s="177">
        <v>8.1080000000000005</v>
      </c>
      <c r="I965" s="177">
        <v>1.4891000000000001</v>
      </c>
      <c r="J965" s="177">
        <v>-45.529000000000003</v>
      </c>
      <c r="K965" s="177">
        <v>15.426600000000001</v>
      </c>
      <c r="L965" s="177">
        <v>21.263200000000001</v>
      </c>
      <c r="M965" s="177">
        <v>13.3187</v>
      </c>
      <c r="N965" s="177">
        <v>6.9255000000000004</v>
      </c>
      <c r="O965" s="177">
        <v>8.9970999999999997</v>
      </c>
      <c r="P965" s="177">
        <v>12.1739</v>
      </c>
      <c r="Q965" s="177">
        <v>9.2184000000000008</v>
      </c>
      <c r="R965" s="177">
        <v>10.646800000000001</v>
      </c>
      <c r="T965" s="106"/>
      <c r="U965" s="107"/>
      <c r="V965" s="107"/>
      <c r="W965" s="107"/>
      <c r="X965" s="107"/>
      <c r="Y965" s="107"/>
      <c r="Z965" s="107"/>
      <c r="AA965" s="107"/>
      <c r="AB965" s="107"/>
      <c r="AC965" s="107"/>
      <c r="AD965" s="107"/>
      <c r="AE965" s="107"/>
      <c r="AF965" s="107"/>
      <c r="AG965" s="107"/>
      <c r="AH965" s="107"/>
    </row>
    <row r="966" spans="1:34" x14ac:dyDescent="0.3">
      <c r="A966" s="173" t="s">
        <v>816</v>
      </c>
      <c r="B966" s="173" t="s">
        <v>1693</v>
      </c>
      <c r="C966" s="173">
        <v>119788</v>
      </c>
      <c r="D966" s="176">
        <v>44988</v>
      </c>
      <c r="E966" s="177">
        <v>17.652200000000001</v>
      </c>
      <c r="F966" s="177">
        <v>36.842799999999997</v>
      </c>
      <c r="G966" s="177">
        <v>101.9594</v>
      </c>
      <c r="H966" s="177">
        <v>8.3729999999999993</v>
      </c>
      <c r="I966" s="177">
        <v>0.97519999999999996</v>
      </c>
      <c r="J966" s="177">
        <v>-41.081200000000003</v>
      </c>
      <c r="K966" s="177">
        <v>16.419599999999999</v>
      </c>
      <c r="L966" s="177">
        <v>21.546299999999999</v>
      </c>
      <c r="M966" s="177">
        <v>11.4056</v>
      </c>
      <c r="N966" s="177">
        <v>8.4108000000000001</v>
      </c>
      <c r="O966" s="177">
        <v>9.2201000000000004</v>
      </c>
      <c r="P966" s="177">
        <v>12.2479</v>
      </c>
      <c r="Q966" s="177">
        <v>4.9882</v>
      </c>
      <c r="R966" s="177">
        <v>10.4346</v>
      </c>
      <c r="T966" s="106"/>
      <c r="U966" s="107"/>
      <c r="V966" s="107"/>
      <c r="W966" s="107"/>
      <c r="X966" s="107"/>
      <c r="Y966" s="107"/>
      <c r="Z966" s="107"/>
      <c r="AA966" s="107"/>
      <c r="AB966" s="107"/>
      <c r="AC966" s="107"/>
      <c r="AD966" s="107"/>
      <c r="AE966" s="107"/>
      <c r="AF966" s="107"/>
      <c r="AG966" s="107"/>
      <c r="AH966" s="107"/>
    </row>
    <row r="967" spans="1:34" x14ac:dyDescent="0.3">
      <c r="A967" s="173" t="s">
        <v>816</v>
      </c>
      <c r="B967" s="173" t="s">
        <v>835</v>
      </c>
      <c r="C967" s="173">
        <v>115676</v>
      </c>
      <c r="D967" s="176">
        <v>44988</v>
      </c>
      <c r="E967" s="177">
        <v>16.9557</v>
      </c>
      <c r="F967" s="177">
        <v>37.063499999999998</v>
      </c>
      <c r="G967" s="177">
        <v>101.9509</v>
      </c>
      <c r="H967" s="177">
        <v>8.3780999999999999</v>
      </c>
      <c r="I967" s="177">
        <v>0.96909999999999996</v>
      </c>
      <c r="J967" s="177">
        <v>-41.121899999999997</v>
      </c>
      <c r="K967" s="177">
        <v>16.181100000000001</v>
      </c>
      <c r="L967" s="177">
        <v>21.244499999999999</v>
      </c>
      <c r="M967" s="177">
        <v>11.0992</v>
      </c>
      <c r="N967" s="177">
        <v>8.0945</v>
      </c>
      <c r="O967" s="177">
        <v>8.8309999999999995</v>
      </c>
      <c r="P967" s="177">
        <v>11.821199999999999</v>
      </c>
      <c r="Q967" s="177">
        <v>4.7070999999999996</v>
      </c>
      <c r="R967" s="177">
        <v>10.0517</v>
      </c>
      <c r="S967" t="s">
        <v>1785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816</v>
      </c>
      <c r="B968" s="173" t="s">
        <v>836</v>
      </c>
      <c r="C968" s="173">
        <v>105463</v>
      </c>
      <c r="D968" s="176">
        <v>44988</v>
      </c>
      <c r="E968" s="177">
        <v>48.027200000000001</v>
      </c>
      <c r="F968" s="177">
        <v>116.34350000000001</v>
      </c>
      <c r="G968" s="177">
        <v>108.67749999999999</v>
      </c>
      <c r="H968" s="177">
        <v>8.4059000000000008</v>
      </c>
      <c r="I968" s="177">
        <v>1.6676</v>
      </c>
      <c r="J968" s="177">
        <v>-46.000999999999998</v>
      </c>
      <c r="K968" s="177">
        <v>15.709099999999999</v>
      </c>
      <c r="L968" s="177">
        <v>21.451699999999999</v>
      </c>
      <c r="M968" s="177">
        <v>13.2515</v>
      </c>
      <c r="N968" s="177">
        <v>6.6866000000000003</v>
      </c>
      <c r="O968" s="177">
        <v>8.5622000000000007</v>
      </c>
      <c r="P968" s="177">
        <v>11.9255</v>
      </c>
      <c r="Q968" s="177">
        <v>10.7614</v>
      </c>
      <c r="R968" s="177">
        <v>10.346399999999999</v>
      </c>
      <c r="S968" t="s">
        <v>1785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45.560687878787881</v>
      </c>
      <c r="G969" s="179">
        <v>130.33305757575758</v>
      </c>
      <c r="H969" s="179">
        <v>21.331381818181825</v>
      </c>
      <c r="I969" s="179">
        <v>0.64403636363636318</v>
      </c>
      <c r="J969" s="179">
        <v>-44.207551515151522</v>
      </c>
      <c r="K969" s="179">
        <v>16.107636363636367</v>
      </c>
      <c r="L969" s="179">
        <v>22.669724242424245</v>
      </c>
      <c r="M969" s="179">
        <v>10.321936363636363</v>
      </c>
      <c r="N969" s="179">
        <v>6.7091696969696972</v>
      </c>
      <c r="O969" s="179">
        <v>8.5998212121212134</v>
      </c>
      <c r="P969" s="179">
        <v>11.788336363636366</v>
      </c>
      <c r="Q969" s="179">
        <v>6.1805939393939404</v>
      </c>
      <c r="R969" s="179">
        <v>9.6321060606060609</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36.842799999999997</v>
      </c>
      <c r="G970" s="179">
        <v>109.3442</v>
      </c>
      <c r="H970" s="179">
        <v>8.2121999999999993</v>
      </c>
      <c r="I970" s="179">
        <v>0.97519999999999996</v>
      </c>
      <c r="J970" s="179">
        <v>-41.402500000000003</v>
      </c>
      <c r="K970" s="179">
        <v>16.779900000000001</v>
      </c>
      <c r="L970" s="179">
        <v>21.114799999999999</v>
      </c>
      <c r="M970" s="179">
        <v>11.0992</v>
      </c>
      <c r="N970" s="179">
        <v>7.7016</v>
      </c>
      <c r="O970" s="179">
        <v>8.8986000000000001</v>
      </c>
      <c r="P970" s="179">
        <v>11.961600000000001</v>
      </c>
      <c r="Q970" s="179">
        <v>5.0458999999999996</v>
      </c>
      <c r="R970" s="179">
        <v>10.311500000000001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2035</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2036</v>
      </c>
      <c r="B973" s="173" t="s">
        <v>1965</v>
      </c>
      <c r="C973" s="173">
        <v>148572</v>
      </c>
      <c r="D973" s="176">
        <v>44988</v>
      </c>
      <c r="E973" s="177">
        <v>28.508600000000001</v>
      </c>
      <c r="F973" s="177">
        <v>1.1725000000000001</v>
      </c>
      <c r="G973" s="177">
        <v>1.2709999999999999</v>
      </c>
      <c r="H973" s="177">
        <v>0.21229999999999999</v>
      </c>
      <c r="I973" s="177">
        <v>-2.5872999999999999</v>
      </c>
      <c r="J973" s="177">
        <v>-3.0912999999999999</v>
      </c>
      <c r="K973" s="177">
        <v>-8.5747</v>
      </c>
      <c r="L973" s="177">
        <v>-3.0649000000000002</v>
      </c>
      <c r="M973" s="177">
        <v>2.56</v>
      </c>
      <c r="N973" s="177">
        <v>1.7038</v>
      </c>
      <c r="O973" s="177"/>
      <c r="P973" s="177"/>
      <c r="Q973" s="177">
        <v>11.3233</v>
      </c>
      <c r="R973" s="177">
        <v>5.3635999999999999</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1.1725000000000001</v>
      </c>
      <c r="G974" s="179">
        <v>1.2709999999999999</v>
      </c>
      <c r="H974" s="179">
        <v>0.21229999999999999</v>
      </c>
      <c r="I974" s="179">
        <v>-2.5872999999999999</v>
      </c>
      <c r="J974" s="179">
        <v>-3.0912999999999999</v>
      </c>
      <c r="K974" s="179">
        <v>-8.5747</v>
      </c>
      <c r="L974" s="179">
        <v>-3.0649000000000002</v>
      </c>
      <c r="M974" s="179">
        <v>2.56</v>
      </c>
      <c r="N974" s="179">
        <v>1.7038</v>
      </c>
      <c r="O974" s="179" t="e">
        <v>#DIV/0!</v>
      </c>
      <c r="P974" s="179" t="e">
        <v>#DIV/0!</v>
      </c>
      <c r="Q974" s="179">
        <v>11.3233</v>
      </c>
      <c r="R974" s="179">
        <v>5.3635999999999999</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1.1725000000000001</v>
      </c>
      <c r="G975" s="179">
        <v>1.2709999999999999</v>
      </c>
      <c r="H975" s="179">
        <v>0.21229999999999999</v>
      </c>
      <c r="I975" s="179">
        <v>-2.5872999999999999</v>
      </c>
      <c r="J975" s="179">
        <v>-3.0912999999999999</v>
      </c>
      <c r="K975" s="179">
        <v>-8.5747</v>
      </c>
      <c r="L975" s="179">
        <v>-3.0649000000000002</v>
      </c>
      <c r="M975" s="179">
        <v>2.56</v>
      </c>
      <c r="N975" s="179">
        <v>1.7038</v>
      </c>
      <c r="O975" s="179" t="e">
        <v>#NUM!</v>
      </c>
      <c r="P975" s="179" t="e">
        <v>#NUM!</v>
      </c>
      <c r="Q975" s="179">
        <v>11.3233</v>
      </c>
      <c r="R975" s="179">
        <v>5.3635999999999999</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837</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838</v>
      </c>
      <c r="B978" s="173" t="s">
        <v>1694</v>
      </c>
      <c r="C978" s="173">
        <v>100033</v>
      </c>
      <c r="D978" s="176">
        <v>44988</v>
      </c>
      <c r="E978" s="177">
        <v>705.66676176563601</v>
      </c>
      <c r="F978" s="177">
        <v>0.94040000000000001</v>
      </c>
      <c r="G978" s="177">
        <v>1.4180999999999999</v>
      </c>
      <c r="H978" s="177">
        <v>0.61919999999999997</v>
      </c>
      <c r="I978" s="177">
        <v>-1.2725</v>
      </c>
      <c r="J978" s="177">
        <v>0.76129999999999998</v>
      </c>
      <c r="K978" s="177">
        <v>-7.0396000000000001</v>
      </c>
      <c r="L978" s="177">
        <v>-4.577</v>
      </c>
      <c r="M978" s="177">
        <v>2.9403999999999999</v>
      </c>
      <c r="N978" s="177">
        <v>-5.9138000000000002</v>
      </c>
      <c r="O978" s="177">
        <v>11.3383</v>
      </c>
      <c r="P978" s="177">
        <v>7.0587999999999997</v>
      </c>
      <c r="Q978" s="177">
        <v>16.651299999999999</v>
      </c>
      <c r="R978" s="177">
        <v>2.1002999999999998</v>
      </c>
      <c r="T978" s="106"/>
      <c r="U978" s="107"/>
      <c r="V978" s="107"/>
      <c r="W978" s="107"/>
      <c r="X978" s="107"/>
      <c r="Y978" s="107"/>
      <c r="Z978" s="107"/>
      <c r="AA978" s="107"/>
      <c r="AB978" s="107"/>
      <c r="AC978" s="107"/>
      <c r="AD978" s="107"/>
      <c r="AE978" s="107"/>
      <c r="AF978" s="107"/>
      <c r="AG978" s="107"/>
      <c r="AH978" s="107"/>
    </row>
    <row r="979" spans="1:34" x14ac:dyDescent="0.3">
      <c r="A979" s="173" t="s">
        <v>838</v>
      </c>
      <c r="B979" s="173" t="s">
        <v>1695</v>
      </c>
      <c r="C979" s="173">
        <v>119436</v>
      </c>
      <c r="D979" s="176">
        <v>44988</v>
      </c>
      <c r="E979" s="177">
        <v>638.30999999999995</v>
      </c>
      <c r="F979" s="177">
        <v>0.94089999999999996</v>
      </c>
      <c r="G979" s="177">
        <v>1.4253</v>
      </c>
      <c r="H979" s="177">
        <v>0.63539999999999996</v>
      </c>
      <c r="I979" s="177">
        <v>-1.2423999999999999</v>
      </c>
      <c r="J979" s="177">
        <v>0.82289999999999996</v>
      </c>
      <c r="K979" s="177">
        <v>-6.8487</v>
      </c>
      <c r="L979" s="177">
        <v>-4.1764000000000001</v>
      </c>
      <c r="M979" s="177">
        <v>3.5931999999999999</v>
      </c>
      <c r="N979" s="177">
        <v>-5.1079999999999997</v>
      </c>
      <c r="O979" s="177">
        <v>12.323700000000001</v>
      </c>
      <c r="P979" s="177">
        <v>8.0487000000000002</v>
      </c>
      <c r="Q979" s="177">
        <v>14.306800000000001</v>
      </c>
      <c r="R979" s="177">
        <v>2.9802</v>
      </c>
      <c r="T979" s="106"/>
      <c r="U979" s="107"/>
      <c r="V979" s="107"/>
      <c r="W979" s="107"/>
      <c r="X979" s="107"/>
      <c r="Y979" s="107"/>
      <c r="Z979" s="107"/>
      <c r="AA979" s="107"/>
      <c r="AB979" s="107"/>
      <c r="AC979" s="107"/>
      <c r="AD979" s="107"/>
      <c r="AE979" s="107"/>
      <c r="AF979" s="107"/>
      <c r="AG979" s="107"/>
      <c r="AH979" s="107"/>
    </row>
    <row r="980" spans="1:34" x14ac:dyDescent="0.3">
      <c r="A980" s="173" t="s">
        <v>838</v>
      </c>
      <c r="B980" s="173" t="s">
        <v>1768</v>
      </c>
      <c r="C980" s="173">
        <v>100034</v>
      </c>
      <c r="D980" s="176">
        <v>44988</v>
      </c>
      <c r="E980" s="177">
        <v>698.53433492895101</v>
      </c>
      <c r="F980" s="177">
        <v>0.93600000000000005</v>
      </c>
      <c r="G980" s="177">
        <v>1.4156</v>
      </c>
      <c r="H980" s="177">
        <v>0.61560000000000004</v>
      </c>
      <c r="I980" s="177">
        <v>-1.2742</v>
      </c>
      <c r="J980" s="177">
        <v>0.76100000000000001</v>
      </c>
      <c r="K980" s="177">
        <v>-7.0469999999999997</v>
      </c>
      <c r="L980" s="177">
        <v>-4.5795000000000003</v>
      </c>
      <c r="M980" s="177">
        <v>2.9363000000000001</v>
      </c>
      <c r="N980" s="177">
        <v>-5.9206000000000003</v>
      </c>
      <c r="O980" s="177">
        <v>11.3361</v>
      </c>
      <c r="P980" s="177">
        <v>6.7361000000000004</v>
      </c>
      <c r="Q980" s="177">
        <v>16.352</v>
      </c>
      <c r="R980" s="177">
        <v>2.0998999999999999</v>
      </c>
      <c r="T980" s="106"/>
      <c r="U980" s="107"/>
      <c r="V980" s="107"/>
      <c r="W980" s="107"/>
      <c r="X980" s="107"/>
      <c r="Y980" s="107"/>
      <c r="Z980" s="107"/>
      <c r="AA980" s="107"/>
      <c r="AB980" s="107"/>
      <c r="AC980" s="107"/>
      <c r="AD980" s="107"/>
      <c r="AE980" s="107"/>
      <c r="AF980" s="107"/>
      <c r="AG980" s="107"/>
      <c r="AH980" s="107"/>
    </row>
    <row r="981" spans="1:34" x14ac:dyDescent="0.3">
      <c r="A981" s="173" t="s">
        <v>838</v>
      </c>
      <c r="B981" s="173" t="s">
        <v>1769</v>
      </c>
      <c r="C981" s="173">
        <v>119433</v>
      </c>
      <c r="D981" s="176">
        <v>44988</v>
      </c>
      <c r="E981" s="177">
        <v>305.15071555671199</v>
      </c>
      <c r="F981" s="177">
        <v>0.94079999999999997</v>
      </c>
      <c r="G981" s="177">
        <v>1.4277</v>
      </c>
      <c r="H981" s="177">
        <v>0.6381</v>
      </c>
      <c r="I981" s="177">
        <v>-1.2398</v>
      </c>
      <c r="J981" s="177">
        <v>0.82469999999999999</v>
      </c>
      <c r="K981" s="177">
        <v>-6.8453999999999997</v>
      </c>
      <c r="L981" s="177">
        <v>-4.1740000000000004</v>
      </c>
      <c r="M981" s="177">
        <v>3.5941000000000001</v>
      </c>
      <c r="N981" s="177">
        <v>-5.1070000000000002</v>
      </c>
      <c r="O981" s="177">
        <v>12.325200000000001</v>
      </c>
      <c r="P981" s="177">
        <v>7.9001000000000001</v>
      </c>
      <c r="Q981" s="177">
        <v>14.227</v>
      </c>
      <c r="R981" s="177">
        <v>2.9821</v>
      </c>
      <c r="T981" s="106"/>
      <c r="U981" s="107"/>
      <c r="V981" s="107"/>
      <c r="W981" s="107"/>
      <c r="X981" s="107"/>
      <c r="Y981" s="107"/>
      <c r="Z981" s="107"/>
      <c r="AA981" s="107"/>
      <c r="AB981" s="107"/>
      <c r="AC981" s="107"/>
      <c r="AD981" s="107"/>
      <c r="AE981" s="107"/>
      <c r="AF981" s="107"/>
      <c r="AG981" s="107"/>
      <c r="AH981" s="107"/>
    </row>
    <row r="982" spans="1:34" x14ac:dyDescent="0.3">
      <c r="A982" s="173" t="s">
        <v>838</v>
      </c>
      <c r="B982" s="173" t="s">
        <v>839</v>
      </c>
      <c r="C982" s="173">
        <v>145110</v>
      </c>
      <c r="D982" s="176">
        <v>44988</v>
      </c>
      <c r="E982" s="177">
        <v>20.43</v>
      </c>
      <c r="F982" s="177">
        <v>0.19620000000000001</v>
      </c>
      <c r="G982" s="177">
        <v>0.14710000000000001</v>
      </c>
      <c r="H982" s="177">
        <v>-0.72889999999999999</v>
      </c>
      <c r="I982" s="177">
        <v>-2.0613999999999999</v>
      </c>
      <c r="J982" s="177">
        <v>-0.72889999999999999</v>
      </c>
      <c r="K982" s="177">
        <v>-5.3289999999999997</v>
      </c>
      <c r="L982" s="177">
        <v>-6.4988999999999999</v>
      </c>
      <c r="M982" s="177">
        <v>3.1297000000000001</v>
      </c>
      <c r="N982" s="177">
        <v>-0.87339999999999995</v>
      </c>
      <c r="O982" s="177">
        <v>18.556699999999999</v>
      </c>
      <c r="P982" s="177"/>
      <c r="Q982" s="177">
        <v>17.785299999999999</v>
      </c>
      <c r="R982" s="177">
        <v>9.6572999999999993</v>
      </c>
      <c r="T982" s="106"/>
      <c r="U982" s="107"/>
      <c r="V982" s="107"/>
      <c r="W982" s="107"/>
      <c r="X982" s="107"/>
      <c r="Y982" s="107"/>
      <c r="Z982" s="107"/>
      <c r="AA982" s="107"/>
      <c r="AB982" s="107"/>
      <c r="AC982" s="107"/>
      <c r="AD982" s="107"/>
      <c r="AE982" s="107"/>
      <c r="AF982" s="107"/>
      <c r="AG982" s="107"/>
      <c r="AH982" s="107"/>
    </row>
    <row r="983" spans="1:34" x14ac:dyDescent="0.3">
      <c r="A983" s="173" t="s">
        <v>838</v>
      </c>
      <c r="B983" s="173" t="s">
        <v>840</v>
      </c>
      <c r="C983" s="173">
        <v>145112</v>
      </c>
      <c r="D983" s="176">
        <v>44988</v>
      </c>
      <c r="E983" s="177">
        <v>19.05</v>
      </c>
      <c r="F983" s="177">
        <v>0.2104</v>
      </c>
      <c r="G983" s="177">
        <v>0.15770000000000001</v>
      </c>
      <c r="H983" s="177">
        <v>-0.72950000000000004</v>
      </c>
      <c r="I983" s="177">
        <v>-2.1069</v>
      </c>
      <c r="J983" s="177">
        <v>-0.83289999999999997</v>
      </c>
      <c r="K983" s="177">
        <v>-5.5995999999999997</v>
      </c>
      <c r="L983" s="177">
        <v>-7.1185</v>
      </c>
      <c r="M983" s="177">
        <v>2.1448</v>
      </c>
      <c r="N983" s="177">
        <v>-2.2073999999999998</v>
      </c>
      <c r="O983" s="177">
        <v>16.817799999999998</v>
      </c>
      <c r="P983" s="177"/>
      <c r="Q983" s="177">
        <v>15.9129</v>
      </c>
      <c r="R983" s="177">
        <v>8.1069999999999993</v>
      </c>
      <c r="T983" s="106"/>
      <c r="U983" s="107"/>
      <c r="V983" s="107"/>
      <c r="W983" s="107"/>
      <c r="X983" s="107"/>
      <c r="Y983" s="107"/>
      <c r="Z983" s="107"/>
      <c r="AA983" s="107"/>
      <c r="AB983" s="107"/>
      <c r="AC983" s="107"/>
      <c r="AD983" s="107"/>
      <c r="AE983" s="107"/>
      <c r="AF983" s="107"/>
      <c r="AG983" s="107"/>
      <c r="AH983" s="107"/>
    </row>
    <row r="984" spans="1:34" x14ac:dyDescent="0.3">
      <c r="A984" s="173" t="s">
        <v>838</v>
      </c>
      <c r="B984" s="173" t="s">
        <v>1951</v>
      </c>
      <c r="C984" s="173">
        <v>119350</v>
      </c>
      <c r="D984" s="176">
        <v>44988</v>
      </c>
      <c r="E984" s="177">
        <v>62.18</v>
      </c>
      <c r="F984" s="177">
        <v>1.3364</v>
      </c>
      <c r="G984" s="177">
        <v>1.8176000000000001</v>
      </c>
      <c r="H984" s="177">
        <v>1.5348999999999999</v>
      </c>
      <c r="I984" s="177">
        <v>-1.0345</v>
      </c>
      <c r="J984" s="177">
        <v>-0.89259999999999995</v>
      </c>
      <c r="K984" s="177">
        <v>-5.1410999999999998</v>
      </c>
      <c r="L984" s="177">
        <v>-1.0345</v>
      </c>
      <c r="M984" s="177">
        <v>11.754099999999999</v>
      </c>
      <c r="N984" s="177">
        <v>8.1014999999999997</v>
      </c>
      <c r="O984" s="177">
        <v>17.093900000000001</v>
      </c>
      <c r="P984" s="177">
        <v>9.5548999999999999</v>
      </c>
      <c r="Q984" s="177">
        <v>12.6921</v>
      </c>
      <c r="R984" s="177">
        <v>12.672000000000001</v>
      </c>
      <c r="T984" s="106"/>
      <c r="U984" s="107"/>
      <c r="V984" s="107"/>
      <c r="W984" s="107"/>
      <c r="X984" s="107"/>
      <c r="Y984" s="107"/>
      <c r="Z984" s="107"/>
      <c r="AA984" s="107"/>
      <c r="AB984" s="107"/>
      <c r="AC984" s="107"/>
      <c r="AD984" s="107"/>
      <c r="AE984" s="107"/>
      <c r="AF984" s="107"/>
      <c r="AG984" s="107"/>
      <c r="AH984" s="107"/>
    </row>
    <row r="985" spans="1:34" x14ac:dyDescent="0.3">
      <c r="A985" s="173" t="s">
        <v>838</v>
      </c>
      <c r="B985" s="173" t="s">
        <v>1952</v>
      </c>
      <c r="C985" s="173">
        <v>110603</v>
      </c>
      <c r="D985" s="176">
        <v>44988</v>
      </c>
      <c r="E985" s="177">
        <v>55.52</v>
      </c>
      <c r="F985" s="177">
        <v>1.3324</v>
      </c>
      <c r="G985" s="177">
        <v>1.8154999999999999</v>
      </c>
      <c r="H985" s="177">
        <v>1.5176000000000001</v>
      </c>
      <c r="I985" s="177">
        <v>-1.0690999999999999</v>
      </c>
      <c r="J985" s="177">
        <v>-0.96330000000000005</v>
      </c>
      <c r="K985" s="177">
        <v>-5.4173999999999998</v>
      </c>
      <c r="L985" s="177">
        <v>-1.5952</v>
      </c>
      <c r="M985" s="177">
        <v>10.8184</v>
      </c>
      <c r="N985" s="177">
        <v>6.9337</v>
      </c>
      <c r="O985" s="177">
        <v>15.8583</v>
      </c>
      <c r="P985" s="177">
        <v>8.3354999999999997</v>
      </c>
      <c r="Q985" s="177">
        <v>12.6669</v>
      </c>
      <c r="R985" s="177">
        <v>11.522500000000001</v>
      </c>
      <c r="T985" s="106"/>
      <c r="U985" s="107"/>
      <c r="V985" s="107"/>
      <c r="W985" s="107"/>
      <c r="X985" s="107"/>
      <c r="Y985" s="107"/>
      <c r="Z985" s="107"/>
      <c r="AA985" s="107"/>
      <c r="AB985" s="107"/>
      <c r="AC985" s="107"/>
      <c r="AD985" s="107"/>
      <c r="AE985" s="107"/>
      <c r="AF985" s="107"/>
      <c r="AG985" s="107"/>
      <c r="AH985" s="107"/>
    </row>
    <row r="986" spans="1:34" x14ac:dyDescent="0.3">
      <c r="A986" s="173" t="s">
        <v>838</v>
      </c>
      <c r="B986" s="173" t="s">
        <v>1895</v>
      </c>
      <c r="C986" s="173">
        <v>148474</v>
      </c>
      <c r="D986" s="176">
        <v>44988</v>
      </c>
      <c r="E986" s="177">
        <v>17.084599999999998</v>
      </c>
      <c r="F986" s="177">
        <v>0.92030000000000001</v>
      </c>
      <c r="G986" s="177">
        <v>1.5833999999999999</v>
      </c>
      <c r="H986" s="177">
        <v>0.99309999999999998</v>
      </c>
      <c r="I986" s="177">
        <v>-1.2204999999999999</v>
      </c>
      <c r="J986" s="177">
        <v>0.26</v>
      </c>
      <c r="K986" s="177">
        <v>-4.1989000000000001</v>
      </c>
      <c r="L986" s="177">
        <v>1.7527999999999999</v>
      </c>
      <c r="M986" s="177">
        <v>11.091200000000001</v>
      </c>
      <c r="N986" s="177">
        <v>7.3152999999999997</v>
      </c>
      <c r="O986" s="177"/>
      <c r="P986" s="177"/>
      <c r="Q986" s="177">
        <v>23.964600000000001</v>
      </c>
      <c r="R986" s="177">
        <v>12.8725</v>
      </c>
      <c r="T986" s="106"/>
      <c r="U986" s="107"/>
      <c r="V986" s="107"/>
      <c r="W986" s="107"/>
      <c r="X986" s="107"/>
      <c r="Y986" s="107"/>
      <c r="Z986" s="107"/>
      <c r="AA986" s="107"/>
      <c r="AB986" s="107"/>
      <c r="AC986" s="107"/>
      <c r="AD986" s="107"/>
      <c r="AE986" s="107"/>
      <c r="AF986" s="107"/>
      <c r="AG986" s="107"/>
      <c r="AH986" s="107"/>
    </row>
    <row r="987" spans="1:34" x14ac:dyDescent="0.3">
      <c r="A987" s="173" t="s">
        <v>838</v>
      </c>
      <c r="B987" s="173" t="s">
        <v>1896</v>
      </c>
      <c r="C987" s="173">
        <v>148471</v>
      </c>
      <c r="D987" s="176">
        <v>44988</v>
      </c>
      <c r="E987" s="177">
        <v>16.394600000000001</v>
      </c>
      <c r="F987" s="177">
        <v>0.91590000000000005</v>
      </c>
      <c r="G987" s="177">
        <v>1.5711999999999999</v>
      </c>
      <c r="H987" s="177">
        <v>0.96379999999999999</v>
      </c>
      <c r="I987" s="177">
        <v>-1.2789999999999999</v>
      </c>
      <c r="J987" s="177">
        <v>0.15390000000000001</v>
      </c>
      <c r="K987" s="177">
        <v>-4.5433000000000003</v>
      </c>
      <c r="L987" s="177">
        <v>1.0204</v>
      </c>
      <c r="M987" s="177">
        <v>9.8679000000000006</v>
      </c>
      <c r="N987" s="177">
        <v>5.7716000000000003</v>
      </c>
      <c r="O987" s="177"/>
      <c r="P987" s="177"/>
      <c r="Q987" s="177">
        <v>21.9316</v>
      </c>
      <c r="R987" s="177">
        <v>11.109500000000001</v>
      </c>
      <c r="T987" s="106"/>
      <c r="U987" s="107"/>
      <c r="V987" s="107"/>
      <c r="W987" s="107"/>
      <c r="X987" s="107"/>
      <c r="Y987" s="107"/>
      <c r="Z987" s="107"/>
      <c r="AA987" s="107"/>
      <c r="AB987" s="107"/>
      <c r="AC987" s="107"/>
      <c r="AD987" s="107"/>
      <c r="AE987" s="107"/>
      <c r="AF987" s="107"/>
      <c r="AG987" s="107"/>
      <c r="AH987" s="107"/>
    </row>
    <row r="988" spans="1:34" x14ac:dyDescent="0.3">
      <c r="A988" s="173" t="s">
        <v>838</v>
      </c>
      <c r="B988" s="173" t="s">
        <v>841</v>
      </c>
      <c r="C988" s="173">
        <v>118278</v>
      </c>
      <c r="D988" s="176">
        <v>44988</v>
      </c>
      <c r="E988" s="177">
        <v>175.77</v>
      </c>
      <c r="F988" s="177">
        <v>0.80869999999999997</v>
      </c>
      <c r="G988" s="177">
        <v>1.0637000000000001</v>
      </c>
      <c r="H988" s="177">
        <v>0.40560000000000002</v>
      </c>
      <c r="I988" s="177">
        <v>-1.4355</v>
      </c>
      <c r="J988" s="177">
        <v>-0.65</v>
      </c>
      <c r="K988" s="177">
        <v>-6.1859999999999999</v>
      </c>
      <c r="L988" s="177">
        <v>-3.3858999999999999</v>
      </c>
      <c r="M988" s="177">
        <v>5.8663999999999996</v>
      </c>
      <c r="N988" s="177">
        <v>5.3018999999999998</v>
      </c>
      <c r="O988" s="177">
        <v>17.7179</v>
      </c>
      <c r="P988" s="177">
        <v>12.1699</v>
      </c>
      <c r="Q988" s="177">
        <v>19.9054</v>
      </c>
      <c r="R988" s="177">
        <v>9.5053000000000001</v>
      </c>
      <c r="T988" s="106"/>
      <c r="U988" s="107"/>
      <c r="V988" s="107"/>
      <c r="W988" s="107"/>
      <c r="X988" s="107"/>
      <c r="Y988" s="107"/>
      <c r="Z988" s="107"/>
      <c r="AA988" s="107"/>
      <c r="AB988" s="107"/>
      <c r="AC988" s="107"/>
      <c r="AD988" s="107"/>
      <c r="AE988" s="107"/>
      <c r="AF988" s="107"/>
      <c r="AG988" s="107"/>
      <c r="AH988" s="107"/>
    </row>
    <row r="989" spans="1:34" x14ac:dyDescent="0.3">
      <c r="A989" s="173" t="s">
        <v>838</v>
      </c>
      <c r="B989" s="173" t="s">
        <v>1696</v>
      </c>
      <c r="C989" s="173"/>
      <c r="D989" s="176">
        <v>44988</v>
      </c>
      <c r="E989" s="177">
        <v>157.35</v>
      </c>
      <c r="F989" s="177">
        <v>0.80720000000000003</v>
      </c>
      <c r="G989" s="177">
        <v>1.0531999999999999</v>
      </c>
      <c r="H989" s="177">
        <v>0.38919999999999999</v>
      </c>
      <c r="I989" s="177">
        <v>-1.4777</v>
      </c>
      <c r="J989" s="177">
        <v>-0.73809999999999998</v>
      </c>
      <c r="K989" s="177">
        <v>-6.4451000000000001</v>
      </c>
      <c r="L989" s="177">
        <v>-3.9436</v>
      </c>
      <c r="M989" s="177">
        <v>4.9279999999999999</v>
      </c>
      <c r="N989" s="177">
        <v>4.0537000000000001</v>
      </c>
      <c r="O989" s="177">
        <v>16.3308</v>
      </c>
      <c r="P989" s="177">
        <v>10.855499999999999</v>
      </c>
      <c r="Q989" s="177">
        <v>16.555599999999998</v>
      </c>
      <c r="R989" s="177">
        <v>8.2056000000000004</v>
      </c>
      <c r="T989" s="106"/>
      <c r="U989" s="107"/>
      <c r="V989" s="107"/>
      <c r="W989" s="107"/>
      <c r="X989" s="107"/>
      <c r="Y989" s="107"/>
      <c r="Z989" s="107"/>
      <c r="AA989" s="107"/>
      <c r="AB989" s="107"/>
      <c r="AC989" s="107"/>
      <c r="AD989" s="107"/>
      <c r="AE989" s="107"/>
      <c r="AF989" s="107"/>
      <c r="AG989" s="107"/>
      <c r="AH989" s="107"/>
    </row>
    <row r="990" spans="1:34" x14ac:dyDescent="0.3">
      <c r="A990" s="173" t="s">
        <v>838</v>
      </c>
      <c r="B990" s="173" t="s">
        <v>842</v>
      </c>
      <c r="C990" s="173">
        <v>102920</v>
      </c>
      <c r="D990" s="176">
        <v>44988</v>
      </c>
      <c r="E990" s="177">
        <v>157.35</v>
      </c>
      <c r="F990" s="177">
        <v>0.80720000000000003</v>
      </c>
      <c r="G990" s="177">
        <v>1.0531999999999999</v>
      </c>
      <c r="H990" s="177">
        <v>0.38919999999999999</v>
      </c>
      <c r="I990" s="177">
        <v>-1.4777</v>
      </c>
      <c r="J990" s="177">
        <v>-0.73809999999999998</v>
      </c>
      <c r="K990" s="177">
        <v>-6.4451000000000001</v>
      </c>
      <c r="L990" s="177">
        <v>-3.9436</v>
      </c>
      <c r="M990" s="177">
        <v>4.9279999999999999</v>
      </c>
      <c r="N990" s="177">
        <v>4.0537000000000001</v>
      </c>
      <c r="O990" s="177">
        <v>16.3308</v>
      </c>
      <c r="P990" s="177">
        <v>10.855499999999999</v>
      </c>
      <c r="Q990" s="177">
        <v>16.555599999999998</v>
      </c>
      <c r="R990" s="177">
        <v>8.2056000000000004</v>
      </c>
      <c r="T990" s="106"/>
      <c r="U990" s="107"/>
      <c r="V990" s="107"/>
      <c r="W990" s="107"/>
      <c r="X990" s="107"/>
      <c r="Y990" s="107"/>
      <c r="Z990" s="107"/>
      <c r="AA990" s="107"/>
      <c r="AB990" s="107"/>
      <c r="AC990" s="107"/>
      <c r="AD990" s="107"/>
      <c r="AE990" s="107"/>
      <c r="AF990" s="107"/>
      <c r="AG990" s="107"/>
      <c r="AH990" s="107"/>
    </row>
    <row r="991" spans="1:34" x14ac:dyDescent="0.3">
      <c r="A991" s="173" t="s">
        <v>838</v>
      </c>
      <c r="B991" s="173" t="s">
        <v>843</v>
      </c>
      <c r="C991" s="173">
        <v>119218</v>
      </c>
      <c r="D991" s="176">
        <v>44988</v>
      </c>
      <c r="E991" s="177">
        <v>391.60700000000003</v>
      </c>
      <c r="F991" s="177">
        <v>1.0392999999999999</v>
      </c>
      <c r="G991" s="177">
        <v>1.4111</v>
      </c>
      <c r="H991" s="177">
        <v>0.93799999999999994</v>
      </c>
      <c r="I991" s="177">
        <v>-0.79949999999999999</v>
      </c>
      <c r="J991" s="177">
        <v>-0.83240000000000003</v>
      </c>
      <c r="K991" s="177">
        <v>-4.5937999999999999</v>
      </c>
      <c r="L991" s="177">
        <v>1.1202000000000001</v>
      </c>
      <c r="M991" s="177">
        <v>11.092599999999999</v>
      </c>
      <c r="N991" s="177">
        <v>10.7668</v>
      </c>
      <c r="O991" s="177">
        <v>17.3566</v>
      </c>
      <c r="P991" s="177">
        <v>11.571400000000001</v>
      </c>
      <c r="Q991" s="177">
        <v>15.474399999999999</v>
      </c>
      <c r="R991" s="177">
        <v>9.9339999999999993</v>
      </c>
      <c r="T991" s="106"/>
      <c r="U991" s="107"/>
      <c r="V991" s="107"/>
      <c r="W991" s="107"/>
      <c r="X991" s="107"/>
      <c r="Y991" s="107"/>
      <c r="Z991" s="107"/>
      <c r="AA991" s="107"/>
      <c r="AB991" s="107"/>
      <c r="AC991" s="107"/>
      <c r="AD991" s="107"/>
      <c r="AE991" s="107"/>
      <c r="AF991" s="107"/>
      <c r="AG991" s="107"/>
      <c r="AH991" s="107"/>
    </row>
    <row r="992" spans="1:34" x14ac:dyDescent="0.3">
      <c r="A992" s="173" t="s">
        <v>838</v>
      </c>
      <c r="B992" s="173" t="s">
        <v>844</v>
      </c>
      <c r="C992" s="173">
        <v>103819</v>
      </c>
      <c r="D992" s="176">
        <v>44988</v>
      </c>
      <c r="E992" s="177">
        <v>358.94299999999998</v>
      </c>
      <c r="F992" s="177">
        <v>1.0367</v>
      </c>
      <c r="G992" s="177">
        <v>1.4032</v>
      </c>
      <c r="H992" s="177">
        <v>0.91910000000000003</v>
      </c>
      <c r="I992" s="177">
        <v>-0.83679999999999999</v>
      </c>
      <c r="J992" s="177">
        <v>-0.90659999999999996</v>
      </c>
      <c r="K992" s="177">
        <v>-4.8189000000000002</v>
      </c>
      <c r="L992" s="177">
        <v>0.64149999999999996</v>
      </c>
      <c r="M992" s="177">
        <v>10.298400000000001</v>
      </c>
      <c r="N992" s="177">
        <v>9.7081</v>
      </c>
      <c r="O992" s="177">
        <v>16.2453</v>
      </c>
      <c r="P992" s="177">
        <v>10.5024</v>
      </c>
      <c r="Q992" s="177">
        <v>16.995799999999999</v>
      </c>
      <c r="R992" s="177">
        <v>8.8956999999999997</v>
      </c>
      <c r="T992" s="106"/>
      <c r="U992" s="107"/>
      <c r="V992" s="107"/>
      <c r="W992" s="107"/>
      <c r="X992" s="107"/>
      <c r="Y992" s="107"/>
      <c r="Z992" s="107"/>
      <c r="AA992" s="107"/>
      <c r="AB992" s="107"/>
      <c r="AC992" s="107"/>
      <c r="AD992" s="107"/>
      <c r="AE992" s="107"/>
      <c r="AF992" s="107"/>
      <c r="AG992" s="107"/>
      <c r="AH992" s="107"/>
    </row>
    <row r="993" spans="1:34" x14ac:dyDescent="0.3">
      <c r="A993" s="173" t="s">
        <v>838</v>
      </c>
      <c r="B993" s="173" t="s">
        <v>845</v>
      </c>
      <c r="C993" s="173">
        <v>140175</v>
      </c>
      <c r="D993" s="176">
        <v>44988</v>
      </c>
      <c r="E993" s="177">
        <v>59.661999999999999</v>
      </c>
      <c r="F993" s="177">
        <v>0.97489999999999999</v>
      </c>
      <c r="G993" s="177">
        <v>1.4815</v>
      </c>
      <c r="H993" s="177">
        <v>0.96630000000000005</v>
      </c>
      <c r="I993" s="177">
        <v>-1.1482000000000001</v>
      </c>
      <c r="J993" s="177">
        <v>-0.34239999999999998</v>
      </c>
      <c r="K993" s="177">
        <v>-5.6696999999999997</v>
      </c>
      <c r="L993" s="177">
        <v>-1.6777</v>
      </c>
      <c r="M993" s="177">
        <v>9.2391000000000005</v>
      </c>
      <c r="N993" s="177">
        <v>8.5830000000000002</v>
      </c>
      <c r="O993" s="177">
        <v>18.964600000000001</v>
      </c>
      <c r="P993" s="177">
        <v>13.3368</v>
      </c>
      <c r="Q993" s="177">
        <v>15.083600000000001</v>
      </c>
      <c r="R993" s="177">
        <v>10.811400000000001</v>
      </c>
      <c r="T993" s="106"/>
      <c r="U993" s="107"/>
      <c r="V993" s="107"/>
      <c r="W993" s="107"/>
      <c r="X993" s="107"/>
      <c r="Y993" s="107"/>
      <c r="Z993" s="107"/>
      <c r="AA993" s="107"/>
      <c r="AB993" s="107"/>
      <c r="AC993" s="107"/>
      <c r="AD993" s="107"/>
      <c r="AE993" s="107"/>
      <c r="AF993" s="107"/>
      <c r="AG993" s="107"/>
      <c r="AH993" s="107"/>
    </row>
    <row r="994" spans="1:34" x14ac:dyDescent="0.3">
      <c r="A994" s="173" t="s">
        <v>838</v>
      </c>
      <c r="B994" s="173" t="s">
        <v>846</v>
      </c>
      <c r="C994" s="173">
        <v>140172</v>
      </c>
      <c r="D994" s="176">
        <v>44988</v>
      </c>
      <c r="E994" s="177">
        <v>52.494999999999997</v>
      </c>
      <c r="F994" s="177">
        <v>0.97130000000000005</v>
      </c>
      <c r="G994" s="177">
        <v>1.4671000000000001</v>
      </c>
      <c r="H994" s="177">
        <v>0.9345</v>
      </c>
      <c r="I994" s="177">
        <v>-1.2081999999999999</v>
      </c>
      <c r="J994" s="177">
        <v>-0.46639999999999998</v>
      </c>
      <c r="K994" s="177">
        <v>-6.0559000000000003</v>
      </c>
      <c r="L994" s="177">
        <v>-2.4963000000000002</v>
      </c>
      <c r="M994" s="177">
        <v>7.8678999999999997</v>
      </c>
      <c r="N994" s="177">
        <v>6.7601000000000004</v>
      </c>
      <c r="O994" s="177">
        <v>17.058800000000002</v>
      </c>
      <c r="P994" s="177">
        <v>11.601800000000001</v>
      </c>
      <c r="Q994" s="177">
        <v>11.117800000000001</v>
      </c>
      <c r="R994" s="177">
        <v>8.9975000000000005</v>
      </c>
      <c r="T994" s="106"/>
      <c r="U994" s="107"/>
      <c r="V994" s="107"/>
      <c r="W994" s="107"/>
      <c r="X994" s="107"/>
      <c r="Y994" s="107"/>
      <c r="Z994" s="107"/>
      <c r="AA994" s="107"/>
      <c r="AB994" s="107"/>
      <c r="AC994" s="107"/>
      <c r="AD994" s="107"/>
      <c r="AE994" s="107"/>
      <c r="AF994" s="107"/>
      <c r="AG994" s="107"/>
      <c r="AH994" s="107"/>
    </row>
    <row r="995" spans="1:34" x14ac:dyDescent="0.3">
      <c r="A995" s="173" t="s">
        <v>838</v>
      </c>
      <c r="B995" s="173" t="s">
        <v>847</v>
      </c>
      <c r="C995" s="173">
        <v>102883</v>
      </c>
      <c r="D995" s="176">
        <v>44988</v>
      </c>
      <c r="E995" s="177">
        <v>117.96129999999999</v>
      </c>
      <c r="F995" s="177">
        <v>0.96499999999999997</v>
      </c>
      <c r="G995" s="177">
        <v>1.2493000000000001</v>
      </c>
      <c r="H995" s="177">
        <v>0.43819999999999998</v>
      </c>
      <c r="I995" s="177">
        <v>-1.0127999999999999</v>
      </c>
      <c r="J995" s="177">
        <v>-0.71499999999999997</v>
      </c>
      <c r="K995" s="177">
        <v>-6.2912999999999997</v>
      </c>
      <c r="L995" s="177">
        <v>-4.1060999999999996</v>
      </c>
      <c r="M995" s="177">
        <v>3.2052999999999998</v>
      </c>
      <c r="N995" s="177">
        <v>3.7877000000000001</v>
      </c>
      <c r="O995" s="177">
        <v>16.1752</v>
      </c>
      <c r="P995" s="177">
        <v>8.3661999999999992</v>
      </c>
      <c r="Q995" s="177">
        <v>14.6821</v>
      </c>
      <c r="R995" s="177">
        <v>6.6848999999999998</v>
      </c>
      <c r="T995" s="106"/>
      <c r="U995" s="107"/>
      <c r="V995" s="107"/>
      <c r="W995" s="107"/>
      <c r="X995" s="107"/>
      <c r="Y995" s="107"/>
      <c r="Z995" s="107"/>
      <c r="AA995" s="107"/>
      <c r="AB995" s="107"/>
      <c r="AC995" s="107"/>
      <c r="AD995" s="107"/>
      <c r="AE995" s="107"/>
      <c r="AF995" s="107"/>
      <c r="AG995" s="107"/>
      <c r="AH995" s="107"/>
    </row>
    <row r="996" spans="1:34" x14ac:dyDescent="0.3">
      <c r="A996" s="173" t="s">
        <v>838</v>
      </c>
      <c r="B996" s="173" t="s">
        <v>848</v>
      </c>
      <c r="C996" s="173">
        <v>118510</v>
      </c>
      <c r="D996" s="176">
        <v>44988</v>
      </c>
      <c r="E996" s="177">
        <v>127.292</v>
      </c>
      <c r="F996" s="177">
        <v>0.96709999999999996</v>
      </c>
      <c r="G996" s="177">
        <v>1.2554000000000001</v>
      </c>
      <c r="H996" s="177">
        <v>0.45250000000000001</v>
      </c>
      <c r="I996" s="177">
        <v>-0.98450000000000004</v>
      </c>
      <c r="J996" s="177">
        <v>-0.65880000000000005</v>
      </c>
      <c r="K996" s="177">
        <v>-6.1208999999999998</v>
      </c>
      <c r="L996" s="177">
        <v>-3.7656999999999998</v>
      </c>
      <c r="M996" s="177">
        <v>3.7513000000000001</v>
      </c>
      <c r="N996" s="177">
        <v>4.5270999999999999</v>
      </c>
      <c r="O996" s="177">
        <v>17.0916</v>
      </c>
      <c r="P996" s="177">
        <v>9.2102000000000004</v>
      </c>
      <c r="Q996" s="177">
        <v>13.3164</v>
      </c>
      <c r="R996" s="177">
        <v>7.4481000000000002</v>
      </c>
      <c r="T996" s="106"/>
      <c r="U996" s="107"/>
      <c r="V996" s="107"/>
      <c r="W996" s="107"/>
      <c r="X996" s="107"/>
      <c r="Y996" s="107"/>
      <c r="Z996" s="107"/>
      <c r="AA996" s="107"/>
      <c r="AB996" s="107"/>
      <c r="AC996" s="107"/>
      <c r="AD996" s="107"/>
      <c r="AE996" s="107"/>
      <c r="AF996" s="107"/>
      <c r="AG996" s="107"/>
      <c r="AH996" s="107"/>
    </row>
    <row r="997" spans="1:34" x14ac:dyDescent="0.3">
      <c r="A997" s="173" t="s">
        <v>838</v>
      </c>
      <c r="B997" s="173" t="s">
        <v>1805</v>
      </c>
      <c r="C997" s="173">
        <v>130498</v>
      </c>
      <c r="D997" s="176">
        <v>44988</v>
      </c>
      <c r="E997" s="177">
        <v>202.17599999999999</v>
      </c>
      <c r="F997" s="177">
        <v>1.1128</v>
      </c>
      <c r="G997" s="177">
        <v>1.7831999999999999</v>
      </c>
      <c r="H997" s="177">
        <v>1.0663</v>
      </c>
      <c r="I997" s="177">
        <v>-1.1514</v>
      </c>
      <c r="J997" s="177">
        <v>-0.46129999999999999</v>
      </c>
      <c r="K997" s="177">
        <v>-5.1787000000000001</v>
      </c>
      <c r="L997" s="177">
        <v>0.71279999999999999</v>
      </c>
      <c r="M997" s="177">
        <v>10.350899999999999</v>
      </c>
      <c r="N997" s="177">
        <v>12.9267</v>
      </c>
      <c r="O997" s="177">
        <v>22.523</v>
      </c>
      <c r="P997" s="177">
        <v>12.904500000000001</v>
      </c>
      <c r="Q997" s="177">
        <v>11.4803</v>
      </c>
      <c r="R997" s="177">
        <v>13.811</v>
      </c>
      <c r="T997" s="106"/>
      <c r="U997" s="107"/>
      <c r="V997" s="107"/>
      <c r="W997" s="107"/>
      <c r="X997" s="107"/>
      <c r="Y997" s="107"/>
      <c r="Z997" s="107"/>
      <c r="AA997" s="107"/>
      <c r="AB997" s="107"/>
      <c r="AC997" s="107"/>
      <c r="AD997" s="107"/>
      <c r="AE997" s="107"/>
      <c r="AF997" s="107"/>
      <c r="AG997" s="107"/>
      <c r="AH997" s="107"/>
    </row>
    <row r="998" spans="1:34" x14ac:dyDescent="0.3">
      <c r="A998" s="173" t="s">
        <v>838</v>
      </c>
      <c r="B998" s="173" t="s">
        <v>1806</v>
      </c>
      <c r="C998" s="173">
        <v>130496</v>
      </c>
      <c r="D998" s="176">
        <v>44988</v>
      </c>
      <c r="E998" s="177">
        <v>264.16497069260299</v>
      </c>
      <c r="F998" s="177">
        <v>1.1095999999999999</v>
      </c>
      <c r="G998" s="177">
        <v>1.7738</v>
      </c>
      <c r="H998" s="177">
        <v>1.0449999999999999</v>
      </c>
      <c r="I998" s="177">
        <v>-1.1932</v>
      </c>
      <c r="J998" s="177">
        <v>-0.54449999999999998</v>
      </c>
      <c r="K998" s="177">
        <v>-5.4012000000000002</v>
      </c>
      <c r="L998" s="177">
        <v>0.26400000000000001</v>
      </c>
      <c r="M998" s="177">
        <v>9.6239000000000008</v>
      </c>
      <c r="N998" s="177">
        <v>12.0037</v>
      </c>
      <c r="O998" s="177">
        <v>21.7578</v>
      </c>
      <c r="P998" s="177">
        <v>12.410299999999999</v>
      </c>
      <c r="Q998" s="177">
        <v>11.9277</v>
      </c>
      <c r="R998" s="177">
        <v>12.953799999999999</v>
      </c>
      <c r="T998" s="106"/>
      <c r="U998" s="107"/>
      <c r="V998" s="107"/>
      <c r="W998" s="107"/>
      <c r="X998" s="107"/>
      <c r="Y998" s="107"/>
      <c r="Z998" s="107"/>
      <c r="AA998" s="107"/>
      <c r="AB998" s="107"/>
      <c r="AC998" s="107"/>
      <c r="AD998" s="107"/>
      <c r="AE998" s="107"/>
      <c r="AF998" s="107"/>
      <c r="AG998" s="107"/>
      <c r="AH998" s="107"/>
    </row>
    <row r="999" spans="1:34" x14ac:dyDescent="0.3">
      <c r="A999" s="173" t="s">
        <v>838</v>
      </c>
      <c r="B999" s="173" t="s">
        <v>2007</v>
      </c>
      <c r="C999" s="173">
        <v>146772</v>
      </c>
      <c r="D999" s="176">
        <v>44988</v>
      </c>
      <c r="E999" s="177">
        <v>16.4542</v>
      </c>
      <c r="F999" s="177">
        <v>0.52539999999999998</v>
      </c>
      <c r="G999" s="177">
        <v>0.89829999999999999</v>
      </c>
      <c r="H999" s="177">
        <v>0.38440000000000002</v>
      </c>
      <c r="I999" s="177">
        <v>-1.2726</v>
      </c>
      <c r="J999" s="177">
        <v>1.6400000000000001E-2</v>
      </c>
      <c r="K999" s="177">
        <v>-4.3682999999999996</v>
      </c>
      <c r="L999" s="177">
        <v>-0.91110000000000002</v>
      </c>
      <c r="M999" s="177">
        <v>8.2341999999999995</v>
      </c>
      <c r="N999" s="177">
        <v>5.3109000000000002</v>
      </c>
      <c r="O999" s="177">
        <v>16.078600000000002</v>
      </c>
      <c r="P999" s="177"/>
      <c r="Q999" s="177">
        <v>13.494</v>
      </c>
      <c r="R999" s="177">
        <v>9.1667000000000005</v>
      </c>
      <c r="T999" s="106"/>
      <c r="U999" s="107"/>
      <c r="V999" s="107"/>
      <c r="W999" s="107"/>
      <c r="X999" s="107"/>
      <c r="Y999" s="107"/>
      <c r="Z999" s="107"/>
      <c r="AA999" s="107"/>
      <c r="AB999" s="107"/>
      <c r="AC999" s="107"/>
      <c r="AD999" s="107"/>
      <c r="AE999" s="107"/>
      <c r="AF999" s="107"/>
      <c r="AG999" s="107"/>
      <c r="AH999" s="107"/>
    </row>
    <row r="1000" spans="1:34" x14ac:dyDescent="0.3">
      <c r="A1000" s="173" t="s">
        <v>838</v>
      </c>
      <c r="B1000" s="173" t="s">
        <v>2008</v>
      </c>
      <c r="C1000" s="173">
        <v>146771</v>
      </c>
      <c r="D1000" s="176">
        <v>44988</v>
      </c>
      <c r="E1000" s="177">
        <v>15.4312</v>
      </c>
      <c r="F1000" s="177">
        <v>0.52310000000000001</v>
      </c>
      <c r="G1000" s="177">
        <v>0.88980000000000004</v>
      </c>
      <c r="H1000" s="177">
        <v>0.36420000000000002</v>
      </c>
      <c r="I1000" s="177">
        <v>-1.3129999999999999</v>
      </c>
      <c r="J1000" s="177">
        <v>-6.6699999999999995E-2</v>
      </c>
      <c r="K1000" s="177">
        <v>-4.6462000000000003</v>
      </c>
      <c r="L1000" s="177">
        <v>-1.6112</v>
      </c>
      <c r="M1000" s="177">
        <v>7.0147000000000004</v>
      </c>
      <c r="N1000" s="177">
        <v>3.6827000000000001</v>
      </c>
      <c r="O1000" s="177">
        <v>14.186400000000001</v>
      </c>
      <c r="P1000" s="177"/>
      <c r="Q1000" s="177">
        <v>11.657299999999999</v>
      </c>
      <c r="R1000" s="177">
        <v>7.4032</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838</v>
      </c>
      <c r="B1001" s="173" t="s">
        <v>849</v>
      </c>
      <c r="C1001" s="173">
        <v>100349</v>
      </c>
      <c r="D1001" s="176">
        <v>44988</v>
      </c>
      <c r="E1001" s="177">
        <v>575.65</v>
      </c>
      <c r="F1001" s="177">
        <v>0.93100000000000005</v>
      </c>
      <c r="G1001" s="177">
        <v>1.1509</v>
      </c>
      <c r="H1001" s="177">
        <v>0.65569999999999995</v>
      </c>
      <c r="I1001" s="177">
        <v>-1.1742999999999999</v>
      </c>
      <c r="J1001" s="177">
        <v>-0.93789999999999996</v>
      </c>
      <c r="K1001" s="177">
        <v>-4.3246000000000002</v>
      </c>
      <c r="L1001" s="177">
        <v>2.1616</v>
      </c>
      <c r="M1001" s="177">
        <v>10.5467</v>
      </c>
      <c r="N1001" s="177">
        <v>14.7033</v>
      </c>
      <c r="O1001" s="177">
        <v>22.189699999999998</v>
      </c>
      <c r="P1001" s="177">
        <v>12.463100000000001</v>
      </c>
      <c r="Q1001" s="177">
        <v>17.8584</v>
      </c>
      <c r="R1001" s="177">
        <v>15.9406</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838</v>
      </c>
      <c r="B1002" s="173" t="s">
        <v>850</v>
      </c>
      <c r="C1002" s="173">
        <v>120596</v>
      </c>
      <c r="D1002" s="176">
        <v>44988</v>
      </c>
      <c r="E1002" s="177">
        <v>630.01</v>
      </c>
      <c r="F1002" s="177">
        <v>0.93400000000000005</v>
      </c>
      <c r="G1002" s="177">
        <v>1.1577</v>
      </c>
      <c r="H1002" s="177">
        <v>0.67600000000000005</v>
      </c>
      <c r="I1002" s="177">
        <v>-1.1346000000000001</v>
      </c>
      <c r="J1002" s="177">
        <v>-0.88100000000000001</v>
      </c>
      <c r="K1002" s="177">
        <v>-4.1066000000000003</v>
      </c>
      <c r="L1002" s="177">
        <v>2.6358999999999999</v>
      </c>
      <c r="M1002" s="177">
        <v>11.2974</v>
      </c>
      <c r="N1002" s="177">
        <v>15.7128</v>
      </c>
      <c r="O1002" s="177">
        <v>23.174499999999998</v>
      </c>
      <c r="P1002" s="177">
        <v>13.429</v>
      </c>
      <c r="Q1002" s="177">
        <v>14.8316</v>
      </c>
      <c r="R1002" s="177">
        <v>16.897300000000001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838</v>
      </c>
      <c r="B1003" s="173" t="s">
        <v>851</v>
      </c>
      <c r="C1003" s="173">
        <v>118419</v>
      </c>
      <c r="D1003" s="176">
        <v>44988</v>
      </c>
      <c r="E1003" s="177">
        <v>82.081000000000003</v>
      </c>
      <c r="F1003" s="177">
        <v>0.83409999999999995</v>
      </c>
      <c r="G1003" s="177">
        <v>1.1049</v>
      </c>
      <c r="H1003" s="177">
        <v>0.32019999999999998</v>
      </c>
      <c r="I1003" s="177">
        <v>-1.6722999999999999</v>
      </c>
      <c r="J1003" s="177">
        <v>-1.2048000000000001</v>
      </c>
      <c r="K1003" s="177">
        <v>-4.4481000000000002</v>
      </c>
      <c r="L1003" s="177">
        <v>3.1375999999999999</v>
      </c>
      <c r="M1003" s="177">
        <v>13.402900000000001</v>
      </c>
      <c r="N1003" s="177">
        <v>13.512700000000001</v>
      </c>
      <c r="O1003" s="177">
        <v>18.6584</v>
      </c>
      <c r="P1003" s="177">
        <v>11.24</v>
      </c>
      <c r="Q1003" s="177">
        <v>13.417400000000001</v>
      </c>
      <c r="R1003" s="177">
        <v>12.5036</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838</v>
      </c>
      <c r="B1004" s="173" t="s">
        <v>852</v>
      </c>
      <c r="C1004" s="173">
        <v>108596</v>
      </c>
      <c r="D1004" s="176">
        <v>44988</v>
      </c>
      <c r="E1004" s="177">
        <v>72.394000000000005</v>
      </c>
      <c r="F1004" s="177">
        <v>0.83150000000000002</v>
      </c>
      <c r="G1004" s="177">
        <v>1.0948</v>
      </c>
      <c r="H1004" s="177">
        <v>0.2979</v>
      </c>
      <c r="I1004" s="177">
        <v>-1.7174</v>
      </c>
      <c r="J1004" s="177">
        <v>-1.2939000000000001</v>
      </c>
      <c r="K1004" s="177">
        <v>-4.7335000000000003</v>
      </c>
      <c r="L1004" s="177">
        <v>2.5236999999999998</v>
      </c>
      <c r="M1004" s="177">
        <v>12.3956</v>
      </c>
      <c r="N1004" s="177">
        <v>12.1692</v>
      </c>
      <c r="O1004" s="177">
        <v>17.243200000000002</v>
      </c>
      <c r="P1004" s="177">
        <v>9.8841000000000001</v>
      </c>
      <c r="Q1004" s="177">
        <v>11.921900000000001</v>
      </c>
      <c r="R1004" s="177">
        <v>11.1577</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838</v>
      </c>
      <c r="B1005" s="173" t="s">
        <v>853</v>
      </c>
      <c r="C1005" s="173">
        <v>106144</v>
      </c>
      <c r="D1005" s="176">
        <v>44988</v>
      </c>
      <c r="E1005" s="177">
        <v>51.06</v>
      </c>
      <c r="F1005" s="177">
        <v>0.82940000000000003</v>
      </c>
      <c r="G1005" s="177">
        <v>1.149</v>
      </c>
      <c r="H1005" s="177">
        <v>0.74980000000000002</v>
      </c>
      <c r="I1005" s="177">
        <v>-0.91210000000000002</v>
      </c>
      <c r="J1005" s="177">
        <v>-1.2761</v>
      </c>
      <c r="K1005" s="177">
        <v>-7.2816000000000001</v>
      </c>
      <c r="L1005" s="177">
        <v>-1.8643000000000001</v>
      </c>
      <c r="M1005" s="177">
        <v>6.3528000000000002</v>
      </c>
      <c r="N1005" s="177">
        <v>6.1759000000000004</v>
      </c>
      <c r="O1005" s="177">
        <v>12.69</v>
      </c>
      <c r="P1005" s="177">
        <v>9.5409000000000006</v>
      </c>
      <c r="Q1005" s="177">
        <v>11.035399999999999</v>
      </c>
      <c r="R1005" s="177">
        <v>6.1557000000000004</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838</v>
      </c>
      <c r="B1006" s="173" t="s">
        <v>854</v>
      </c>
      <c r="C1006" s="173">
        <v>120357</v>
      </c>
      <c r="D1006" s="176">
        <v>44988</v>
      </c>
      <c r="E1006" s="177">
        <v>58.79</v>
      </c>
      <c r="F1006" s="177">
        <v>0.84050000000000002</v>
      </c>
      <c r="G1006" s="177">
        <v>1.1528</v>
      </c>
      <c r="H1006" s="177">
        <v>0.77129999999999999</v>
      </c>
      <c r="I1006" s="177">
        <v>-0.86</v>
      </c>
      <c r="J1006" s="177">
        <v>-1.1767000000000001</v>
      </c>
      <c r="K1006" s="177">
        <v>-6.9926000000000004</v>
      </c>
      <c r="L1006" s="177">
        <v>-1.2264999999999999</v>
      </c>
      <c r="M1006" s="177">
        <v>7.3789999999999996</v>
      </c>
      <c r="N1006" s="177">
        <v>7.5557999999999996</v>
      </c>
      <c r="O1006" s="177">
        <v>14.1744</v>
      </c>
      <c r="P1006" s="177">
        <v>10.942299999999999</v>
      </c>
      <c r="Q1006" s="177">
        <v>15.344900000000001</v>
      </c>
      <c r="R1006" s="177">
        <v>7.5559000000000003</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838</v>
      </c>
      <c r="B1007" s="173" t="s">
        <v>855</v>
      </c>
      <c r="C1007" s="173">
        <v>103234</v>
      </c>
      <c r="D1007" s="176">
        <v>44988</v>
      </c>
      <c r="E1007" s="177">
        <v>206.10599999999999</v>
      </c>
      <c r="F1007" s="177">
        <v>0.83069999999999999</v>
      </c>
      <c r="G1007" s="177">
        <v>1.6773</v>
      </c>
      <c r="H1007" s="177">
        <v>0.95069999999999999</v>
      </c>
      <c r="I1007" s="177">
        <v>-0.93489999999999995</v>
      </c>
      <c r="J1007" s="177">
        <v>0.67459999999999998</v>
      </c>
      <c r="K1007" s="177">
        <v>-3.3010999999999999</v>
      </c>
      <c r="L1007" s="177">
        <v>0.81489999999999996</v>
      </c>
      <c r="M1007" s="177">
        <v>11.270300000000001</v>
      </c>
      <c r="N1007" s="177">
        <v>11.745100000000001</v>
      </c>
      <c r="O1007" s="177">
        <v>17.812899999999999</v>
      </c>
      <c r="P1007" s="177">
        <v>12.439500000000001</v>
      </c>
      <c r="Q1007" s="177">
        <v>17.779199999999999</v>
      </c>
      <c r="R1007" s="177">
        <v>11.122</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838</v>
      </c>
      <c r="B1008" s="173" t="s">
        <v>856</v>
      </c>
      <c r="C1008" s="173">
        <v>120158</v>
      </c>
      <c r="D1008" s="176">
        <v>44988</v>
      </c>
      <c r="E1008" s="177">
        <v>230.44900000000001</v>
      </c>
      <c r="F1008" s="177">
        <v>0.83399999999999996</v>
      </c>
      <c r="G1008" s="177">
        <v>1.6869000000000001</v>
      </c>
      <c r="H1008" s="177">
        <v>0.97399999999999998</v>
      </c>
      <c r="I1008" s="177">
        <v>-0.88900000000000001</v>
      </c>
      <c r="J1008" s="177">
        <v>0.76780000000000004</v>
      </c>
      <c r="K1008" s="177">
        <v>-3.0105</v>
      </c>
      <c r="L1008" s="177">
        <v>1.4219999999999999</v>
      </c>
      <c r="M1008" s="177">
        <v>12.2805</v>
      </c>
      <c r="N1008" s="177">
        <v>13.1121</v>
      </c>
      <c r="O1008" s="177">
        <v>19.249700000000001</v>
      </c>
      <c r="P1008" s="177">
        <v>13.7545</v>
      </c>
      <c r="Q1008" s="177">
        <v>16.036100000000001</v>
      </c>
      <c r="R1008" s="177">
        <v>12.4862</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838</v>
      </c>
      <c r="B1009" s="173" t="s">
        <v>857</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838</v>
      </c>
      <c r="B1010" s="173" t="s">
        <v>858</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838</v>
      </c>
      <c r="B1011" s="173" t="s">
        <v>859</v>
      </c>
      <c r="C1011" s="173">
        <v>133710</v>
      </c>
      <c r="D1011" s="176">
        <v>44988</v>
      </c>
      <c r="E1011" s="177">
        <v>25.8734</v>
      </c>
      <c r="F1011" s="177">
        <v>0.63949999999999996</v>
      </c>
      <c r="G1011" s="177">
        <v>1.0198</v>
      </c>
      <c r="H1011" s="177">
        <v>0.38100000000000001</v>
      </c>
      <c r="I1011" s="177">
        <v>-1.4812000000000001</v>
      </c>
      <c r="J1011" s="177">
        <v>-0.26640000000000003</v>
      </c>
      <c r="K1011" s="177">
        <v>-7.2199</v>
      </c>
      <c r="L1011" s="177">
        <v>-5.8480999999999996</v>
      </c>
      <c r="M1011" s="177">
        <v>2.4823</v>
      </c>
      <c r="N1011" s="177">
        <v>1.7744</v>
      </c>
      <c r="O1011" s="177">
        <v>14.616099999999999</v>
      </c>
      <c r="P1011" s="177">
        <v>10.9133</v>
      </c>
      <c r="Q1011" s="177">
        <v>12.581200000000001</v>
      </c>
      <c r="R1011" s="177">
        <v>9.5449000000000002</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838</v>
      </c>
      <c r="B1012" s="173" t="s">
        <v>860</v>
      </c>
      <c r="C1012" s="173">
        <v>133711</v>
      </c>
      <c r="D1012" s="176">
        <v>44988</v>
      </c>
      <c r="E1012" s="177">
        <v>23.188400000000001</v>
      </c>
      <c r="F1012" s="177">
        <v>0.63580000000000003</v>
      </c>
      <c r="G1012" s="177">
        <v>1.0097</v>
      </c>
      <c r="H1012" s="177">
        <v>0.35709999999999997</v>
      </c>
      <c r="I1012" s="177">
        <v>-1.5283</v>
      </c>
      <c r="J1012" s="177">
        <v>-0.36180000000000001</v>
      </c>
      <c r="K1012" s="177">
        <v>-7.5186999999999999</v>
      </c>
      <c r="L1012" s="177">
        <v>-6.5018000000000002</v>
      </c>
      <c r="M1012" s="177">
        <v>1.3904000000000001</v>
      </c>
      <c r="N1012" s="177">
        <v>0.29580000000000001</v>
      </c>
      <c r="O1012" s="177">
        <v>12.833399999999999</v>
      </c>
      <c r="P1012" s="177">
        <v>9.2761999999999993</v>
      </c>
      <c r="Q1012" s="177">
        <v>11.054</v>
      </c>
      <c r="R1012" s="177">
        <v>7.8875000000000002</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838</v>
      </c>
      <c r="B1013" s="173" t="s">
        <v>2058</v>
      </c>
      <c r="C1013" s="173">
        <v>147840</v>
      </c>
      <c r="D1013" s="176">
        <v>44988</v>
      </c>
      <c r="E1013" s="177">
        <v>17.6371</v>
      </c>
      <c r="F1013" s="177">
        <v>0.85599999999999998</v>
      </c>
      <c r="G1013" s="177">
        <v>1.6032</v>
      </c>
      <c r="H1013" s="177">
        <v>0.9929</v>
      </c>
      <c r="I1013" s="177">
        <v>-1.2176</v>
      </c>
      <c r="J1013" s="177">
        <v>0.35220000000000001</v>
      </c>
      <c r="K1013" s="177">
        <v>-7.0282999999999998</v>
      </c>
      <c r="L1013" s="177">
        <v>-2.7406999999999999</v>
      </c>
      <c r="M1013" s="177">
        <v>4.9602000000000004</v>
      </c>
      <c r="N1013" s="177">
        <v>5.4250999999999996</v>
      </c>
      <c r="O1013" s="177">
        <v>21.742599999999999</v>
      </c>
      <c r="P1013" s="177"/>
      <c r="Q1013" s="177">
        <v>19.5657</v>
      </c>
      <c r="R1013" s="177">
        <v>12.8279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838</v>
      </c>
      <c r="B1014" s="173" t="s">
        <v>2059</v>
      </c>
      <c r="C1014" s="173">
        <v>147843</v>
      </c>
      <c r="D1014" s="176">
        <v>44988</v>
      </c>
      <c r="E1014" s="177">
        <v>16.612200000000001</v>
      </c>
      <c r="F1014" s="177">
        <v>0.85109999999999997</v>
      </c>
      <c r="G1014" s="177">
        <v>1.5893999999999999</v>
      </c>
      <c r="H1014" s="177">
        <v>0.95840000000000003</v>
      </c>
      <c r="I1014" s="177">
        <v>-1.2865</v>
      </c>
      <c r="J1014" s="177">
        <v>0.21229999999999999</v>
      </c>
      <c r="K1014" s="177">
        <v>-7.4631999999999996</v>
      </c>
      <c r="L1014" s="177">
        <v>-3.6734</v>
      </c>
      <c r="M1014" s="177">
        <v>3.43</v>
      </c>
      <c r="N1014" s="177">
        <v>3.3906999999999998</v>
      </c>
      <c r="O1014" s="177">
        <v>19.473099999999999</v>
      </c>
      <c r="P1014" s="177"/>
      <c r="Q1014" s="177">
        <v>17.3325</v>
      </c>
      <c r="R1014" s="177">
        <v>10.6629</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838</v>
      </c>
      <c r="B1015" s="173" t="s">
        <v>861</v>
      </c>
      <c r="C1015" s="173">
        <v>118834</v>
      </c>
      <c r="D1015" s="176">
        <v>44988</v>
      </c>
      <c r="E1015" s="177">
        <v>103.66</v>
      </c>
      <c r="F1015" s="177">
        <v>0.96430000000000005</v>
      </c>
      <c r="G1015" s="177">
        <v>1.3372999999999999</v>
      </c>
      <c r="H1015" s="177">
        <v>0.55779999999999996</v>
      </c>
      <c r="I1015" s="177">
        <v>-0.82469999999999999</v>
      </c>
      <c r="J1015" s="177">
        <v>-0.34229999999999999</v>
      </c>
      <c r="K1015" s="177">
        <v>-5.7927999999999997</v>
      </c>
      <c r="L1015" s="177">
        <v>-1.7273000000000001</v>
      </c>
      <c r="M1015" s="177">
        <v>5.3573000000000004</v>
      </c>
      <c r="N1015" s="177">
        <v>4.4885999999999999</v>
      </c>
      <c r="O1015" s="177">
        <v>19.7361</v>
      </c>
      <c r="P1015" s="177">
        <v>14.744</v>
      </c>
      <c r="Q1015" s="177">
        <v>21.734100000000002</v>
      </c>
      <c r="R1015" s="177">
        <v>9.0747999999999998</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838</v>
      </c>
      <c r="B1016" s="173" t="s">
        <v>862</v>
      </c>
      <c r="C1016" s="173">
        <v>112932</v>
      </c>
      <c r="D1016" s="176">
        <v>44988</v>
      </c>
      <c r="E1016" s="177">
        <v>94.191000000000003</v>
      </c>
      <c r="F1016" s="177">
        <v>0.96040000000000003</v>
      </c>
      <c r="G1016" s="177">
        <v>1.3274999999999999</v>
      </c>
      <c r="H1016" s="177">
        <v>0.53580000000000005</v>
      </c>
      <c r="I1016" s="177">
        <v>-0.86509999999999998</v>
      </c>
      <c r="J1016" s="177">
        <v>-0.42180000000000001</v>
      </c>
      <c r="K1016" s="177">
        <v>-6.0242000000000004</v>
      </c>
      <c r="L1016" s="177">
        <v>-2.2092999999999998</v>
      </c>
      <c r="M1016" s="177">
        <v>4.5788000000000002</v>
      </c>
      <c r="N1016" s="177">
        <v>3.4668000000000001</v>
      </c>
      <c r="O1016" s="177">
        <v>18.536300000000001</v>
      </c>
      <c r="P1016" s="177">
        <v>13.6379</v>
      </c>
      <c r="Q1016" s="177">
        <v>19.385300000000001</v>
      </c>
      <c r="R1016" s="177">
        <v>7.9904000000000002</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838</v>
      </c>
      <c r="B1017" s="173" t="s">
        <v>863</v>
      </c>
      <c r="C1017" s="173">
        <v>147704</v>
      </c>
      <c r="D1017" s="176">
        <v>44988</v>
      </c>
      <c r="E1017" s="177">
        <v>17.991</v>
      </c>
      <c r="F1017" s="177">
        <v>0.65629999999999999</v>
      </c>
      <c r="G1017" s="177">
        <v>1.0468999999999999</v>
      </c>
      <c r="H1017" s="177">
        <v>0.82099999999999995</v>
      </c>
      <c r="I1017" s="177">
        <v>-0.69220000000000004</v>
      </c>
      <c r="J1017" s="177">
        <v>0.22620000000000001</v>
      </c>
      <c r="K1017" s="177">
        <v>-2.5148000000000001</v>
      </c>
      <c r="L1017" s="177">
        <v>4.9055999999999997</v>
      </c>
      <c r="M1017" s="177">
        <v>16.4526</v>
      </c>
      <c r="N1017" s="177">
        <v>13.187200000000001</v>
      </c>
      <c r="O1017" s="177">
        <v>18.4998</v>
      </c>
      <c r="P1017" s="177"/>
      <c r="Q1017" s="177">
        <v>18.988</v>
      </c>
      <c r="R1017" s="177">
        <v>13.529400000000001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838</v>
      </c>
      <c r="B1018" s="173" t="s">
        <v>864</v>
      </c>
      <c r="C1018" s="173">
        <v>147701</v>
      </c>
      <c r="D1018" s="176">
        <v>44988</v>
      </c>
      <c r="E1018" s="177">
        <v>17.0107</v>
      </c>
      <c r="F1018" s="177">
        <v>0.65210000000000001</v>
      </c>
      <c r="G1018" s="177">
        <v>1.0347</v>
      </c>
      <c r="H1018" s="177">
        <v>0.79100000000000004</v>
      </c>
      <c r="I1018" s="177">
        <v>-0.75260000000000005</v>
      </c>
      <c r="J1018" s="177">
        <v>0.10299999999999999</v>
      </c>
      <c r="K1018" s="177">
        <v>-2.9058999999999999</v>
      </c>
      <c r="L1018" s="177">
        <v>4.0582000000000003</v>
      </c>
      <c r="M1018" s="177">
        <v>15.093500000000001</v>
      </c>
      <c r="N1018" s="177">
        <v>11.4498</v>
      </c>
      <c r="O1018" s="177">
        <v>16.558199999999999</v>
      </c>
      <c r="P1018" s="177"/>
      <c r="Q1018" s="177">
        <v>17.0307</v>
      </c>
      <c r="R1018" s="177">
        <v>11.733499999999999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838</v>
      </c>
      <c r="B1019" s="173" t="s">
        <v>1795</v>
      </c>
      <c r="C1019" s="173">
        <v>135677</v>
      </c>
      <c r="D1019" s="176">
        <v>44988</v>
      </c>
      <c r="E1019" s="177">
        <v>27.687200000000001</v>
      </c>
      <c r="F1019" s="177">
        <v>0.92110000000000003</v>
      </c>
      <c r="G1019" s="177">
        <v>1.5723</v>
      </c>
      <c r="H1019" s="177">
        <v>0.79579999999999995</v>
      </c>
      <c r="I1019" s="177">
        <v>-7.0000000000000007E-2</v>
      </c>
      <c r="J1019" s="177">
        <v>0.2397</v>
      </c>
      <c r="K1019" s="177">
        <v>-5.8872999999999998</v>
      </c>
      <c r="L1019" s="177">
        <v>-0.49309999999999998</v>
      </c>
      <c r="M1019" s="177">
        <v>7.4875999999999996</v>
      </c>
      <c r="N1019" s="177">
        <v>7.0186000000000002</v>
      </c>
      <c r="O1019" s="177">
        <v>18.210100000000001</v>
      </c>
      <c r="P1019" s="177">
        <v>12.5329</v>
      </c>
      <c r="Q1019" s="177">
        <v>15.101000000000001</v>
      </c>
      <c r="R1019" s="177">
        <v>13.3925</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838</v>
      </c>
      <c r="B1020" s="173" t="s">
        <v>1796</v>
      </c>
      <c r="C1020" s="173">
        <v>135678</v>
      </c>
      <c r="D1020" s="176">
        <v>44988</v>
      </c>
      <c r="E1020" s="177">
        <v>24.214099999999998</v>
      </c>
      <c r="F1020" s="177">
        <v>0.91559999999999997</v>
      </c>
      <c r="G1020" s="177">
        <v>1.5564</v>
      </c>
      <c r="H1020" s="177">
        <v>0.75819999999999999</v>
      </c>
      <c r="I1020" s="177">
        <v>-0.1447</v>
      </c>
      <c r="J1020" s="177">
        <v>8.9700000000000002E-2</v>
      </c>
      <c r="K1020" s="177">
        <v>-6.3446999999999996</v>
      </c>
      <c r="L1020" s="177">
        <v>-1.4584999999999999</v>
      </c>
      <c r="M1020" s="177">
        <v>5.9688999999999997</v>
      </c>
      <c r="N1020" s="177">
        <v>4.9974999999999996</v>
      </c>
      <c r="O1020" s="177">
        <v>15.838800000000001</v>
      </c>
      <c r="P1020" s="177">
        <v>10.413399999999999</v>
      </c>
      <c r="Q1020" s="177">
        <v>12.99</v>
      </c>
      <c r="R1020" s="177">
        <v>11.1395</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838</v>
      </c>
      <c r="B1021" s="173" t="s">
        <v>865</v>
      </c>
      <c r="C1021" s="173">
        <v>100380</v>
      </c>
      <c r="D1021" s="176">
        <v>44988</v>
      </c>
      <c r="E1021" s="177">
        <v>830.78089999999997</v>
      </c>
      <c r="F1021" s="177">
        <v>1.1946000000000001</v>
      </c>
      <c r="G1021" s="177">
        <v>1.4733000000000001</v>
      </c>
      <c r="H1021" s="177">
        <v>0.93269999999999997</v>
      </c>
      <c r="I1021" s="177">
        <v>-0.86470000000000002</v>
      </c>
      <c r="J1021" s="177">
        <v>7.6100000000000001E-2</v>
      </c>
      <c r="K1021" s="177">
        <v>-4.4607999999999999</v>
      </c>
      <c r="L1021" s="177">
        <v>-0.65669999999999995</v>
      </c>
      <c r="M1021" s="177">
        <v>7.8688000000000002</v>
      </c>
      <c r="N1021" s="177">
        <v>7.1485000000000003</v>
      </c>
      <c r="O1021" s="177">
        <v>16.844100000000001</v>
      </c>
      <c r="P1021" s="177">
        <v>7.5968</v>
      </c>
      <c r="Q1021" s="177">
        <v>17.491199999999999</v>
      </c>
      <c r="R1021" s="177">
        <v>9.2386999999999997</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838</v>
      </c>
      <c r="B1022" s="173" t="s">
        <v>866</v>
      </c>
      <c r="C1022" s="173">
        <v>118678</v>
      </c>
      <c r="D1022" s="176">
        <v>44988</v>
      </c>
      <c r="E1022" s="177">
        <v>882.13160000000005</v>
      </c>
      <c r="F1022" s="177">
        <v>1.196</v>
      </c>
      <c r="G1022" s="177">
        <v>1.4776</v>
      </c>
      <c r="H1022" s="177">
        <v>0.94279999999999997</v>
      </c>
      <c r="I1022" s="177">
        <v>-0.84409999999999996</v>
      </c>
      <c r="J1022" s="177">
        <v>0.1171</v>
      </c>
      <c r="K1022" s="177">
        <v>-4.3342000000000001</v>
      </c>
      <c r="L1022" s="177">
        <v>-0.3997</v>
      </c>
      <c r="M1022" s="177">
        <v>8.2715999999999994</v>
      </c>
      <c r="N1022" s="177">
        <v>7.7054999999999998</v>
      </c>
      <c r="O1022" s="177">
        <v>17.427</v>
      </c>
      <c r="P1022" s="177">
        <v>8.1693999999999996</v>
      </c>
      <c r="Q1022" s="177">
        <v>12.2607</v>
      </c>
      <c r="R1022" s="177">
        <v>9.7786000000000008</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838</v>
      </c>
      <c r="B1023" s="173" t="s">
        <v>867</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838</v>
      </c>
      <c r="B1024" s="173" t="s">
        <v>868</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838</v>
      </c>
      <c r="B1025" s="173" t="s">
        <v>869</v>
      </c>
      <c r="C1025" s="173">
        <v>104513</v>
      </c>
      <c r="D1025" s="176">
        <v>44988</v>
      </c>
      <c r="E1025" s="177">
        <v>71.154799999999994</v>
      </c>
      <c r="F1025" s="177">
        <v>1.6406000000000001</v>
      </c>
      <c r="G1025" s="177">
        <v>2.8445</v>
      </c>
      <c r="H1025" s="177">
        <v>2.0764</v>
      </c>
      <c r="I1025" s="177">
        <v>-0.45789999999999997</v>
      </c>
      <c r="J1025" s="177">
        <v>6.93E-2</v>
      </c>
      <c r="K1025" s="177">
        <v>-7.6365999999999996</v>
      </c>
      <c r="L1025" s="177">
        <v>-0.1288</v>
      </c>
      <c r="M1025" s="177">
        <v>9.2327999999999992</v>
      </c>
      <c r="N1025" s="177">
        <v>13.153600000000001</v>
      </c>
      <c r="O1025" s="177">
        <v>24.305700000000002</v>
      </c>
      <c r="P1025" s="177">
        <v>13.383900000000001</v>
      </c>
      <c r="Q1025" s="177">
        <v>12.8469</v>
      </c>
      <c r="R1025" s="177">
        <v>17.851099999999999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838</v>
      </c>
      <c r="B1026" s="173" t="s">
        <v>870</v>
      </c>
      <c r="C1026" s="173">
        <v>120826</v>
      </c>
      <c r="D1026" s="176">
        <v>44988</v>
      </c>
      <c r="E1026" s="177">
        <v>75.412599999999998</v>
      </c>
      <c r="F1026" s="177">
        <v>1.6453</v>
      </c>
      <c r="G1026" s="177">
        <v>2.8586999999999998</v>
      </c>
      <c r="H1026" s="177">
        <v>2.1097000000000001</v>
      </c>
      <c r="I1026" s="177">
        <v>-0.39290000000000003</v>
      </c>
      <c r="J1026" s="177">
        <v>0.20050000000000001</v>
      </c>
      <c r="K1026" s="177">
        <v>-7.1247999999999996</v>
      </c>
      <c r="L1026" s="177">
        <v>0.79310000000000003</v>
      </c>
      <c r="M1026" s="177">
        <v>10.718400000000001</v>
      </c>
      <c r="N1026" s="177">
        <v>15.1951</v>
      </c>
      <c r="O1026" s="177">
        <v>25.954599999999999</v>
      </c>
      <c r="P1026" s="177">
        <v>14.483000000000001</v>
      </c>
      <c r="Q1026" s="177">
        <v>17.601500000000001</v>
      </c>
      <c r="R1026" s="177">
        <v>19.999500000000001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838</v>
      </c>
      <c r="B1027" s="173" t="s">
        <v>1697</v>
      </c>
      <c r="C1027" s="173">
        <v>119721</v>
      </c>
      <c r="D1027" s="176">
        <v>44988</v>
      </c>
      <c r="E1027" s="177">
        <v>412.80959999999999</v>
      </c>
      <c r="F1027" s="177">
        <v>0.96189999999999998</v>
      </c>
      <c r="G1027" s="177">
        <v>1.3507</v>
      </c>
      <c r="H1027" s="177">
        <v>1.0335000000000001</v>
      </c>
      <c r="I1027" s="177">
        <v>-0.19070000000000001</v>
      </c>
      <c r="J1027" s="177">
        <v>-5.8599999999999999E-2</v>
      </c>
      <c r="K1027" s="177">
        <v>-5.1467999999999998</v>
      </c>
      <c r="L1027" s="177">
        <v>1.4593</v>
      </c>
      <c r="M1027" s="177">
        <v>12.520899999999999</v>
      </c>
      <c r="N1027" s="177">
        <v>12.5024</v>
      </c>
      <c r="O1027" s="177">
        <v>20.206199999999999</v>
      </c>
      <c r="P1027" s="177">
        <v>13.466699999999999</v>
      </c>
      <c r="Q1027" s="177">
        <v>16.329000000000001</v>
      </c>
      <c r="R1027" s="177">
        <v>15.285399999999999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838</v>
      </c>
      <c r="B1028" s="173" t="s">
        <v>1770</v>
      </c>
      <c r="C1028" s="173">
        <v>119720</v>
      </c>
      <c r="D1028" s="176">
        <v>44988</v>
      </c>
      <c r="E1028" s="177">
        <v>261.35968910867399</v>
      </c>
      <c r="F1028" s="177">
        <v>0.96189999999999998</v>
      </c>
      <c r="G1028" s="177">
        <v>1.3507</v>
      </c>
      <c r="H1028" s="177">
        <v>1.0335000000000001</v>
      </c>
      <c r="I1028" s="177">
        <v>-0.19070000000000001</v>
      </c>
      <c r="J1028" s="177">
        <v>-5.8599999999999999E-2</v>
      </c>
      <c r="K1028" s="177">
        <v>-5.1467000000000001</v>
      </c>
      <c r="L1028" s="177">
        <v>1.4607000000000001</v>
      </c>
      <c r="M1028" s="177">
        <v>12.522500000000001</v>
      </c>
      <c r="N1028" s="177">
        <v>12.5039</v>
      </c>
      <c r="O1028" s="177">
        <v>20.209199999999999</v>
      </c>
      <c r="P1028" s="177">
        <v>13.466799999999999</v>
      </c>
      <c r="Q1028" s="177">
        <v>16.338699999999999</v>
      </c>
      <c r="R1028" s="177">
        <v>15.287100000000001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838</v>
      </c>
      <c r="B1029" s="173" t="s">
        <v>1698</v>
      </c>
      <c r="C1029" s="173">
        <v>103024</v>
      </c>
      <c r="D1029" s="176">
        <v>44988</v>
      </c>
      <c r="E1029" s="177">
        <v>572.39923958723102</v>
      </c>
      <c r="F1029" s="177">
        <v>0.95940000000000003</v>
      </c>
      <c r="G1029" s="177">
        <v>1.3431999999999999</v>
      </c>
      <c r="H1029" s="177">
        <v>1.0150999999999999</v>
      </c>
      <c r="I1029" s="177">
        <v>-0.22739999999999999</v>
      </c>
      <c r="J1029" s="177">
        <v>-0.13250000000000001</v>
      </c>
      <c r="K1029" s="177">
        <v>-5.3423999999999996</v>
      </c>
      <c r="L1029" s="177">
        <v>1.0427999999999999</v>
      </c>
      <c r="M1029" s="177">
        <v>11.855399999999999</v>
      </c>
      <c r="N1029" s="177">
        <v>11.5991</v>
      </c>
      <c r="O1029" s="177">
        <v>19.292300000000001</v>
      </c>
      <c r="P1029" s="177">
        <v>12.613200000000001</v>
      </c>
      <c r="Q1029" s="177">
        <v>14.4291</v>
      </c>
      <c r="R1029" s="177">
        <v>14.3781</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838</v>
      </c>
      <c r="B1030" s="173" t="s">
        <v>1771</v>
      </c>
      <c r="C1030" s="173">
        <v>101530</v>
      </c>
      <c r="D1030" s="176">
        <v>44988</v>
      </c>
      <c r="E1030" s="177">
        <v>583.50341418199605</v>
      </c>
      <c r="F1030" s="177">
        <v>0.95940000000000003</v>
      </c>
      <c r="G1030" s="177">
        <v>1.3431999999999999</v>
      </c>
      <c r="H1030" s="177">
        <v>1.0152000000000001</v>
      </c>
      <c r="I1030" s="177">
        <v>-0.2273</v>
      </c>
      <c r="J1030" s="177">
        <v>-0.13250000000000001</v>
      </c>
      <c r="K1030" s="177">
        <v>-5.3433000000000002</v>
      </c>
      <c r="L1030" s="177">
        <v>1.0418000000000001</v>
      </c>
      <c r="M1030" s="177">
        <v>11.8545</v>
      </c>
      <c r="N1030" s="177">
        <v>11.599</v>
      </c>
      <c r="O1030" s="177">
        <v>19.2958</v>
      </c>
      <c r="P1030" s="177">
        <v>12.615500000000001</v>
      </c>
      <c r="Q1030" s="177">
        <v>14.5024</v>
      </c>
      <c r="R1030" s="177">
        <v>14.378</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838</v>
      </c>
      <c r="B1031" s="173" t="s">
        <v>871</v>
      </c>
      <c r="C1031" s="173">
        <v>105001</v>
      </c>
      <c r="D1031" s="176">
        <v>44988</v>
      </c>
      <c r="E1031" s="177">
        <v>53.984400000000001</v>
      </c>
      <c r="F1031" s="177">
        <v>1.01</v>
      </c>
      <c r="G1031" s="177">
        <v>1.6575</v>
      </c>
      <c r="H1031" s="177">
        <v>1.2266999999999999</v>
      </c>
      <c r="I1031" s="177">
        <v>-0.77929999999999999</v>
      </c>
      <c r="J1031" s="177">
        <v>-4.3900000000000002E-2</v>
      </c>
      <c r="K1031" s="177">
        <v>-5.8212000000000002</v>
      </c>
      <c r="L1031" s="177">
        <v>-2.9704999999999999</v>
      </c>
      <c r="M1031" s="177">
        <v>7.5003000000000002</v>
      </c>
      <c r="N1031" s="177">
        <v>4.0053999999999998</v>
      </c>
      <c r="O1031" s="177">
        <v>14.248200000000001</v>
      </c>
      <c r="P1031" s="177">
        <v>10.680400000000001</v>
      </c>
      <c r="Q1031" s="177">
        <v>11.0975</v>
      </c>
      <c r="R1031" s="177">
        <v>8.8588000000000005</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838</v>
      </c>
      <c r="B1032" s="173" t="s">
        <v>872</v>
      </c>
      <c r="C1032" s="173">
        <v>119566</v>
      </c>
      <c r="D1032" s="176">
        <v>44988</v>
      </c>
      <c r="E1032" s="177">
        <v>59.191200000000002</v>
      </c>
      <c r="F1032" s="177">
        <v>1.0132000000000001</v>
      </c>
      <c r="G1032" s="177">
        <v>1.6673</v>
      </c>
      <c r="H1032" s="177">
        <v>1.2496</v>
      </c>
      <c r="I1032" s="177">
        <v>-0.73399999999999999</v>
      </c>
      <c r="J1032" s="177">
        <v>4.7199999999999999E-2</v>
      </c>
      <c r="K1032" s="177">
        <v>-5.5433000000000003</v>
      </c>
      <c r="L1032" s="177">
        <v>-2.4047999999999998</v>
      </c>
      <c r="M1032" s="177">
        <v>8.4407999999999994</v>
      </c>
      <c r="N1032" s="177">
        <v>5.2313999999999998</v>
      </c>
      <c r="O1032" s="177">
        <v>15.694800000000001</v>
      </c>
      <c r="P1032" s="177">
        <v>11.9764</v>
      </c>
      <c r="Q1032" s="177">
        <v>14.2034</v>
      </c>
      <c r="R1032" s="177">
        <v>10.184100000000001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838</v>
      </c>
      <c r="B1033" s="173" t="s">
        <v>873</v>
      </c>
      <c r="C1033" s="173">
        <v>101824</v>
      </c>
      <c r="D1033" s="176">
        <v>44988</v>
      </c>
      <c r="E1033" s="177">
        <v>350.91739999999999</v>
      </c>
      <c r="F1033" s="177">
        <v>1.2188000000000001</v>
      </c>
      <c r="G1033" s="177">
        <v>1.6398999999999999</v>
      </c>
      <c r="H1033" s="177">
        <v>1.5451999999999999</v>
      </c>
      <c r="I1033" s="177">
        <v>-0.76400000000000001</v>
      </c>
      <c r="J1033" s="177">
        <v>-3.9E-2</v>
      </c>
      <c r="K1033" s="177">
        <v>-5.5720000000000001</v>
      </c>
      <c r="L1033" s="177">
        <v>1.5494000000000001</v>
      </c>
      <c r="M1033" s="177">
        <v>13.285600000000001</v>
      </c>
      <c r="N1033" s="177">
        <v>15.4011</v>
      </c>
      <c r="O1033" s="177">
        <v>18.3079</v>
      </c>
      <c r="P1033" s="177">
        <v>12.38</v>
      </c>
      <c r="Q1033" s="177">
        <v>12.576000000000001</v>
      </c>
      <c r="R1033" s="177">
        <v>10.3073</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838</v>
      </c>
      <c r="B1034" s="173" t="s">
        <v>874</v>
      </c>
      <c r="C1034" s="173">
        <v>119202</v>
      </c>
      <c r="D1034" s="176">
        <v>44988</v>
      </c>
      <c r="E1034" s="177">
        <v>389.91030000000001</v>
      </c>
      <c r="F1034" s="177">
        <v>1.2221</v>
      </c>
      <c r="G1034" s="177">
        <v>1.6498999999999999</v>
      </c>
      <c r="H1034" s="177">
        <v>1.5691999999999999</v>
      </c>
      <c r="I1034" s="177">
        <v>-0.71609999999999996</v>
      </c>
      <c r="J1034" s="177">
        <v>5.6000000000000001E-2</v>
      </c>
      <c r="K1034" s="177">
        <v>-5.2775999999999996</v>
      </c>
      <c r="L1034" s="177">
        <v>2.1027999999999998</v>
      </c>
      <c r="M1034" s="177">
        <v>14.2402</v>
      </c>
      <c r="N1034" s="177">
        <v>16.714500000000001</v>
      </c>
      <c r="O1034" s="177">
        <v>19.052800000000001</v>
      </c>
      <c r="P1034" s="177">
        <v>13.4345</v>
      </c>
      <c r="Q1034" s="177">
        <v>15.658200000000001</v>
      </c>
      <c r="R1034" s="177">
        <v>11.5359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838</v>
      </c>
      <c r="B1035" s="173" t="s">
        <v>875</v>
      </c>
      <c r="C1035" s="173">
        <v>147750</v>
      </c>
      <c r="D1035" s="176">
        <v>44988</v>
      </c>
      <c r="E1035" s="177">
        <v>16.8</v>
      </c>
      <c r="F1035" s="177">
        <v>0.65910000000000002</v>
      </c>
      <c r="G1035" s="177">
        <v>0.84030000000000005</v>
      </c>
      <c r="H1035" s="177">
        <v>0.71940000000000004</v>
      </c>
      <c r="I1035" s="177">
        <v>-0.41489999999999999</v>
      </c>
      <c r="J1035" s="177">
        <v>-5.9499999999999997E-2</v>
      </c>
      <c r="K1035" s="177">
        <v>-6.5628000000000002</v>
      </c>
      <c r="L1035" s="177">
        <v>-2.9462999999999999</v>
      </c>
      <c r="M1035" s="177">
        <v>6.1947000000000001</v>
      </c>
      <c r="N1035" s="177">
        <v>6.5990000000000002</v>
      </c>
      <c r="O1035" s="177">
        <v>18.328800000000001</v>
      </c>
      <c r="P1035" s="177"/>
      <c r="Q1035" s="177">
        <v>17.359000000000002</v>
      </c>
      <c r="R1035" s="177">
        <v>11.062200000000001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838</v>
      </c>
      <c r="B1036" s="173" t="s">
        <v>876</v>
      </c>
      <c r="C1036" s="173">
        <v>147748</v>
      </c>
      <c r="D1036" s="176">
        <v>44988</v>
      </c>
      <c r="E1036" s="177">
        <v>16.2</v>
      </c>
      <c r="F1036" s="177">
        <v>0.62109999999999999</v>
      </c>
      <c r="G1036" s="177">
        <v>0.80900000000000005</v>
      </c>
      <c r="H1036" s="177">
        <v>0.68369999999999997</v>
      </c>
      <c r="I1036" s="177">
        <v>-0.4914</v>
      </c>
      <c r="J1036" s="177">
        <v>-0.18479999999999999</v>
      </c>
      <c r="K1036" s="177">
        <v>-6.8966000000000003</v>
      </c>
      <c r="L1036" s="177">
        <v>-3.5714000000000001</v>
      </c>
      <c r="M1036" s="177">
        <v>5.1265000000000001</v>
      </c>
      <c r="N1036" s="177">
        <v>5.1947999999999999</v>
      </c>
      <c r="O1036" s="177">
        <v>16.98</v>
      </c>
      <c r="P1036" s="177"/>
      <c r="Q1036" s="177">
        <v>16.049499999999998</v>
      </c>
      <c r="R1036" s="177">
        <v>9.7478999999999996</v>
      </c>
    </row>
    <row r="1037" spans="1:34" x14ac:dyDescent="0.3">
      <c r="A1037" s="173" t="s">
        <v>838</v>
      </c>
      <c r="B1037" s="173" t="s">
        <v>877</v>
      </c>
      <c r="C1037" s="173">
        <v>120665</v>
      </c>
      <c r="D1037" s="176">
        <v>44988</v>
      </c>
      <c r="E1037" s="177">
        <v>105.5883</v>
      </c>
      <c r="F1037" s="177">
        <v>0.86380000000000001</v>
      </c>
      <c r="G1037" s="177">
        <v>1.2701</v>
      </c>
      <c r="H1037" s="177">
        <v>0.79869999999999997</v>
      </c>
      <c r="I1037" s="177">
        <v>-1.5346</v>
      </c>
      <c r="J1037" s="177">
        <v>-1.2179</v>
      </c>
      <c r="K1037" s="177">
        <v>-4.6755000000000004</v>
      </c>
      <c r="L1037" s="177">
        <v>-0.16639999999999999</v>
      </c>
      <c r="M1037" s="177">
        <v>10.0868</v>
      </c>
      <c r="N1037" s="177">
        <v>10.262600000000001</v>
      </c>
      <c r="O1037" s="177">
        <v>20.9544</v>
      </c>
      <c r="P1037" s="177">
        <v>10.0283</v>
      </c>
      <c r="Q1037" s="177">
        <v>12.643700000000001</v>
      </c>
      <c r="R1037" s="177">
        <v>11.3636</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838</v>
      </c>
      <c r="B1038" s="173" t="s">
        <v>878</v>
      </c>
      <c r="C1038" s="173">
        <v>100664</v>
      </c>
      <c r="D1038" s="176">
        <v>44988</v>
      </c>
      <c r="E1038" s="177">
        <v>200.958</v>
      </c>
      <c r="F1038" s="177">
        <v>0.86160000000000003</v>
      </c>
      <c r="G1038" s="177">
        <v>1.2641</v>
      </c>
      <c r="H1038" s="177">
        <v>0.78500000000000003</v>
      </c>
      <c r="I1038" s="177">
        <v>-1.5629</v>
      </c>
      <c r="J1038" s="177">
        <v>-1.2763</v>
      </c>
      <c r="K1038" s="177">
        <v>-4.8536999999999999</v>
      </c>
      <c r="L1038" s="177">
        <v>-0.52739999999999998</v>
      </c>
      <c r="M1038" s="177">
        <v>9.4929000000000006</v>
      </c>
      <c r="N1038" s="177">
        <v>9.4867000000000008</v>
      </c>
      <c r="O1038" s="177">
        <v>20.255400000000002</v>
      </c>
      <c r="P1038" s="177">
        <v>9.4210999999999991</v>
      </c>
      <c r="Q1038" s="177">
        <v>11.788600000000001</v>
      </c>
      <c r="R1038" s="177">
        <v>10.659800000000001</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0.91621403508771926</v>
      </c>
      <c r="G1039" s="179">
        <v>1.3626929824561402</v>
      </c>
      <c r="H1039" s="179">
        <v>0.80408421052631585</v>
      </c>
      <c r="I1039" s="179">
        <v>-1.0116105263157893</v>
      </c>
      <c r="J1039" s="179">
        <v>-0.26442807017543862</v>
      </c>
      <c r="K1039" s="179">
        <v>-5.5590842105263159</v>
      </c>
      <c r="L1039" s="179">
        <v>-1.1313877192982458</v>
      </c>
      <c r="M1039" s="179">
        <v>8.2387771929824556</v>
      </c>
      <c r="N1039" s="179">
        <v>7.1744210526315788</v>
      </c>
      <c r="O1039" s="179">
        <v>17.673852727272731</v>
      </c>
      <c r="P1039" s="179">
        <v>11.118793333333333</v>
      </c>
      <c r="Q1039" s="179">
        <v>15.296478947368421</v>
      </c>
      <c r="R1039" s="179">
        <v>10.520078947368418</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0.93400000000000005</v>
      </c>
      <c r="G1040" s="179">
        <v>1.3507</v>
      </c>
      <c r="H1040" s="179">
        <v>0.79579999999999995</v>
      </c>
      <c r="I1040" s="179">
        <v>-1.0345</v>
      </c>
      <c r="J1040" s="179">
        <v>-0.13250000000000001</v>
      </c>
      <c r="K1040" s="179">
        <v>-5.5433000000000003</v>
      </c>
      <c r="L1040" s="179">
        <v>-1.0345</v>
      </c>
      <c r="M1040" s="179">
        <v>8.2715999999999994</v>
      </c>
      <c r="N1040" s="179">
        <v>7.0186000000000002</v>
      </c>
      <c r="O1040" s="179">
        <v>17.427</v>
      </c>
      <c r="P1040" s="179">
        <v>11.24</v>
      </c>
      <c r="Q1040" s="179">
        <v>15.101000000000001</v>
      </c>
      <c r="R1040" s="179">
        <v>10.659800000000001</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879</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880</v>
      </c>
      <c r="B1043" s="173" t="s">
        <v>1699</v>
      </c>
      <c r="C1043" s="173"/>
      <c r="D1043" s="176">
        <v>44988</v>
      </c>
      <c r="E1043" s="177">
        <v>342.52</v>
      </c>
      <c r="F1043" s="177">
        <v>1.3372999999999999</v>
      </c>
      <c r="G1043" s="177">
        <v>1.3492999999999999</v>
      </c>
      <c r="H1043" s="177">
        <v>0.68489999999999995</v>
      </c>
      <c r="I1043" s="177">
        <v>-1.6595</v>
      </c>
      <c r="J1043" s="177">
        <v>-1.2683</v>
      </c>
      <c r="K1043" s="177">
        <v>-5.8623000000000003</v>
      </c>
      <c r="L1043" s="177">
        <v>-0.2969</v>
      </c>
      <c r="M1043" s="177">
        <v>7.0308000000000002</v>
      </c>
      <c r="N1043" s="177">
        <v>6.6542000000000003</v>
      </c>
      <c r="O1043" s="177">
        <v>15.964399999999999</v>
      </c>
      <c r="P1043" s="177">
        <v>9.7577999999999996</v>
      </c>
      <c r="Q1043" s="177">
        <v>18.857900000000001</v>
      </c>
      <c r="R1043" s="177">
        <v>8.3373000000000008</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880</v>
      </c>
      <c r="B1044" s="173" t="s">
        <v>881</v>
      </c>
      <c r="C1044" s="173">
        <v>103174</v>
      </c>
      <c r="D1044" s="176">
        <v>44988</v>
      </c>
      <c r="E1044" s="177">
        <v>342.52</v>
      </c>
      <c r="F1044" s="177">
        <v>1.3372999999999999</v>
      </c>
      <c r="G1044" s="177">
        <v>1.3492999999999999</v>
      </c>
      <c r="H1044" s="177">
        <v>0.68489999999999995</v>
      </c>
      <c r="I1044" s="177">
        <v>-1.6595</v>
      </c>
      <c r="J1044" s="177">
        <v>-1.2683</v>
      </c>
      <c r="K1044" s="177">
        <v>-5.8623000000000003</v>
      </c>
      <c r="L1044" s="177">
        <v>-0.2969</v>
      </c>
      <c r="M1044" s="177">
        <v>7.0308000000000002</v>
      </c>
      <c r="N1044" s="177">
        <v>6.6542000000000003</v>
      </c>
      <c r="O1044" s="177">
        <v>15.964399999999999</v>
      </c>
      <c r="P1044" s="177">
        <v>9.7577999999999996</v>
      </c>
      <c r="Q1044" s="177">
        <v>18.792200000000001</v>
      </c>
      <c r="R1044" s="177">
        <v>8.3373000000000008</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880</v>
      </c>
      <c r="B1045" s="173" t="s">
        <v>882</v>
      </c>
      <c r="C1045" s="173">
        <v>119528</v>
      </c>
      <c r="D1045" s="176">
        <v>44988</v>
      </c>
      <c r="E1045" s="177">
        <v>372.6</v>
      </c>
      <c r="F1045" s="177">
        <v>1.3409</v>
      </c>
      <c r="G1045" s="177">
        <v>1.3573999999999999</v>
      </c>
      <c r="H1045" s="177">
        <v>0.69730000000000003</v>
      </c>
      <c r="I1045" s="177">
        <v>-1.6315999999999999</v>
      </c>
      <c r="J1045" s="177">
        <v>-1.2142999999999999</v>
      </c>
      <c r="K1045" s="177">
        <v>-5.6924000000000001</v>
      </c>
      <c r="L1045" s="177">
        <v>4.8300000000000003E-2</v>
      </c>
      <c r="M1045" s="177">
        <v>7.5820999999999996</v>
      </c>
      <c r="N1045" s="177">
        <v>7.3868</v>
      </c>
      <c r="O1045" s="177">
        <v>16.7547</v>
      </c>
      <c r="P1045" s="177">
        <v>10.5511</v>
      </c>
      <c r="Q1045" s="177">
        <v>13.7765</v>
      </c>
      <c r="R1045" s="177">
        <v>9.0731000000000002</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880</v>
      </c>
      <c r="B1046" s="173" t="s">
        <v>883</v>
      </c>
      <c r="C1046" s="173">
        <v>120465</v>
      </c>
      <c r="D1046" s="176">
        <v>44988</v>
      </c>
      <c r="E1046" s="177">
        <v>47.31</v>
      </c>
      <c r="F1046" s="177">
        <v>0.9819</v>
      </c>
      <c r="G1046" s="177">
        <v>0.80969999999999998</v>
      </c>
      <c r="H1046" s="177">
        <v>8.4599999999999995E-2</v>
      </c>
      <c r="I1046" s="177">
        <v>-2.3126000000000002</v>
      </c>
      <c r="J1046" s="177">
        <v>-1.5401</v>
      </c>
      <c r="K1046" s="177">
        <v>-6.2983000000000002</v>
      </c>
      <c r="L1046" s="177">
        <v>-4.8089000000000004</v>
      </c>
      <c r="M1046" s="177">
        <v>3.2067999999999999</v>
      </c>
      <c r="N1046" s="177">
        <v>-0.94220000000000004</v>
      </c>
      <c r="O1046" s="177">
        <v>10.9815</v>
      </c>
      <c r="P1046" s="177">
        <v>12.396000000000001</v>
      </c>
      <c r="Q1046" s="177">
        <v>14.269600000000001</v>
      </c>
      <c r="R1046" s="177">
        <v>3.5169000000000001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880</v>
      </c>
      <c r="B1047" s="173" t="s">
        <v>884</v>
      </c>
      <c r="C1047" s="173">
        <v>112277</v>
      </c>
      <c r="D1047" s="176">
        <v>44988</v>
      </c>
      <c r="E1047" s="177">
        <v>42.01</v>
      </c>
      <c r="F1047" s="177">
        <v>0.96130000000000004</v>
      </c>
      <c r="G1047" s="177">
        <v>0.79169999999999996</v>
      </c>
      <c r="H1047" s="177">
        <v>7.1499999999999994E-2</v>
      </c>
      <c r="I1047" s="177">
        <v>-2.3704000000000001</v>
      </c>
      <c r="J1047" s="177">
        <v>-1.6158999999999999</v>
      </c>
      <c r="K1047" s="177">
        <v>-6.5406000000000004</v>
      </c>
      <c r="L1047" s="177">
        <v>-5.2976000000000001</v>
      </c>
      <c r="M1047" s="177">
        <v>2.3885000000000001</v>
      </c>
      <c r="N1047" s="177">
        <v>-2.0061</v>
      </c>
      <c r="O1047" s="177">
        <v>9.6798000000000002</v>
      </c>
      <c r="P1047" s="177">
        <v>11.0352</v>
      </c>
      <c r="Q1047" s="177">
        <v>11.5197</v>
      </c>
      <c r="R1047" s="177">
        <v>2.3411</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880</v>
      </c>
      <c r="B1048" s="173" t="s">
        <v>1897</v>
      </c>
      <c r="C1048" s="173">
        <v>150187</v>
      </c>
      <c r="D1048" s="176">
        <v>44988</v>
      </c>
      <c r="E1048" s="177">
        <v>158.62719999999999</v>
      </c>
      <c r="F1048" s="177">
        <v>1.2053</v>
      </c>
      <c r="G1048" s="177">
        <v>1.216</v>
      </c>
      <c r="H1048" s="177">
        <v>0.40360000000000001</v>
      </c>
      <c r="I1048" s="177">
        <v>-1.9668000000000001</v>
      </c>
      <c r="J1048" s="177">
        <v>-1.4461999999999999</v>
      </c>
      <c r="K1048" s="177">
        <v>-5.5479000000000003</v>
      </c>
      <c r="L1048" s="177">
        <v>0.93269999999999997</v>
      </c>
      <c r="M1048" s="177">
        <v>7.8685</v>
      </c>
      <c r="N1048" s="177">
        <v>8.7455999999999996</v>
      </c>
      <c r="O1048" s="177">
        <v>15.774800000000001</v>
      </c>
      <c r="P1048" s="177">
        <v>12.536199999999999</v>
      </c>
      <c r="Q1048" s="177">
        <v>14.515499999999999</v>
      </c>
      <c r="R1048" s="177">
        <v>8.5470000000000006</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880</v>
      </c>
      <c r="B1049" s="173" t="s">
        <v>1919</v>
      </c>
      <c r="C1049" s="173">
        <v>150185</v>
      </c>
      <c r="D1049" s="176">
        <v>44988</v>
      </c>
      <c r="E1049" s="177">
        <v>141.42859999999999</v>
      </c>
      <c r="F1049" s="177">
        <v>1.2019</v>
      </c>
      <c r="G1049" s="177">
        <v>1.206</v>
      </c>
      <c r="H1049" s="177">
        <v>0.38030000000000003</v>
      </c>
      <c r="I1049" s="177">
        <v>-2.0123000000000002</v>
      </c>
      <c r="J1049" s="177">
        <v>-1.5344</v>
      </c>
      <c r="K1049" s="177">
        <v>-5.8292999999999999</v>
      </c>
      <c r="L1049" s="177">
        <v>0.33579999999999999</v>
      </c>
      <c r="M1049" s="177">
        <v>6.8860000000000001</v>
      </c>
      <c r="N1049" s="177">
        <v>7.4359000000000002</v>
      </c>
      <c r="O1049" s="177">
        <v>14.401</v>
      </c>
      <c r="P1049" s="177">
        <v>11.180300000000001</v>
      </c>
      <c r="Q1049" s="177">
        <v>15.4391</v>
      </c>
      <c r="R1049" s="177">
        <v>7.2343000000000002</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880</v>
      </c>
      <c r="B1050" s="173" t="s">
        <v>885</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880</v>
      </c>
      <c r="B1051" s="173" t="s">
        <v>886</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880</v>
      </c>
      <c r="B1052" s="173" t="s">
        <v>887</v>
      </c>
      <c r="C1052" s="173">
        <v>118269</v>
      </c>
      <c r="D1052" s="176">
        <v>44988</v>
      </c>
      <c r="E1052" s="177">
        <v>46.12</v>
      </c>
      <c r="F1052" s="177">
        <v>1.3404</v>
      </c>
      <c r="G1052" s="177">
        <v>1.2958000000000001</v>
      </c>
      <c r="H1052" s="177">
        <v>0.39179999999999998</v>
      </c>
      <c r="I1052" s="177">
        <v>-1.7678</v>
      </c>
      <c r="J1052" s="177">
        <v>-1.5582</v>
      </c>
      <c r="K1052" s="177">
        <v>-4.5925000000000002</v>
      </c>
      <c r="L1052" s="177">
        <v>0.45739999999999997</v>
      </c>
      <c r="M1052" s="177">
        <v>7.5057999999999998</v>
      </c>
      <c r="N1052" s="177">
        <v>7.0069999999999997</v>
      </c>
      <c r="O1052" s="177">
        <v>16.778700000000001</v>
      </c>
      <c r="P1052" s="177">
        <v>14.3432</v>
      </c>
      <c r="Q1052" s="177">
        <v>14.132</v>
      </c>
      <c r="R1052" s="177">
        <v>8.0553000000000008</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880</v>
      </c>
      <c r="B1053" s="173" t="s">
        <v>888</v>
      </c>
      <c r="C1053" s="173">
        <v>113221</v>
      </c>
      <c r="D1053" s="176">
        <v>44988</v>
      </c>
      <c r="E1053" s="177">
        <v>41.07</v>
      </c>
      <c r="F1053" s="177">
        <v>1.3323</v>
      </c>
      <c r="G1053" s="177">
        <v>1.2824</v>
      </c>
      <c r="H1053" s="177">
        <v>0.36659999999999998</v>
      </c>
      <c r="I1053" s="177">
        <v>-1.8169</v>
      </c>
      <c r="J1053" s="177">
        <v>-1.6287</v>
      </c>
      <c r="K1053" s="177">
        <v>-4.9085000000000001</v>
      </c>
      <c r="L1053" s="177">
        <v>-0.2429</v>
      </c>
      <c r="M1053" s="177">
        <v>6.3714000000000004</v>
      </c>
      <c r="N1053" s="177">
        <v>5.4969999999999999</v>
      </c>
      <c r="O1053" s="177">
        <v>15.0486</v>
      </c>
      <c r="P1053" s="177">
        <v>12.777200000000001</v>
      </c>
      <c r="Q1053" s="177">
        <v>11.9221</v>
      </c>
      <c r="R1053" s="177">
        <v>6.4702000000000002</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880</v>
      </c>
      <c r="B1054" s="173" t="s">
        <v>889</v>
      </c>
      <c r="C1054" s="173">
        <v>119250</v>
      </c>
      <c r="D1054" s="176">
        <v>44988</v>
      </c>
      <c r="E1054" s="177">
        <v>310.42099999999999</v>
      </c>
      <c r="F1054" s="177">
        <v>0.87609999999999999</v>
      </c>
      <c r="G1054" s="177">
        <v>0.72130000000000005</v>
      </c>
      <c r="H1054" s="177">
        <v>0.14449999999999999</v>
      </c>
      <c r="I1054" s="177">
        <v>-1.4755</v>
      </c>
      <c r="J1054" s="177">
        <v>-1.3637999999999999</v>
      </c>
      <c r="K1054" s="177">
        <v>-4.4010999999999996</v>
      </c>
      <c r="L1054" s="177">
        <v>0.82069999999999999</v>
      </c>
      <c r="M1054" s="177">
        <v>9.7172999999999998</v>
      </c>
      <c r="N1054" s="177">
        <v>10.2226</v>
      </c>
      <c r="O1054" s="177">
        <v>11.543100000000001</v>
      </c>
      <c r="P1054" s="177">
        <v>8.6844999999999999</v>
      </c>
      <c r="Q1054" s="177">
        <v>10.621499999999999</v>
      </c>
      <c r="R1054" s="177">
        <v>6.8094999999999999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880</v>
      </c>
      <c r="B1055" s="173" t="s">
        <v>890</v>
      </c>
      <c r="C1055" s="173">
        <v>101635</v>
      </c>
      <c r="D1055" s="176">
        <v>44988</v>
      </c>
      <c r="E1055" s="177">
        <v>289.65300000000002</v>
      </c>
      <c r="F1055" s="177">
        <v>0.87380000000000002</v>
      </c>
      <c r="G1055" s="177">
        <v>0.71450000000000002</v>
      </c>
      <c r="H1055" s="177">
        <v>0.12859999999999999</v>
      </c>
      <c r="I1055" s="177">
        <v>-1.506</v>
      </c>
      <c r="J1055" s="177">
        <v>-1.4249000000000001</v>
      </c>
      <c r="K1055" s="177">
        <v>-4.5879000000000003</v>
      </c>
      <c r="L1055" s="177">
        <v>0.42680000000000001</v>
      </c>
      <c r="M1055" s="177">
        <v>9.0692000000000004</v>
      </c>
      <c r="N1055" s="177">
        <v>9.3483999999999998</v>
      </c>
      <c r="O1055" s="177">
        <v>10.677099999999999</v>
      </c>
      <c r="P1055" s="177">
        <v>7.8787000000000003</v>
      </c>
      <c r="Q1055" s="177">
        <v>18.3352</v>
      </c>
      <c r="R1055" s="177">
        <v>5.9801000000000002</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880</v>
      </c>
      <c r="B1056" s="173" t="s">
        <v>891</v>
      </c>
      <c r="C1056" s="173">
        <v>118617</v>
      </c>
      <c r="D1056" s="176">
        <v>44988</v>
      </c>
      <c r="E1056" s="177">
        <v>61.78</v>
      </c>
      <c r="F1056" s="177">
        <v>1.3285</v>
      </c>
      <c r="G1056" s="177">
        <v>1.6453</v>
      </c>
      <c r="H1056" s="177">
        <v>0.83240000000000003</v>
      </c>
      <c r="I1056" s="177">
        <v>-1.3887</v>
      </c>
      <c r="J1056" s="177">
        <v>-0.61129999999999995</v>
      </c>
      <c r="K1056" s="177">
        <v>-3.6795</v>
      </c>
      <c r="L1056" s="177">
        <v>3.1040999999999999</v>
      </c>
      <c r="M1056" s="177">
        <v>10.597899999999999</v>
      </c>
      <c r="N1056" s="177">
        <v>10.7963</v>
      </c>
      <c r="O1056" s="177">
        <v>16.993500000000001</v>
      </c>
      <c r="P1056" s="177">
        <v>12.7113</v>
      </c>
      <c r="Q1056" s="177">
        <v>13.998100000000001</v>
      </c>
      <c r="R1056" s="177">
        <v>9.9009</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880</v>
      </c>
      <c r="B1057" s="173" t="s">
        <v>1953</v>
      </c>
      <c r="C1057" s="173">
        <v>111940</v>
      </c>
      <c r="D1057" s="176">
        <v>44988</v>
      </c>
      <c r="E1057" s="177">
        <v>55.81</v>
      </c>
      <c r="F1057" s="177">
        <v>1.3436999999999999</v>
      </c>
      <c r="G1057" s="177">
        <v>1.639</v>
      </c>
      <c r="H1057" s="177">
        <v>0.81289999999999996</v>
      </c>
      <c r="I1057" s="177">
        <v>-1.448</v>
      </c>
      <c r="J1057" s="177">
        <v>-0.71160000000000001</v>
      </c>
      <c r="K1057" s="177">
        <v>-4.0406000000000004</v>
      </c>
      <c r="L1057" s="177">
        <v>2.3098000000000001</v>
      </c>
      <c r="M1057" s="177">
        <v>9.3027999999999995</v>
      </c>
      <c r="N1057" s="177">
        <v>9.0678000000000001</v>
      </c>
      <c r="O1057" s="177">
        <v>15.1739</v>
      </c>
      <c r="P1057" s="177">
        <v>11.1561</v>
      </c>
      <c r="Q1057" s="177">
        <v>13.2742</v>
      </c>
      <c r="R1057" s="177">
        <v>8.2469999999999999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880</v>
      </c>
      <c r="B1058" s="173" t="s">
        <v>892</v>
      </c>
      <c r="C1058" s="173">
        <v>100471</v>
      </c>
      <c r="D1058" s="176">
        <v>44988</v>
      </c>
      <c r="E1058" s="177">
        <v>1630.48670967099</v>
      </c>
      <c r="F1058" s="177">
        <v>1.2515000000000001</v>
      </c>
      <c r="G1058" s="177">
        <v>1.1603000000000001</v>
      </c>
      <c r="H1058" s="177">
        <v>0.48420000000000002</v>
      </c>
      <c r="I1058" s="177">
        <v>-1.5798000000000001</v>
      </c>
      <c r="J1058" s="177">
        <v>-1.5697000000000001</v>
      </c>
      <c r="K1058" s="177">
        <v>-5.8402000000000003</v>
      </c>
      <c r="L1058" s="177">
        <v>-1.7946</v>
      </c>
      <c r="M1058" s="177">
        <v>3.6680999999999999</v>
      </c>
      <c r="N1058" s="177">
        <v>3.9468000000000001</v>
      </c>
      <c r="O1058" s="177">
        <v>15.453200000000001</v>
      </c>
      <c r="P1058" s="177">
        <v>8.5709</v>
      </c>
      <c r="Q1058" s="177">
        <v>19.009</v>
      </c>
      <c r="R1058" s="177">
        <v>4.1988000000000003</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880</v>
      </c>
      <c r="B1059" s="173" t="s">
        <v>893</v>
      </c>
      <c r="C1059" s="173">
        <v>118531</v>
      </c>
      <c r="D1059" s="176">
        <v>44988</v>
      </c>
      <c r="E1059" s="177">
        <v>737.72889999999995</v>
      </c>
      <c r="F1059" s="177">
        <v>1.2539</v>
      </c>
      <c r="G1059" s="177">
        <v>1.1674</v>
      </c>
      <c r="H1059" s="177">
        <v>0.50080000000000002</v>
      </c>
      <c r="I1059" s="177">
        <v>-1.5470999999999999</v>
      </c>
      <c r="J1059" s="177">
        <v>-1.5013000000000001</v>
      </c>
      <c r="K1059" s="177">
        <v>-5.6430999999999996</v>
      </c>
      <c r="L1059" s="177">
        <v>-1.3959999999999999</v>
      </c>
      <c r="M1059" s="177">
        <v>4.2809999999999997</v>
      </c>
      <c r="N1059" s="177">
        <v>4.7545999999999999</v>
      </c>
      <c r="O1059" s="177">
        <v>16.312899999999999</v>
      </c>
      <c r="P1059" s="177">
        <v>9.4088999999999992</v>
      </c>
      <c r="Q1059" s="177">
        <v>11.747199999999999</v>
      </c>
      <c r="R1059" s="177">
        <v>4.9823000000000004</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880</v>
      </c>
      <c r="B1060" s="173" t="s">
        <v>894</v>
      </c>
      <c r="C1060" s="173">
        <v>102000</v>
      </c>
      <c r="D1060" s="176">
        <v>44988</v>
      </c>
      <c r="E1060" s="177">
        <v>913.88667235164701</v>
      </c>
      <c r="F1060" s="177">
        <v>1.5124</v>
      </c>
      <c r="G1060" s="177">
        <v>1.7557</v>
      </c>
      <c r="H1060" s="177">
        <v>0.98970000000000002</v>
      </c>
      <c r="I1060" s="177">
        <v>-1.1600999999999999</v>
      </c>
      <c r="J1060" s="177">
        <v>-0.93030000000000002</v>
      </c>
      <c r="K1060" s="177">
        <v>-3.6715</v>
      </c>
      <c r="L1060" s="177">
        <v>3.1465000000000001</v>
      </c>
      <c r="M1060" s="177">
        <v>10.104699999999999</v>
      </c>
      <c r="N1060" s="177">
        <v>12.878399999999999</v>
      </c>
      <c r="O1060" s="177">
        <v>18.173400000000001</v>
      </c>
      <c r="P1060" s="177">
        <v>10.6968</v>
      </c>
      <c r="Q1060" s="177">
        <v>18.566400000000002</v>
      </c>
      <c r="R1060" s="177">
        <v>10.579499999999999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880</v>
      </c>
      <c r="B1061" s="173" t="s">
        <v>895</v>
      </c>
      <c r="C1061" s="173">
        <v>119018</v>
      </c>
      <c r="D1061" s="176">
        <v>44988</v>
      </c>
      <c r="E1061" s="177">
        <v>794.79100000000005</v>
      </c>
      <c r="F1061" s="177">
        <v>1.514</v>
      </c>
      <c r="G1061" s="177">
        <v>1.7608999999999999</v>
      </c>
      <c r="H1061" s="177">
        <v>1.0023</v>
      </c>
      <c r="I1061" s="177">
        <v>-1.1347</v>
      </c>
      <c r="J1061" s="177">
        <v>-0.87809999999999999</v>
      </c>
      <c r="K1061" s="177">
        <v>-3.5203000000000002</v>
      </c>
      <c r="L1061" s="177">
        <v>3.4632000000000001</v>
      </c>
      <c r="M1061" s="177">
        <v>10.6105</v>
      </c>
      <c r="N1061" s="177">
        <v>13.5661</v>
      </c>
      <c r="O1061" s="177">
        <v>18.875599999999999</v>
      </c>
      <c r="P1061" s="177">
        <v>11.381</v>
      </c>
      <c r="Q1061" s="177">
        <v>13.1431</v>
      </c>
      <c r="R1061" s="177">
        <v>11.236499999999999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880</v>
      </c>
      <c r="B1062" s="173" t="s">
        <v>2009</v>
      </c>
      <c r="C1062" s="173">
        <v>101594</v>
      </c>
      <c r="D1062" s="176">
        <v>44988</v>
      </c>
      <c r="E1062" s="177">
        <v>313.92270000000002</v>
      </c>
      <c r="F1062" s="177">
        <v>1.3709</v>
      </c>
      <c r="G1062" s="177">
        <v>1.3994</v>
      </c>
      <c r="H1062" s="177">
        <v>0.67859999999999998</v>
      </c>
      <c r="I1062" s="177">
        <v>-1.6238999999999999</v>
      </c>
      <c r="J1062" s="177">
        <v>-0.68369999999999997</v>
      </c>
      <c r="K1062" s="177">
        <v>-5.8417000000000003</v>
      </c>
      <c r="L1062" s="177">
        <v>-1.1472</v>
      </c>
      <c r="M1062" s="177">
        <v>7.6946000000000003</v>
      </c>
      <c r="N1062" s="177">
        <v>6.0114999999999998</v>
      </c>
      <c r="O1062" s="177">
        <v>13.719099999999999</v>
      </c>
      <c r="P1062" s="177">
        <v>9.4779</v>
      </c>
      <c r="Q1062" s="177">
        <v>18.563099999999999</v>
      </c>
      <c r="R1062" s="177">
        <v>5.2290999999999999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880</v>
      </c>
      <c r="B1063" s="173" t="s">
        <v>2010</v>
      </c>
      <c r="C1063" s="173">
        <v>120030</v>
      </c>
      <c r="D1063" s="176">
        <v>44988</v>
      </c>
      <c r="E1063" s="177">
        <v>341.03660000000002</v>
      </c>
      <c r="F1063" s="177">
        <v>1.3735999999999999</v>
      </c>
      <c r="G1063" s="177">
        <v>1.4073</v>
      </c>
      <c r="H1063" s="177">
        <v>0.69730000000000003</v>
      </c>
      <c r="I1063" s="177">
        <v>-1.587</v>
      </c>
      <c r="J1063" s="177">
        <v>-0.60899999999999999</v>
      </c>
      <c r="K1063" s="177">
        <v>-5.6132</v>
      </c>
      <c r="L1063" s="177">
        <v>-0.67430000000000001</v>
      </c>
      <c r="M1063" s="177">
        <v>8.4639000000000006</v>
      </c>
      <c r="N1063" s="177">
        <v>7.0217000000000001</v>
      </c>
      <c r="O1063" s="177">
        <v>14.798400000000001</v>
      </c>
      <c r="P1063" s="177">
        <v>10.46</v>
      </c>
      <c r="Q1063" s="177">
        <v>12.049200000000001</v>
      </c>
      <c r="R1063" s="177">
        <v>6.2289000000000003</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880</v>
      </c>
      <c r="B1064" s="173" t="s">
        <v>896</v>
      </c>
      <c r="C1064" s="173">
        <v>108466</v>
      </c>
      <c r="D1064" s="176">
        <v>44988</v>
      </c>
      <c r="E1064" s="177">
        <v>68.099999999999994</v>
      </c>
      <c r="F1064" s="177">
        <v>1.1887000000000001</v>
      </c>
      <c r="G1064" s="177">
        <v>1.2338</v>
      </c>
      <c r="H1064" s="177">
        <v>0.36849999999999999</v>
      </c>
      <c r="I1064" s="177">
        <v>-1.7316</v>
      </c>
      <c r="J1064" s="177">
        <v>-1.4329000000000001</v>
      </c>
      <c r="K1064" s="177">
        <v>-5.0342000000000002</v>
      </c>
      <c r="L1064" s="177">
        <v>2.0225</v>
      </c>
      <c r="M1064" s="177">
        <v>8.5085999999999995</v>
      </c>
      <c r="N1064" s="177">
        <v>9.0122999999999998</v>
      </c>
      <c r="O1064" s="177">
        <v>18.007400000000001</v>
      </c>
      <c r="P1064" s="177">
        <v>11.3767</v>
      </c>
      <c r="Q1064" s="177">
        <v>13.853400000000001</v>
      </c>
      <c r="R1064" s="177">
        <v>10.2559</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880</v>
      </c>
      <c r="B1065" s="173" t="s">
        <v>897</v>
      </c>
      <c r="C1065" s="173">
        <v>120586</v>
      </c>
      <c r="D1065" s="176">
        <v>44988</v>
      </c>
      <c r="E1065" s="177">
        <v>73.78</v>
      </c>
      <c r="F1065" s="177">
        <v>1.1933</v>
      </c>
      <c r="G1065" s="177">
        <v>1.2210000000000001</v>
      </c>
      <c r="H1065" s="177">
        <v>0.38100000000000001</v>
      </c>
      <c r="I1065" s="177">
        <v>-1.7183999999999999</v>
      </c>
      <c r="J1065" s="177">
        <v>-1.39</v>
      </c>
      <c r="K1065" s="177">
        <v>-4.8982000000000001</v>
      </c>
      <c r="L1065" s="177">
        <v>2.3443000000000001</v>
      </c>
      <c r="M1065" s="177">
        <v>9.0129999999999999</v>
      </c>
      <c r="N1065" s="177">
        <v>9.6936999999999998</v>
      </c>
      <c r="O1065" s="177">
        <v>18.749400000000001</v>
      </c>
      <c r="P1065" s="177">
        <v>12.148</v>
      </c>
      <c r="Q1065" s="177">
        <v>14.536</v>
      </c>
      <c r="R1065" s="177">
        <v>10.9458</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880</v>
      </c>
      <c r="B1066" s="173" t="s">
        <v>898</v>
      </c>
      <c r="C1066" s="173">
        <v>117311</v>
      </c>
      <c r="D1066" s="176">
        <v>44988</v>
      </c>
      <c r="E1066" s="177">
        <v>39.479999999999997</v>
      </c>
      <c r="F1066" s="177">
        <v>1.3087</v>
      </c>
      <c r="G1066" s="177">
        <v>1.5954999999999999</v>
      </c>
      <c r="H1066" s="177">
        <v>1.0494000000000001</v>
      </c>
      <c r="I1066" s="177">
        <v>-1.6196999999999999</v>
      </c>
      <c r="J1066" s="177">
        <v>-1.1765000000000001</v>
      </c>
      <c r="K1066" s="177">
        <v>-6.1117999999999997</v>
      </c>
      <c r="L1066" s="177">
        <v>-1.4723999999999999</v>
      </c>
      <c r="M1066" s="177">
        <v>6.6162999999999998</v>
      </c>
      <c r="N1066" s="177">
        <v>5.6180000000000003</v>
      </c>
      <c r="O1066" s="177">
        <v>16.716799999999999</v>
      </c>
      <c r="P1066" s="177">
        <v>11.0183</v>
      </c>
      <c r="Q1066" s="177">
        <v>13.551299999999999</v>
      </c>
      <c r="R1066" s="177">
        <v>9.4946000000000002</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880</v>
      </c>
      <c r="B1067" s="173" t="s">
        <v>899</v>
      </c>
      <c r="C1067" s="173">
        <v>118344</v>
      </c>
      <c r="D1067" s="176">
        <v>44988</v>
      </c>
      <c r="E1067" s="177">
        <v>44.17</v>
      </c>
      <c r="F1067" s="177">
        <v>1.2841</v>
      </c>
      <c r="G1067" s="177">
        <v>1.5869</v>
      </c>
      <c r="H1067" s="177">
        <v>1.0524</v>
      </c>
      <c r="I1067" s="177">
        <v>-1.6039000000000001</v>
      </c>
      <c r="J1067" s="177">
        <v>-1.0972</v>
      </c>
      <c r="K1067" s="177">
        <v>-5.8410000000000002</v>
      </c>
      <c r="L1067" s="177">
        <v>-0.87519999999999998</v>
      </c>
      <c r="M1067" s="177">
        <v>7.6005000000000003</v>
      </c>
      <c r="N1067" s="177">
        <v>6.8197999999999999</v>
      </c>
      <c r="O1067" s="177">
        <v>18.063300000000002</v>
      </c>
      <c r="P1067" s="177">
        <v>12.4794</v>
      </c>
      <c r="Q1067" s="177">
        <v>13.5375</v>
      </c>
      <c r="R1067" s="177">
        <v>10.7675</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880</v>
      </c>
      <c r="B1068" s="173" t="s">
        <v>900</v>
      </c>
      <c r="C1068" s="173">
        <v>118479</v>
      </c>
      <c r="D1068" s="176">
        <v>44988</v>
      </c>
      <c r="E1068" s="177">
        <v>53.734000000000002</v>
      </c>
      <c r="F1068" s="177">
        <v>1.3657999999999999</v>
      </c>
      <c r="G1068" s="177">
        <v>1.5478000000000001</v>
      </c>
      <c r="H1068" s="177">
        <v>0.53700000000000003</v>
      </c>
      <c r="I1068" s="177">
        <v>-1.6653</v>
      </c>
      <c r="J1068" s="177">
        <v>-1.2042999999999999</v>
      </c>
      <c r="K1068" s="177">
        <v>-5.7381000000000002</v>
      </c>
      <c r="L1068" s="177">
        <v>-2.4967999999999999</v>
      </c>
      <c r="M1068" s="177">
        <v>6.6151</v>
      </c>
      <c r="N1068" s="177">
        <v>2.8795999999999999</v>
      </c>
      <c r="O1068" s="177">
        <v>14.645200000000001</v>
      </c>
      <c r="P1068" s="177">
        <v>10.5486</v>
      </c>
      <c r="Q1068" s="177">
        <v>11.845800000000001</v>
      </c>
      <c r="R1068" s="177">
        <v>7.2325999999999997</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880</v>
      </c>
      <c r="B1069" s="173" t="s">
        <v>901</v>
      </c>
      <c r="C1069" s="173">
        <v>108799</v>
      </c>
      <c r="D1069" s="176">
        <v>44988</v>
      </c>
      <c r="E1069" s="177">
        <v>48.113999999999997</v>
      </c>
      <c r="F1069" s="177">
        <v>1.3631</v>
      </c>
      <c r="G1069" s="177">
        <v>1.5385</v>
      </c>
      <c r="H1069" s="177">
        <v>0.51180000000000003</v>
      </c>
      <c r="I1069" s="177">
        <v>-1.7139</v>
      </c>
      <c r="J1069" s="177">
        <v>-1.2985</v>
      </c>
      <c r="K1069" s="177">
        <v>-6.0327999999999999</v>
      </c>
      <c r="L1069" s="177">
        <v>-3.1093000000000002</v>
      </c>
      <c r="M1069" s="177">
        <v>5.6058000000000003</v>
      </c>
      <c r="N1069" s="177">
        <v>1.5921000000000001</v>
      </c>
      <c r="O1069" s="177">
        <v>13.29</v>
      </c>
      <c r="P1069" s="177">
        <v>9.3462999999999994</v>
      </c>
      <c r="Q1069" s="177">
        <v>9.8376000000000001</v>
      </c>
      <c r="R1069" s="177">
        <v>5.9150999999999998</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880</v>
      </c>
      <c r="B1070" s="173" t="s">
        <v>902</v>
      </c>
      <c r="C1070" s="173">
        <v>119133</v>
      </c>
      <c r="D1070" s="176">
        <v>44988</v>
      </c>
      <c r="E1070" s="177">
        <v>33.58</v>
      </c>
      <c r="F1070" s="177">
        <v>1.4807999999999999</v>
      </c>
      <c r="G1070" s="177">
        <v>1.5115000000000001</v>
      </c>
      <c r="H1070" s="177">
        <v>0.78029999999999999</v>
      </c>
      <c r="I1070" s="177">
        <v>-1.5826</v>
      </c>
      <c r="J1070" s="177">
        <v>-1.2061999999999999</v>
      </c>
      <c r="K1070" s="177">
        <v>-6.4103000000000003</v>
      </c>
      <c r="L1070" s="177">
        <v>0.26869999999999999</v>
      </c>
      <c r="M1070" s="177">
        <v>7.2157999999999998</v>
      </c>
      <c r="N1070" s="177">
        <v>9.3099000000000007</v>
      </c>
      <c r="O1070" s="177">
        <v>12.379899999999999</v>
      </c>
      <c r="P1070" s="177">
        <v>9.2807999999999993</v>
      </c>
      <c r="Q1070" s="177">
        <v>11.8889</v>
      </c>
      <c r="R1070" s="177">
        <v>7.1097000000000001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880</v>
      </c>
      <c r="B1071" s="173" t="s">
        <v>1816</v>
      </c>
      <c r="C1071" s="173">
        <v>116547</v>
      </c>
      <c r="D1071" s="176">
        <v>44988</v>
      </c>
      <c r="E1071" s="177">
        <v>28.92</v>
      </c>
      <c r="F1071" s="177">
        <v>1.5093000000000001</v>
      </c>
      <c r="G1071" s="177">
        <v>1.5448999999999999</v>
      </c>
      <c r="H1071" s="177">
        <v>0.76659999999999995</v>
      </c>
      <c r="I1071" s="177">
        <v>-1.5992</v>
      </c>
      <c r="J1071" s="177">
        <v>-1.2968999999999999</v>
      </c>
      <c r="K1071" s="177">
        <v>-6.6494999999999997</v>
      </c>
      <c r="L1071" s="177">
        <v>-0.31019999999999998</v>
      </c>
      <c r="M1071" s="177">
        <v>6.2454000000000001</v>
      </c>
      <c r="N1071" s="177">
        <v>7.9104000000000001</v>
      </c>
      <c r="O1071" s="177">
        <v>10.8187</v>
      </c>
      <c r="P1071" s="177">
        <v>7.7279999999999998</v>
      </c>
      <c r="Q1071" s="177">
        <v>10.0723</v>
      </c>
      <c r="R1071" s="177">
        <v>5.6898</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880</v>
      </c>
      <c r="B1072" s="173" t="s">
        <v>903</v>
      </c>
      <c r="C1072" s="173">
        <v>112098</v>
      </c>
      <c r="D1072" s="176">
        <v>44988</v>
      </c>
      <c r="E1072" s="177">
        <v>42.68</v>
      </c>
      <c r="F1072" s="177">
        <v>1.2094</v>
      </c>
      <c r="G1072" s="177">
        <v>1.1854</v>
      </c>
      <c r="H1072" s="177">
        <v>0.6129</v>
      </c>
      <c r="I1072" s="177">
        <v>-1.2037</v>
      </c>
      <c r="J1072" s="177">
        <v>-0.51280000000000003</v>
      </c>
      <c r="K1072" s="177">
        <v>-6.0326000000000004</v>
      </c>
      <c r="L1072" s="177">
        <v>-2.8233000000000001</v>
      </c>
      <c r="M1072" s="177">
        <v>4.4031000000000002</v>
      </c>
      <c r="N1072" s="177">
        <v>2.2031000000000001</v>
      </c>
      <c r="O1072" s="177">
        <v>13.370900000000001</v>
      </c>
      <c r="P1072" s="177">
        <v>9.59</v>
      </c>
      <c r="Q1072" s="177">
        <v>11.3131</v>
      </c>
      <c r="R1072" s="177">
        <v>7.5034999999999998</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880</v>
      </c>
      <c r="B1073" s="173" t="s">
        <v>904</v>
      </c>
      <c r="C1073" s="173">
        <v>120392</v>
      </c>
      <c r="D1073" s="176">
        <v>44988</v>
      </c>
      <c r="E1073" s="177">
        <v>49.55</v>
      </c>
      <c r="F1073" s="177">
        <v>1.2051000000000001</v>
      </c>
      <c r="G1073" s="177">
        <v>1.1843999999999999</v>
      </c>
      <c r="H1073" s="177">
        <v>0.62960000000000005</v>
      </c>
      <c r="I1073" s="177">
        <v>-1.157</v>
      </c>
      <c r="J1073" s="177">
        <v>-0.42199999999999999</v>
      </c>
      <c r="K1073" s="177">
        <v>-5.6909000000000001</v>
      </c>
      <c r="L1073" s="177">
        <v>-2.0943999999999998</v>
      </c>
      <c r="M1073" s="177">
        <v>5.5827999999999998</v>
      </c>
      <c r="N1073" s="177">
        <v>3.7479</v>
      </c>
      <c r="O1073" s="177">
        <v>14.9529</v>
      </c>
      <c r="P1073" s="177">
        <v>11.1974</v>
      </c>
      <c r="Q1073" s="177">
        <v>14.0403</v>
      </c>
      <c r="R1073" s="177">
        <v>9.0723000000000003</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880</v>
      </c>
      <c r="B1074" s="173" t="s">
        <v>1700</v>
      </c>
      <c r="C1074" s="173">
        <v>148353</v>
      </c>
      <c r="D1074" s="176">
        <v>44988</v>
      </c>
      <c r="E1074" s="177">
        <v>12.4558</v>
      </c>
      <c r="F1074" s="177">
        <v>1.6825000000000001</v>
      </c>
      <c r="G1074" s="177">
        <v>2.0123000000000002</v>
      </c>
      <c r="H1074" s="177">
        <v>1.177</v>
      </c>
      <c r="I1074" s="177">
        <v>-1.0792999999999999</v>
      </c>
      <c r="J1074" s="177">
        <v>-0.88880000000000003</v>
      </c>
      <c r="K1074" s="177">
        <v>-5.8190999999999997</v>
      </c>
      <c r="L1074" s="177">
        <v>1.3367</v>
      </c>
      <c r="M1074" s="177">
        <v>8.2642000000000007</v>
      </c>
      <c r="N1074" s="177">
        <v>4.9873000000000003</v>
      </c>
      <c r="O1074" s="177"/>
      <c r="P1074" s="177"/>
      <c r="Q1074" s="177">
        <v>10.552300000000001</v>
      </c>
      <c r="R1074" s="177">
        <v>4.9706000000000001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880</v>
      </c>
      <c r="B1075" s="173" t="s">
        <v>1701</v>
      </c>
      <c r="C1075" s="173">
        <v>148351</v>
      </c>
      <c r="D1075" s="176">
        <v>44988</v>
      </c>
      <c r="E1075" s="177">
        <v>11.8634</v>
      </c>
      <c r="F1075" s="177">
        <v>1.6755</v>
      </c>
      <c r="G1075" s="177">
        <v>1.9937</v>
      </c>
      <c r="H1075" s="177">
        <v>1.1347</v>
      </c>
      <c r="I1075" s="177">
        <v>-1.1614</v>
      </c>
      <c r="J1075" s="177">
        <v>-1.0518000000000001</v>
      </c>
      <c r="K1075" s="177">
        <v>-6.2996999999999996</v>
      </c>
      <c r="L1075" s="177">
        <v>0.2959</v>
      </c>
      <c r="M1075" s="177">
        <v>6.5701999999999998</v>
      </c>
      <c r="N1075" s="177">
        <v>2.7090000000000001</v>
      </c>
      <c r="O1075" s="177"/>
      <c r="P1075" s="177"/>
      <c r="Q1075" s="177">
        <v>8.1186000000000007</v>
      </c>
      <c r="R1075" s="177">
        <v>2.6613000000000002</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880</v>
      </c>
      <c r="B1076" s="173" t="s">
        <v>905</v>
      </c>
      <c r="C1076" s="173">
        <v>120490</v>
      </c>
      <c r="D1076" s="176">
        <v>44988</v>
      </c>
      <c r="E1076" s="177">
        <v>112.0104</v>
      </c>
      <c r="F1076" s="177">
        <v>1.329</v>
      </c>
      <c r="G1076" s="177">
        <v>1.7642</v>
      </c>
      <c r="H1076" s="177">
        <v>0.88349999999999995</v>
      </c>
      <c r="I1076" s="177">
        <v>-1.5363</v>
      </c>
      <c r="J1076" s="177">
        <v>-1.7963</v>
      </c>
      <c r="K1076" s="177">
        <v>-3.7614999999999998</v>
      </c>
      <c r="L1076" s="177">
        <v>2.4674</v>
      </c>
      <c r="M1076" s="177">
        <v>10.1434</v>
      </c>
      <c r="N1076" s="177">
        <v>9.9707000000000008</v>
      </c>
      <c r="O1076" s="177">
        <v>16.027799999999999</v>
      </c>
      <c r="P1076" s="177">
        <v>10.5679</v>
      </c>
      <c r="Q1076" s="177">
        <v>11.745799999999999</v>
      </c>
      <c r="R1076" s="177">
        <v>9.7728000000000002</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880</v>
      </c>
      <c r="B1077" s="173" t="s">
        <v>1933</v>
      </c>
      <c r="C1077" s="173">
        <v>100219</v>
      </c>
      <c r="D1077" s="176">
        <v>44988</v>
      </c>
      <c r="E1077" s="177">
        <v>100.8275</v>
      </c>
      <c r="F1077" s="177">
        <v>1.327</v>
      </c>
      <c r="G1077" s="177">
        <v>1.7583</v>
      </c>
      <c r="H1077" s="177">
        <v>0.86960000000000004</v>
      </c>
      <c r="I1077" s="177">
        <v>-1.5634999999999999</v>
      </c>
      <c r="J1077" s="177">
        <v>-1.8511</v>
      </c>
      <c r="K1077" s="177">
        <v>-3.9321999999999999</v>
      </c>
      <c r="L1077" s="177">
        <v>2.1072000000000002</v>
      </c>
      <c r="M1077" s="177">
        <v>9.5532000000000004</v>
      </c>
      <c r="N1077" s="177">
        <v>9.1889000000000003</v>
      </c>
      <c r="O1077" s="177">
        <v>14.9214</v>
      </c>
      <c r="P1077" s="177">
        <v>9.4741999999999997</v>
      </c>
      <c r="Q1077" s="177">
        <v>8.6224000000000007</v>
      </c>
      <c r="R1077" s="177">
        <v>8.8028999999999993</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880</v>
      </c>
      <c r="B1078" s="173" t="s">
        <v>1702</v>
      </c>
      <c r="C1078" s="173">
        <v>114458</v>
      </c>
      <c r="D1078" s="176">
        <v>44988</v>
      </c>
      <c r="E1078" s="177">
        <v>376.42399999999998</v>
      </c>
      <c r="F1078" s="177">
        <v>1.08</v>
      </c>
      <c r="G1078" s="177">
        <v>1.1933</v>
      </c>
      <c r="H1078" s="177">
        <v>0.43969999999999998</v>
      </c>
      <c r="I1078" s="177">
        <v>-1.8359000000000001</v>
      </c>
      <c r="J1078" s="177">
        <v>-1.4867999999999999</v>
      </c>
      <c r="K1078" s="177">
        <v>-4.5663</v>
      </c>
      <c r="L1078" s="177">
        <v>2.3099999999999999E-2</v>
      </c>
      <c r="M1078" s="177">
        <v>7.1105999999999998</v>
      </c>
      <c r="N1078" s="177">
        <v>8.0696999999999992</v>
      </c>
      <c r="O1078" s="177">
        <v>16.2531</v>
      </c>
      <c r="P1078" s="177">
        <v>11.301299999999999</v>
      </c>
      <c r="Q1078" s="177">
        <v>18.6968</v>
      </c>
      <c r="R1078" s="177">
        <v>7.9775999999999998</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880</v>
      </c>
      <c r="B1079" s="173" t="s">
        <v>1703</v>
      </c>
      <c r="C1079" s="173">
        <v>120152</v>
      </c>
      <c r="D1079" s="176">
        <v>44988</v>
      </c>
      <c r="E1079" s="177">
        <v>421.02100000000002</v>
      </c>
      <c r="F1079" s="177">
        <v>1.0834999999999999</v>
      </c>
      <c r="G1079" s="177">
        <v>1.2038</v>
      </c>
      <c r="H1079" s="177">
        <v>0.46439999999999998</v>
      </c>
      <c r="I1079" s="177">
        <v>-1.7870999999999999</v>
      </c>
      <c r="J1079" s="177">
        <v>-1.3889</v>
      </c>
      <c r="K1079" s="177">
        <v>-4.2591999999999999</v>
      </c>
      <c r="L1079" s="177">
        <v>0.66400000000000003</v>
      </c>
      <c r="M1079" s="177">
        <v>8.1373999999999995</v>
      </c>
      <c r="N1079" s="177">
        <v>9.4535999999999998</v>
      </c>
      <c r="O1079" s="177">
        <v>17.683700000000002</v>
      </c>
      <c r="P1079" s="177">
        <v>12.614699999999999</v>
      </c>
      <c r="Q1079" s="177">
        <v>13.9925</v>
      </c>
      <c r="R1079" s="177">
        <v>9.3356999999999992</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880</v>
      </c>
      <c r="B1080" s="173" t="s">
        <v>1772</v>
      </c>
      <c r="C1080" s="173">
        <v>114457</v>
      </c>
      <c r="D1080" s="176">
        <v>44988</v>
      </c>
      <c r="E1080" s="177">
        <v>502.23636323688999</v>
      </c>
      <c r="F1080" s="177">
        <v>1.0797000000000001</v>
      </c>
      <c r="G1080" s="177">
        <v>1.1933</v>
      </c>
      <c r="H1080" s="177">
        <v>0.44030000000000002</v>
      </c>
      <c r="I1080" s="177">
        <v>-1.8364</v>
      </c>
      <c r="J1080" s="177">
        <v>-1.4861</v>
      </c>
      <c r="K1080" s="177">
        <v>-4.5663999999999998</v>
      </c>
      <c r="L1080" s="177">
        <v>2.2599999999999999E-2</v>
      </c>
      <c r="M1080" s="177">
        <v>7.109</v>
      </c>
      <c r="N1080" s="177">
        <v>8.0690000000000008</v>
      </c>
      <c r="O1080" s="177">
        <v>16.253399999999999</v>
      </c>
      <c r="P1080" s="177">
        <v>10.992599999999999</v>
      </c>
      <c r="Q1080" s="177">
        <v>17.573499999999999</v>
      </c>
      <c r="R1080" s="177">
        <v>7.9767999999999999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880</v>
      </c>
      <c r="B1081" s="173" t="s">
        <v>1773</v>
      </c>
      <c r="C1081" s="173">
        <v>120153</v>
      </c>
      <c r="D1081" s="176">
        <v>44988</v>
      </c>
      <c r="E1081" s="177">
        <v>115.779673894076</v>
      </c>
      <c r="F1081" s="177">
        <v>1.0838000000000001</v>
      </c>
      <c r="G1081" s="177">
        <v>1.2032</v>
      </c>
      <c r="H1081" s="177">
        <v>0.4637</v>
      </c>
      <c r="I1081" s="177">
        <v>-1.7867999999999999</v>
      </c>
      <c r="J1081" s="177">
        <v>-1.3902000000000001</v>
      </c>
      <c r="K1081" s="177">
        <v>-4.2591000000000001</v>
      </c>
      <c r="L1081" s="177">
        <v>0.66349999999999998</v>
      </c>
      <c r="M1081" s="177">
        <v>8.1351999999999993</v>
      </c>
      <c r="N1081" s="177">
        <v>9.4530999999999992</v>
      </c>
      <c r="O1081" s="177">
        <v>17.683399999999999</v>
      </c>
      <c r="P1081" s="177">
        <v>12.3093</v>
      </c>
      <c r="Q1081" s="177">
        <v>13.5943</v>
      </c>
      <c r="R1081" s="177">
        <v>9.3347999999999995</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880</v>
      </c>
      <c r="B1082" s="173" t="s">
        <v>906</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880</v>
      </c>
      <c r="B1083" s="173" t="s">
        <v>907</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880</v>
      </c>
      <c r="B1084" s="173" t="s">
        <v>908</v>
      </c>
      <c r="C1084" s="173">
        <v>120267</v>
      </c>
      <c r="D1084" s="176">
        <v>44988</v>
      </c>
      <c r="E1084" s="177">
        <v>43.279000000000003</v>
      </c>
      <c r="F1084" s="177">
        <v>1.2464</v>
      </c>
      <c r="G1084" s="177">
        <v>1.2403</v>
      </c>
      <c r="H1084" s="177">
        <v>0.34449999999999997</v>
      </c>
      <c r="I1084" s="177">
        <v>-2.2120000000000002</v>
      </c>
      <c r="J1084" s="177">
        <v>-1.9357</v>
      </c>
      <c r="K1084" s="177">
        <v>-6.5152999999999999</v>
      </c>
      <c r="L1084" s="177">
        <v>-2.1160000000000001</v>
      </c>
      <c r="M1084" s="177">
        <v>5.0305999999999997</v>
      </c>
      <c r="N1084" s="177">
        <v>1.7135</v>
      </c>
      <c r="O1084" s="177">
        <v>12.188599999999999</v>
      </c>
      <c r="P1084" s="177">
        <v>10.9901</v>
      </c>
      <c r="Q1084" s="177">
        <v>12.200200000000001</v>
      </c>
      <c r="R1084" s="177">
        <v>6.9737999999999998</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880</v>
      </c>
      <c r="B1085" s="173" t="s">
        <v>1809</v>
      </c>
      <c r="C1085" s="173">
        <v>106871</v>
      </c>
      <c r="D1085" s="176">
        <v>44988</v>
      </c>
      <c r="E1085" s="177">
        <v>43.511390726080101</v>
      </c>
      <c r="F1085" s="177">
        <v>1.2437</v>
      </c>
      <c r="G1085" s="177">
        <v>1.2319</v>
      </c>
      <c r="H1085" s="177">
        <v>0.32440000000000002</v>
      </c>
      <c r="I1085" s="177">
        <v>-2.2515000000000001</v>
      </c>
      <c r="J1085" s="177">
        <v>-2.0156000000000001</v>
      </c>
      <c r="K1085" s="177">
        <v>-6.7637999999999998</v>
      </c>
      <c r="L1085" s="177">
        <v>-2.6301000000000001</v>
      </c>
      <c r="M1085" s="177">
        <v>4.2035999999999998</v>
      </c>
      <c r="N1085" s="177">
        <v>0.57299999999999995</v>
      </c>
      <c r="O1085" s="177">
        <v>10.7949</v>
      </c>
      <c r="P1085" s="177">
        <v>9.7131000000000007</v>
      </c>
      <c r="Q1085" s="177">
        <v>9.8488000000000007</v>
      </c>
      <c r="R1085" s="177">
        <v>5.5774999999999997</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880</v>
      </c>
      <c r="B1086" s="173" t="s">
        <v>2060</v>
      </c>
      <c r="C1086" s="173">
        <v>146549</v>
      </c>
      <c r="D1086" s="176">
        <v>44988</v>
      </c>
      <c r="E1086" s="177">
        <v>16.546900000000001</v>
      </c>
      <c r="F1086" s="177">
        <v>1.3711</v>
      </c>
      <c r="G1086" s="177">
        <v>1.5122</v>
      </c>
      <c r="H1086" s="177">
        <v>0.60799999999999998</v>
      </c>
      <c r="I1086" s="177">
        <v>-1.6516999999999999</v>
      </c>
      <c r="J1086" s="177">
        <v>-1.3521000000000001</v>
      </c>
      <c r="K1086" s="177">
        <v>-6.3761000000000001</v>
      </c>
      <c r="L1086" s="177">
        <v>-0.69679999999999997</v>
      </c>
      <c r="M1086" s="177">
        <v>5.4398999999999997</v>
      </c>
      <c r="N1086" s="177">
        <v>6.4642999999999997</v>
      </c>
      <c r="O1086" s="177">
        <v>17.194700000000001</v>
      </c>
      <c r="P1086" s="177"/>
      <c r="Q1086" s="177">
        <v>13.525700000000001</v>
      </c>
      <c r="R1086" s="177">
        <v>8.5624000000000002</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880</v>
      </c>
      <c r="B1087" s="173" t="s">
        <v>2061</v>
      </c>
      <c r="C1087" s="173">
        <v>146551</v>
      </c>
      <c r="D1087" s="176">
        <v>44988</v>
      </c>
      <c r="E1087" s="177">
        <v>15.346299999999999</v>
      </c>
      <c r="F1087" s="177">
        <v>1.3660000000000001</v>
      </c>
      <c r="G1087" s="177">
        <v>1.4974000000000001</v>
      </c>
      <c r="H1087" s="177">
        <v>0.57150000000000001</v>
      </c>
      <c r="I1087" s="177">
        <v>-1.7258</v>
      </c>
      <c r="J1087" s="177">
        <v>-1.5019</v>
      </c>
      <c r="K1087" s="177">
        <v>-6.8616999999999999</v>
      </c>
      <c r="L1087" s="177">
        <v>-1.7019</v>
      </c>
      <c r="M1087" s="177">
        <v>3.8673999999999999</v>
      </c>
      <c r="N1087" s="177">
        <v>4.4016000000000002</v>
      </c>
      <c r="O1087" s="177">
        <v>15.0557</v>
      </c>
      <c r="P1087" s="177"/>
      <c r="Q1087" s="177">
        <v>11.391999999999999</v>
      </c>
      <c r="R1087" s="177">
        <v>6.5532000000000004</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880</v>
      </c>
      <c r="B1088" s="173" t="s">
        <v>909</v>
      </c>
      <c r="C1088" s="173">
        <v>118825</v>
      </c>
      <c r="D1088" s="176">
        <v>44988</v>
      </c>
      <c r="E1088" s="177">
        <v>85.837000000000003</v>
      </c>
      <c r="F1088" s="177">
        <v>1.3807</v>
      </c>
      <c r="G1088" s="177">
        <v>1.4885999999999999</v>
      </c>
      <c r="H1088" s="177">
        <v>0.67789999999999995</v>
      </c>
      <c r="I1088" s="177">
        <v>-1.4341999999999999</v>
      </c>
      <c r="J1088" s="177">
        <v>-1.2982</v>
      </c>
      <c r="K1088" s="177">
        <v>-5.7927</v>
      </c>
      <c r="L1088" s="177">
        <v>0.15279999999999999</v>
      </c>
      <c r="M1088" s="177">
        <v>6.1275000000000004</v>
      </c>
      <c r="N1088" s="177">
        <v>7.2359</v>
      </c>
      <c r="O1088" s="177">
        <v>16.153099999999998</v>
      </c>
      <c r="P1088" s="177">
        <v>11.921099999999999</v>
      </c>
      <c r="Q1088" s="177">
        <v>16.092199999999998</v>
      </c>
      <c r="R1088" s="177">
        <v>8.1753999999999998</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880</v>
      </c>
      <c r="B1089" s="173" t="s">
        <v>910</v>
      </c>
      <c r="C1089" s="173">
        <v>107578</v>
      </c>
      <c r="D1089" s="176">
        <v>44988</v>
      </c>
      <c r="E1089" s="177">
        <v>77.950999999999993</v>
      </c>
      <c r="F1089" s="177">
        <v>1.3773</v>
      </c>
      <c r="G1089" s="177">
        <v>1.4789000000000001</v>
      </c>
      <c r="H1089" s="177">
        <v>0.6573</v>
      </c>
      <c r="I1089" s="177">
        <v>-1.4750000000000001</v>
      </c>
      <c r="J1089" s="177">
        <v>-1.3765000000000001</v>
      </c>
      <c r="K1089" s="177">
        <v>-6.0366999999999997</v>
      </c>
      <c r="L1089" s="177">
        <v>-0.36809999999999998</v>
      </c>
      <c r="M1089" s="177">
        <v>5.3036000000000003</v>
      </c>
      <c r="N1089" s="177">
        <v>6.1380999999999997</v>
      </c>
      <c r="O1089" s="177">
        <v>14.9194</v>
      </c>
      <c r="P1089" s="177">
        <v>10.7577</v>
      </c>
      <c r="Q1089" s="177">
        <v>14.754899999999999</v>
      </c>
      <c r="R1089" s="177">
        <v>7.0427999999999997</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880</v>
      </c>
      <c r="B1090" s="173" t="s">
        <v>1797</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880</v>
      </c>
      <c r="B1091" s="173" t="s">
        <v>1854</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880</v>
      </c>
      <c r="B1092" s="173" t="s">
        <v>911</v>
      </c>
      <c r="C1092" s="173">
        <v>106235</v>
      </c>
      <c r="D1092" s="176">
        <v>44988</v>
      </c>
      <c r="E1092" s="177">
        <v>54.534100000000002</v>
      </c>
      <c r="F1092" s="177">
        <v>1.3757999999999999</v>
      </c>
      <c r="G1092" s="177">
        <v>1.6700999999999999</v>
      </c>
      <c r="H1092" s="177">
        <v>0.83479999999999999</v>
      </c>
      <c r="I1092" s="177">
        <v>-1.2793000000000001</v>
      </c>
      <c r="J1092" s="177">
        <v>-0.84130000000000005</v>
      </c>
      <c r="K1092" s="177">
        <v>-3.9893999999999998</v>
      </c>
      <c r="L1092" s="177">
        <v>1.7284999999999999</v>
      </c>
      <c r="M1092" s="177">
        <v>12.367800000000001</v>
      </c>
      <c r="N1092" s="177">
        <v>15.2799</v>
      </c>
      <c r="O1092" s="177">
        <v>18.3049</v>
      </c>
      <c r="P1092" s="177">
        <v>10.928000000000001</v>
      </c>
      <c r="Q1092" s="177">
        <v>11.5036</v>
      </c>
      <c r="R1092" s="177">
        <v>12.8695</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880</v>
      </c>
      <c r="B1093" s="173" t="s">
        <v>912</v>
      </c>
      <c r="C1093" s="173">
        <v>118632</v>
      </c>
      <c r="D1093" s="176">
        <v>44988</v>
      </c>
      <c r="E1093" s="177">
        <v>59.613199999999999</v>
      </c>
      <c r="F1093" s="177">
        <v>1.3774999999999999</v>
      </c>
      <c r="G1093" s="177">
        <v>1.6763999999999999</v>
      </c>
      <c r="H1093" s="177">
        <v>0.85040000000000004</v>
      </c>
      <c r="I1093" s="177">
        <v>-1.2461</v>
      </c>
      <c r="J1093" s="177">
        <v>-0.77480000000000004</v>
      </c>
      <c r="K1093" s="177">
        <v>-3.7825000000000002</v>
      </c>
      <c r="L1093" s="177">
        <v>2.1698</v>
      </c>
      <c r="M1093" s="177">
        <v>13.089700000000001</v>
      </c>
      <c r="N1093" s="177">
        <v>16.302600000000002</v>
      </c>
      <c r="O1093" s="177">
        <v>19.316400000000002</v>
      </c>
      <c r="P1093" s="177">
        <v>11.908899999999999</v>
      </c>
      <c r="Q1093" s="177">
        <v>14.846</v>
      </c>
      <c r="R1093" s="177">
        <v>13.8315</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880</v>
      </c>
      <c r="B1094" s="173" t="s">
        <v>913</v>
      </c>
      <c r="C1094" s="173">
        <v>138308</v>
      </c>
      <c r="D1094" s="176">
        <v>44988</v>
      </c>
      <c r="E1094" s="177">
        <v>243.58</v>
      </c>
      <c r="F1094" s="177">
        <v>1.365</v>
      </c>
      <c r="G1094" s="177">
        <v>1.4198</v>
      </c>
      <c r="H1094" s="177">
        <v>0.68200000000000005</v>
      </c>
      <c r="I1094" s="177">
        <v>-1.5082</v>
      </c>
      <c r="J1094" s="177">
        <v>-1.3686</v>
      </c>
      <c r="K1094" s="177">
        <v>-5.2069999999999999</v>
      </c>
      <c r="L1094" s="177">
        <v>1.3017000000000001</v>
      </c>
      <c r="M1094" s="177">
        <v>8.1088000000000005</v>
      </c>
      <c r="N1094" s="177">
        <v>8.9209999999999994</v>
      </c>
      <c r="O1094" s="177">
        <v>12.898300000000001</v>
      </c>
      <c r="P1094" s="177">
        <v>8.8572000000000006</v>
      </c>
      <c r="Q1094" s="177">
        <v>17.2148</v>
      </c>
      <c r="R1094" s="177">
        <v>5.4218000000000002</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880</v>
      </c>
      <c r="B1095" s="173" t="s">
        <v>914</v>
      </c>
      <c r="C1095" s="173">
        <v>138312</v>
      </c>
      <c r="D1095" s="176">
        <v>44988</v>
      </c>
      <c r="E1095" s="177">
        <v>278.74</v>
      </c>
      <c r="F1095" s="177">
        <v>1.3673999999999999</v>
      </c>
      <c r="G1095" s="177">
        <v>1.4300999999999999</v>
      </c>
      <c r="H1095" s="177">
        <v>0.71179999999999999</v>
      </c>
      <c r="I1095" s="177">
        <v>-1.4496</v>
      </c>
      <c r="J1095" s="177">
        <v>-1.2541</v>
      </c>
      <c r="K1095" s="177">
        <v>-4.8441999999999998</v>
      </c>
      <c r="L1095" s="177">
        <v>2.0764</v>
      </c>
      <c r="M1095" s="177">
        <v>9.3440999999999992</v>
      </c>
      <c r="N1095" s="177">
        <v>10.5716</v>
      </c>
      <c r="O1095" s="177">
        <v>14.602499999999999</v>
      </c>
      <c r="P1095" s="177">
        <v>10.4305</v>
      </c>
      <c r="Q1095" s="177">
        <v>13.354200000000001</v>
      </c>
      <c r="R1095" s="177">
        <v>7.0137</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880</v>
      </c>
      <c r="B1096" s="173" t="s">
        <v>1704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880</v>
      </c>
      <c r="B1097" s="173" t="s">
        <v>1705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880</v>
      </c>
      <c r="B1098" s="173" t="s">
        <v>915</v>
      </c>
      <c r="C1098" s="173">
        <v>119598</v>
      </c>
      <c r="D1098" s="176">
        <v>44988</v>
      </c>
      <c r="E1098" s="177">
        <v>68.145600000000002</v>
      </c>
      <c r="F1098" s="177">
        <v>0.9466</v>
      </c>
      <c r="G1098" s="177">
        <v>0.95940000000000003</v>
      </c>
      <c r="H1098" s="177">
        <v>0.2006</v>
      </c>
      <c r="I1098" s="177">
        <v>-1.9835</v>
      </c>
      <c r="J1098" s="177">
        <v>-1.3471</v>
      </c>
      <c r="K1098" s="177">
        <v>-4.2710999999999997</v>
      </c>
      <c r="L1098" s="177">
        <v>0.81499999999999995</v>
      </c>
      <c r="M1098" s="177">
        <v>9.3829999999999991</v>
      </c>
      <c r="N1098" s="177">
        <v>10.303100000000001</v>
      </c>
      <c r="O1098" s="177">
        <v>17.782499999999999</v>
      </c>
      <c r="P1098" s="177">
        <v>11.489599999999999</v>
      </c>
      <c r="Q1098" s="177">
        <v>14.811299999999999</v>
      </c>
      <c r="R1098" s="177">
        <v>8.2741000000000007</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880</v>
      </c>
      <c r="B1099" s="173" t="s">
        <v>916</v>
      </c>
      <c r="C1099" s="173">
        <v>103504</v>
      </c>
      <c r="D1099" s="176">
        <v>44988</v>
      </c>
      <c r="E1099" s="177">
        <v>62.546199999999999</v>
      </c>
      <c r="F1099" s="177">
        <v>0.94450000000000001</v>
      </c>
      <c r="G1099" s="177">
        <v>0.95330000000000004</v>
      </c>
      <c r="H1099" s="177">
        <v>0.18629999999999999</v>
      </c>
      <c r="I1099" s="177">
        <v>-2.0112999999999999</v>
      </c>
      <c r="J1099" s="177">
        <v>-1.403</v>
      </c>
      <c r="K1099" s="177">
        <v>-4.4390000000000001</v>
      </c>
      <c r="L1099" s="177">
        <v>0.45650000000000002</v>
      </c>
      <c r="M1099" s="177">
        <v>8.8108000000000004</v>
      </c>
      <c r="N1099" s="177">
        <v>9.5181000000000004</v>
      </c>
      <c r="O1099" s="177">
        <v>16.907399999999999</v>
      </c>
      <c r="P1099" s="177">
        <v>10.6107</v>
      </c>
      <c r="Q1099" s="177">
        <v>11.2989</v>
      </c>
      <c r="R1099" s="177">
        <v>7.4805000000000001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880</v>
      </c>
      <c r="B1100" s="173" t="s">
        <v>1817</v>
      </c>
      <c r="C1100" s="173">
        <v>148507</v>
      </c>
      <c r="D1100" s="176">
        <v>44988</v>
      </c>
      <c r="E1100" s="177">
        <v>15.4772</v>
      </c>
      <c r="F1100" s="177">
        <v>1.4279999999999999</v>
      </c>
      <c r="G1100" s="177">
        <v>1.5871</v>
      </c>
      <c r="H1100" s="177">
        <v>0.90490000000000004</v>
      </c>
      <c r="I1100" s="177">
        <v>-1.6095999999999999</v>
      </c>
      <c r="J1100" s="177">
        <v>-1.532</v>
      </c>
      <c r="K1100" s="177">
        <v>-6.1429999999999998</v>
      </c>
      <c r="L1100" s="177">
        <v>0.49020000000000002</v>
      </c>
      <c r="M1100" s="177">
        <v>7.8384999999999998</v>
      </c>
      <c r="N1100" s="177">
        <v>8.3996999999999993</v>
      </c>
      <c r="O1100" s="177"/>
      <c r="P1100" s="177"/>
      <c r="Q1100" s="177">
        <v>19.960599999999999</v>
      </c>
      <c r="R1100" s="177">
        <v>9.9964999999999993</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880</v>
      </c>
      <c r="B1101" s="173" t="s">
        <v>1818</v>
      </c>
      <c r="C1101" s="173">
        <v>148504</v>
      </c>
      <c r="D1101" s="176">
        <v>44988</v>
      </c>
      <c r="E1101" s="177">
        <v>14.8653</v>
      </c>
      <c r="F1101" s="177">
        <v>1.4246000000000001</v>
      </c>
      <c r="G1101" s="177">
        <v>1.5764</v>
      </c>
      <c r="H1101" s="177">
        <v>0.87880000000000003</v>
      </c>
      <c r="I1101" s="177">
        <v>-1.6611</v>
      </c>
      <c r="J1101" s="177">
        <v>-1.6356999999999999</v>
      </c>
      <c r="K1101" s="177">
        <v>-6.4640000000000004</v>
      </c>
      <c r="L1101" s="177">
        <v>-0.19400000000000001</v>
      </c>
      <c r="M1101" s="177">
        <v>6.7373000000000003</v>
      </c>
      <c r="N1101" s="177">
        <v>6.9154</v>
      </c>
      <c r="O1101" s="177"/>
      <c r="P1101" s="177"/>
      <c r="Q1101" s="177">
        <v>17.961200000000002</v>
      </c>
      <c r="R1101" s="177">
        <v>8.2223000000000006</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880</v>
      </c>
      <c r="B1102" s="173" t="s">
        <v>917</v>
      </c>
      <c r="C1102" s="173">
        <v>119160</v>
      </c>
      <c r="D1102" s="176">
        <v>44988</v>
      </c>
      <c r="E1102" s="177">
        <v>374.40609999999998</v>
      </c>
      <c r="F1102" s="177">
        <v>1.3835</v>
      </c>
      <c r="G1102" s="177">
        <v>1.7067000000000001</v>
      </c>
      <c r="H1102" s="177">
        <v>1.0537000000000001</v>
      </c>
      <c r="I1102" s="177">
        <v>-1.1048</v>
      </c>
      <c r="J1102" s="177">
        <v>-0.80249999999999999</v>
      </c>
      <c r="K1102" s="177">
        <v>-5.2435999999999998</v>
      </c>
      <c r="L1102" s="177">
        <v>1.1926000000000001</v>
      </c>
      <c r="M1102" s="177">
        <v>8.3460999999999999</v>
      </c>
      <c r="N1102" s="177">
        <v>7.9541000000000004</v>
      </c>
      <c r="O1102" s="177">
        <v>16.186800000000002</v>
      </c>
      <c r="P1102" s="177">
        <v>11.1625</v>
      </c>
      <c r="Q1102" s="177">
        <v>12.938599999999999</v>
      </c>
      <c r="R1102" s="177">
        <v>9.2812999999999999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880</v>
      </c>
      <c r="B1103" s="173" t="s">
        <v>2041</v>
      </c>
      <c r="C1103" s="173">
        <v>100475</v>
      </c>
      <c r="D1103" s="176">
        <v>44988</v>
      </c>
      <c r="E1103" s="177">
        <v>732.42389435065297</v>
      </c>
      <c r="F1103" s="177">
        <v>1.3804000000000001</v>
      </c>
      <c r="G1103" s="177">
        <v>1.6972</v>
      </c>
      <c r="H1103" s="177">
        <v>1.0321</v>
      </c>
      <c r="I1103" s="177">
        <v>-1.1489</v>
      </c>
      <c r="J1103" s="177">
        <v>-0.88880000000000003</v>
      </c>
      <c r="K1103" s="177">
        <v>-5.5102000000000002</v>
      </c>
      <c r="L1103" s="177">
        <v>0.63060000000000005</v>
      </c>
      <c r="M1103" s="177">
        <v>7.4321999999999999</v>
      </c>
      <c r="N1103" s="177">
        <v>6.7451999999999996</v>
      </c>
      <c r="O1103" s="177">
        <v>15.12</v>
      </c>
      <c r="P1103" s="177">
        <v>10.050000000000001</v>
      </c>
      <c r="Q1103" s="177">
        <v>18.870999999999999</v>
      </c>
      <c r="R1103" s="177">
        <v>8.2289999999999992</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880</v>
      </c>
      <c r="B1104" s="173" t="s">
        <v>918</v>
      </c>
      <c r="C1104" s="173">
        <v>118870</v>
      </c>
      <c r="D1104" s="176">
        <v>44988</v>
      </c>
      <c r="E1104" s="177">
        <v>105.7</v>
      </c>
      <c r="F1104" s="177">
        <v>2.2441</v>
      </c>
      <c r="G1104" s="177">
        <v>4.3951000000000002</v>
      </c>
      <c r="H1104" s="177">
        <v>4.1482000000000001</v>
      </c>
      <c r="I1104" s="177">
        <v>-0.26419999999999999</v>
      </c>
      <c r="J1104" s="177">
        <v>1.1095999999999999</v>
      </c>
      <c r="K1104" s="177">
        <v>-10.5526</v>
      </c>
      <c r="L1104" s="177">
        <v>-9.0127000000000006</v>
      </c>
      <c r="M1104" s="177">
        <v>3.8005</v>
      </c>
      <c r="N1104" s="177">
        <v>4.0251999999999999</v>
      </c>
      <c r="O1104" s="177">
        <v>11.2486</v>
      </c>
      <c r="P1104" s="177">
        <v>7.1169000000000002</v>
      </c>
      <c r="Q1104" s="177">
        <v>8.9391999999999996</v>
      </c>
      <c r="R1104" s="177">
        <v>5.1553000000000004</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880</v>
      </c>
      <c r="B1105" s="173" t="s">
        <v>919</v>
      </c>
      <c r="C1105" s="173">
        <v>101209</v>
      </c>
      <c r="D1105" s="176">
        <v>44988</v>
      </c>
      <c r="E1105" s="177">
        <v>133.58666666666701</v>
      </c>
      <c r="F1105" s="177">
        <v>2.2450999999999999</v>
      </c>
      <c r="G1105" s="177">
        <v>4.3971999999999998</v>
      </c>
      <c r="H1105" s="177">
        <v>4.1475999999999997</v>
      </c>
      <c r="I1105" s="177">
        <v>-0.26879999999999998</v>
      </c>
      <c r="J1105" s="177">
        <v>1.0999000000000001</v>
      </c>
      <c r="K1105" s="177">
        <v>-10.576599999999999</v>
      </c>
      <c r="L1105" s="177">
        <v>-9.0504999999999995</v>
      </c>
      <c r="M1105" s="177">
        <v>3.7271000000000001</v>
      </c>
      <c r="N1105" s="177">
        <v>3.9315000000000002</v>
      </c>
      <c r="O1105" s="177">
        <v>11.145899999999999</v>
      </c>
      <c r="P1105" s="177">
        <v>6.8642000000000003</v>
      </c>
      <c r="Q1105" s="177">
        <v>9.6898999999999997</v>
      </c>
      <c r="R1105" s="177">
        <v>5.0609000000000002</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880</v>
      </c>
      <c r="B1106" s="173" t="s">
        <v>920</v>
      </c>
      <c r="C1106" s="173">
        <v>141248</v>
      </c>
      <c r="D1106" s="176">
        <v>44988</v>
      </c>
      <c r="E1106" s="177">
        <v>16.89</v>
      </c>
      <c r="F1106" s="177">
        <v>1.3197000000000001</v>
      </c>
      <c r="G1106" s="177">
        <v>1.1982999999999999</v>
      </c>
      <c r="H1106" s="177">
        <v>0.35649999999999998</v>
      </c>
      <c r="I1106" s="177">
        <v>-1.8593999999999999</v>
      </c>
      <c r="J1106" s="177">
        <v>-1.6879999999999999</v>
      </c>
      <c r="K1106" s="177">
        <v>-5.7477999999999998</v>
      </c>
      <c r="L1106" s="177">
        <v>-0.93840000000000001</v>
      </c>
      <c r="M1106" s="177">
        <v>6.093</v>
      </c>
      <c r="N1106" s="177">
        <v>5.2992999999999997</v>
      </c>
      <c r="O1106" s="177">
        <v>15.6473</v>
      </c>
      <c r="P1106" s="177">
        <v>9.8313000000000006</v>
      </c>
      <c r="Q1106" s="177">
        <v>9.4344000000000001</v>
      </c>
      <c r="R1106" s="177">
        <v>7.5201000000000002</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880</v>
      </c>
      <c r="B1107" s="173" t="s">
        <v>921</v>
      </c>
      <c r="C1107" s="173">
        <v>141247</v>
      </c>
      <c r="D1107" s="176">
        <v>44988</v>
      </c>
      <c r="E1107" s="177">
        <v>16.22</v>
      </c>
      <c r="F1107" s="177">
        <v>1.3117000000000001</v>
      </c>
      <c r="G1107" s="177">
        <v>1.1853</v>
      </c>
      <c r="H1107" s="177">
        <v>0.2472</v>
      </c>
      <c r="I1107" s="177">
        <v>-1.9347000000000001</v>
      </c>
      <c r="J1107" s="177">
        <v>-1.7565</v>
      </c>
      <c r="K1107" s="177">
        <v>-5.9710000000000001</v>
      </c>
      <c r="L1107" s="177">
        <v>-1.3982000000000001</v>
      </c>
      <c r="M1107" s="177">
        <v>5.4615999999999998</v>
      </c>
      <c r="N1107" s="177">
        <v>4.4429999999999996</v>
      </c>
      <c r="O1107" s="177">
        <v>14.91</v>
      </c>
      <c r="P1107" s="177">
        <v>9.1544000000000008</v>
      </c>
      <c r="Q1107" s="177">
        <v>8.6752000000000002</v>
      </c>
      <c r="R1107" s="177">
        <v>6.7634999999999996</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880</v>
      </c>
      <c r="B1108" s="173" t="s">
        <v>1706</v>
      </c>
      <c r="C1108" s="173">
        <v>120656</v>
      </c>
      <c r="D1108" s="176">
        <v>44988</v>
      </c>
      <c r="E1108" s="177">
        <v>202.67179999999999</v>
      </c>
      <c r="F1108" s="177">
        <v>0.98499999999999999</v>
      </c>
      <c r="G1108" s="177">
        <v>0.95850000000000002</v>
      </c>
      <c r="H1108" s="177">
        <v>9.0800000000000006E-2</v>
      </c>
      <c r="I1108" s="177">
        <v>-2.1309999999999998</v>
      </c>
      <c r="J1108" s="177">
        <v>-1.9316</v>
      </c>
      <c r="K1108" s="177">
        <v>-6.3781999999999996</v>
      </c>
      <c r="L1108" s="177">
        <v>-1.9453</v>
      </c>
      <c r="M1108" s="177">
        <v>5.0709999999999997</v>
      </c>
      <c r="N1108" s="177">
        <v>4.1357999999999997</v>
      </c>
      <c r="O1108" s="177">
        <v>16.1021</v>
      </c>
      <c r="P1108" s="177">
        <v>11.46</v>
      </c>
      <c r="Q1108" s="177">
        <v>13.0932</v>
      </c>
      <c r="R1108" s="177">
        <v>7.6719999999999997</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880</v>
      </c>
      <c r="B1109" s="173" t="s">
        <v>1774</v>
      </c>
      <c r="C1109" s="173">
        <v>120657</v>
      </c>
      <c r="D1109" s="176">
        <v>44988</v>
      </c>
      <c r="E1109" s="177">
        <v>90.969193369179905</v>
      </c>
      <c r="F1109" s="177">
        <v>0.98509999999999998</v>
      </c>
      <c r="G1109" s="177">
        <v>0.95860000000000001</v>
      </c>
      <c r="H1109" s="177">
        <v>9.0800000000000006E-2</v>
      </c>
      <c r="I1109" s="177">
        <v>-2.1309999999999998</v>
      </c>
      <c r="J1109" s="177">
        <v>-1.9317</v>
      </c>
      <c r="K1109" s="177">
        <v>-6.3780999999999999</v>
      </c>
      <c r="L1109" s="177">
        <v>-1.9453</v>
      </c>
      <c r="M1109" s="177">
        <v>5.0709999999999997</v>
      </c>
      <c r="N1109" s="177">
        <v>4.1357999999999997</v>
      </c>
      <c r="O1109" s="177">
        <v>16.110800000000001</v>
      </c>
      <c r="P1109" s="177">
        <v>11.153700000000001</v>
      </c>
      <c r="Q1109" s="177">
        <v>12.9405</v>
      </c>
      <c r="R1109" s="177">
        <v>7.6733000000000002</v>
      </c>
    </row>
    <row r="1110" spans="1:34" x14ac:dyDescent="0.3">
      <c r="A1110" s="173" t="s">
        <v>880</v>
      </c>
      <c r="B1110" s="173" t="s">
        <v>1707</v>
      </c>
      <c r="C1110" s="173">
        <v>100651</v>
      </c>
      <c r="D1110" s="176">
        <v>44988</v>
      </c>
      <c r="E1110" s="177">
        <v>188.68899999999999</v>
      </c>
      <c r="F1110" s="177">
        <v>0.98240000000000005</v>
      </c>
      <c r="G1110" s="177">
        <v>0.95089999999999997</v>
      </c>
      <c r="H1110" s="177">
        <v>7.3999999999999996E-2</v>
      </c>
      <c r="I1110" s="177">
        <v>-2.1642000000000001</v>
      </c>
      <c r="J1110" s="177">
        <v>-1.9996</v>
      </c>
      <c r="K1110" s="177">
        <v>-6.5909000000000004</v>
      </c>
      <c r="L1110" s="177">
        <v>-2.3895</v>
      </c>
      <c r="M1110" s="177">
        <v>4.3528000000000002</v>
      </c>
      <c r="N1110" s="177">
        <v>3.1898</v>
      </c>
      <c r="O1110" s="177">
        <v>15.0291</v>
      </c>
      <c r="P1110" s="177">
        <v>10.4748</v>
      </c>
      <c r="Q1110" s="177">
        <v>12.6919</v>
      </c>
      <c r="R1110" s="177">
        <v>6.694</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880</v>
      </c>
      <c r="B1111" s="173" t="s">
        <v>1775</v>
      </c>
      <c r="C1111" s="173">
        <v>100650</v>
      </c>
      <c r="D1111" s="176">
        <v>44988</v>
      </c>
      <c r="E1111" s="177">
        <v>928.52650306370595</v>
      </c>
      <c r="F1111" s="177">
        <v>0.98250000000000004</v>
      </c>
      <c r="G1111" s="177">
        <v>0.95109999999999995</v>
      </c>
      <c r="H1111" s="177">
        <v>7.4099999999999999E-2</v>
      </c>
      <c r="I1111" s="177">
        <v>-2.1642000000000001</v>
      </c>
      <c r="J1111" s="177">
        <v>-1.9995000000000001</v>
      </c>
      <c r="K1111" s="177">
        <v>-6.5909000000000004</v>
      </c>
      <c r="L1111" s="177">
        <v>-2.3895</v>
      </c>
      <c r="M1111" s="177">
        <v>4.3528000000000002</v>
      </c>
      <c r="N1111" s="177">
        <v>3.1898</v>
      </c>
      <c r="O1111" s="177">
        <v>15.029199999999999</v>
      </c>
      <c r="P1111" s="177">
        <v>10.066599999999999</v>
      </c>
      <c r="Q1111" s="177">
        <v>13.2536</v>
      </c>
      <c r="R1111" s="177">
        <v>6.6940999999999997</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1.2986950819672125</v>
      </c>
      <c r="G1112" s="179">
        <v>1.4528081967213116</v>
      </c>
      <c r="H1112" s="179">
        <v>0.69421967213114755</v>
      </c>
      <c r="I1112" s="179">
        <v>-1.6147590163934433</v>
      </c>
      <c r="J1112" s="179">
        <v>-1.2485360655737705</v>
      </c>
      <c r="K1112" s="179">
        <v>-5.5885655737704898</v>
      </c>
      <c r="L1112" s="179">
        <v>-0.45308032786885249</v>
      </c>
      <c r="M1112" s="179">
        <v>7.0683770491803282</v>
      </c>
      <c r="N1112" s="179">
        <v>6.7954426229508185</v>
      </c>
      <c r="O1112" s="179">
        <v>15.184799999999996</v>
      </c>
      <c r="P1112" s="179">
        <v>10.575921818181818</v>
      </c>
      <c r="Q1112" s="179">
        <v>13.593375409836069</v>
      </c>
      <c r="R1112" s="179">
        <v>7.6534901639344284</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1.329</v>
      </c>
      <c r="G1113" s="179">
        <v>1.3573999999999999</v>
      </c>
      <c r="H1113" s="179">
        <v>0.6129</v>
      </c>
      <c r="I1113" s="179">
        <v>-1.6238999999999999</v>
      </c>
      <c r="J1113" s="179">
        <v>-1.3686</v>
      </c>
      <c r="K1113" s="179">
        <v>-5.7477999999999998</v>
      </c>
      <c r="L1113" s="179">
        <v>2.2599999999999999E-2</v>
      </c>
      <c r="M1113" s="179">
        <v>7.109</v>
      </c>
      <c r="N1113" s="179">
        <v>6.9154</v>
      </c>
      <c r="O1113" s="179">
        <v>15.453200000000001</v>
      </c>
      <c r="P1113" s="179">
        <v>10.6968</v>
      </c>
      <c r="Q1113" s="179">
        <v>13.354200000000001</v>
      </c>
      <c r="R1113" s="179">
        <v>7.6719999999999997</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44990</v>
      </c>
      <c r="E1116" s="177">
        <v>240.490302886324</v>
      </c>
      <c r="F1116" s="177">
        <v>6.9237000000000002</v>
      </c>
      <c r="G1116" s="177">
        <v>6.6882000000000001</v>
      </c>
      <c r="H1116" s="177">
        <v>6.625</v>
      </c>
      <c r="I1116" s="177">
        <v>6.2367999999999997</v>
      </c>
      <c r="J1116" s="177">
        <v>6.3262</v>
      </c>
      <c r="K1116" s="177">
        <v>6.5723000000000003</v>
      </c>
      <c r="L1116" s="177">
        <v>6.0989000000000004</v>
      </c>
      <c r="M1116" s="177">
        <v>5.8158000000000003</v>
      </c>
      <c r="N1116" s="177">
        <v>5.343</v>
      </c>
      <c r="O1116" s="177">
        <v>4.1243999999999996</v>
      </c>
      <c r="P1116" s="177">
        <v>5.2792000000000003</v>
      </c>
      <c r="Q1116" s="177">
        <v>6.6105</v>
      </c>
      <c r="R1116" s="177">
        <v>4.3002000000000002</v>
      </c>
      <c r="S1116" t="s">
        <v>1785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44990</v>
      </c>
      <c r="E1117" s="177">
        <v>357.69290000000001</v>
      </c>
      <c r="F1117" s="177">
        <v>6.9606000000000003</v>
      </c>
      <c r="G1117" s="177">
        <v>6.5580999999999996</v>
      </c>
      <c r="H1117" s="177">
        <v>6.4264000000000001</v>
      </c>
      <c r="I1117" s="177">
        <v>6.2446000000000002</v>
      </c>
      <c r="J1117" s="177">
        <v>6.3638000000000003</v>
      </c>
      <c r="K1117" s="177">
        <v>6.4908000000000001</v>
      </c>
      <c r="L1117" s="177">
        <v>6.2245999999999997</v>
      </c>
      <c r="M1117" s="177">
        <v>5.8666999999999998</v>
      </c>
      <c r="N1117" s="177">
        <v>5.3575999999999997</v>
      </c>
      <c r="O1117" s="177">
        <v>4.1863999999999999</v>
      </c>
      <c r="P1117" s="177">
        <v>5.2748999999999997</v>
      </c>
      <c r="Q1117" s="177">
        <v>6.9591000000000003</v>
      </c>
      <c r="R1117" s="177">
        <v>4.3490000000000002</v>
      </c>
      <c r="S1117" t="s">
        <v>1785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44990</v>
      </c>
      <c r="E1118" s="177">
        <v>360.92759999999998</v>
      </c>
      <c r="F1118" s="177">
        <v>7.0804</v>
      </c>
      <c r="G1118" s="177">
        <v>6.6848999999999998</v>
      </c>
      <c r="H1118" s="177">
        <v>6.5526999999999997</v>
      </c>
      <c r="I1118" s="177">
        <v>6.3722000000000003</v>
      </c>
      <c r="J1118" s="177">
        <v>6.4913999999999996</v>
      </c>
      <c r="K1118" s="177">
        <v>6.6197999999999997</v>
      </c>
      <c r="L1118" s="177">
        <v>6.3547000000000002</v>
      </c>
      <c r="M1118" s="177">
        <v>5.9955999999999996</v>
      </c>
      <c r="N1118" s="177">
        <v>5.4862000000000002</v>
      </c>
      <c r="O1118" s="177">
        <v>4.3036000000000003</v>
      </c>
      <c r="P1118" s="177">
        <v>5.3841000000000001</v>
      </c>
      <c r="Q1118" s="177">
        <v>6.8433000000000002</v>
      </c>
      <c r="R1118" s="177">
        <v>4.4718999999999998</v>
      </c>
      <c r="S1118" t="s">
        <v>1785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44990</v>
      </c>
      <c r="E1119" s="177">
        <v>595.67179999999996</v>
      </c>
      <c r="F1119" s="177">
        <v>6.9561000000000002</v>
      </c>
      <c r="G1119" s="177">
        <v>6.5579999999999998</v>
      </c>
      <c r="H1119" s="177">
        <v>6.4260999999999999</v>
      </c>
      <c r="I1119" s="177">
        <v>6.2449000000000003</v>
      </c>
      <c r="J1119" s="177">
        <v>6.3636999999999997</v>
      </c>
      <c r="K1119" s="177">
        <v>6.4908000000000001</v>
      </c>
      <c r="L1119" s="177">
        <v>6.2247000000000003</v>
      </c>
      <c r="M1119" s="177">
        <v>5.8667999999999996</v>
      </c>
      <c r="N1119" s="177">
        <v>5.3577000000000004</v>
      </c>
      <c r="O1119" s="177">
        <v>4.1864999999999997</v>
      </c>
      <c r="P1119" s="177">
        <v>5.2750000000000004</v>
      </c>
      <c r="Q1119" s="177">
        <v>6.7206000000000001</v>
      </c>
      <c r="R1119" s="177">
        <v>4.3491</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44990</v>
      </c>
      <c r="E1120" s="177">
        <v>580.45979999999997</v>
      </c>
      <c r="F1120" s="177">
        <v>6.9560000000000004</v>
      </c>
      <c r="G1120" s="177">
        <v>6.5578000000000003</v>
      </c>
      <c r="H1120" s="177">
        <v>6.4263000000000003</v>
      </c>
      <c r="I1120" s="177">
        <v>6.2446999999999999</v>
      </c>
      <c r="J1120" s="177">
        <v>6.3636999999999997</v>
      </c>
      <c r="K1120" s="177">
        <v>6.4908000000000001</v>
      </c>
      <c r="L1120" s="177">
        <v>6.2247000000000003</v>
      </c>
      <c r="M1120" s="177">
        <v>5.8667999999999996</v>
      </c>
      <c r="N1120" s="177">
        <v>5.3577000000000004</v>
      </c>
      <c r="O1120" s="177">
        <v>4.1863999999999999</v>
      </c>
      <c r="P1120" s="177">
        <v>5.2750000000000004</v>
      </c>
      <c r="Q1120" s="177">
        <v>7.0728</v>
      </c>
      <c r="R1120" s="177">
        <v>4.3491</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44990</v>
      </c>
      <c r="E1121" s="177">
        <v>2486.6678999999999</v>
      </c>
      <c r="F1121" s="177">
        <v>6.9837999999999996</v>
      </c>
      <c r="G1121" s="177">
        <v>6.8022999999999998</v>
      </c>
      <c r="H1121" s="177">
        <v>6.3090000000000002</v>
      </c>
      <c r="I1121" s="177">
        <v>6.2385999999999999</v>
      </c>
      <c r="J1121" s="177">
        <v>6.3693</v>
      </c>
      <c r="K1121" s="177">
        <v>6.5545999999999998</v>
      </c>
      <c r="L1121" s="177">
        <v>6.3365</v>
      </c>
      <c r="M1121" s="177">
        <v>5.9756999999999998</v>
      </c>
      <c r="N1121" s="177">
        <v>5.4770000000000003</v>
      </c>
      <c r="O1121" s="177">
        <v>4.2747999999999999</v>
      </c>
      <c r="P1121" s="177">
        <v>5.3487999999999998</v>
      </c>
      <c r="Q1121" s="177">
        <v>6.7980999999999998</v>
      </c>
      <c r="R1121" s="177">
        <v>4.4554999999999998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44990</v>
      </c>
      <c r="E1122" s="177">
        <v>2470.1572999999999</v>
      </c>
      <c r="F1122" s="177">
        <v>6.9137000000000004</v>
      </c>
      <c r="G1122" s="177">
        <v>6.7309000000000001</v>
      </c>
      <c r="H1122" s="177">
        <v>6.2374000000000001</v>
      </c>
      <c r="I1122" s="177">
        <v>6.1669</v>
      </c>
      <c r="J1122" s="177">
        <v>6.2975000000000003</v>
      </c>
      <c r="K1122" s="177">
        <v>6.4821</v>
      </c>
      <c r="L1122" s="177">
        <v>6.2630999999999997</v>
      </c>
      <c r="M1122" s="177">
        <v>5.9016000000000002</v>
      </c>
      <c r="N1122" s="177">
        <v>5.4023000000000003</v>
      </c>
      <c r="O1122" s="177">
        <v>4.2022000000000004</v>
      </c>
      <c r="P1122" s="177">
        <v>5.2820999999999998</v>
      </c>
      <c r="Q1122" s="177">
        <v>6.9753999999999996</v>
      </c>
      <c r="R1122" s="177">
        <v>4.3814000000000002</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44990</v>
      </c>
      <c r="E1123" s="177">
        <v>2288.2804000000001</v>
      </c>
      <c r="F1123" s="177">
        <v>6.4118000000000004</v>
      </c>
      <c r="G1123" s="177">
        <v>6.2304000000000004</v>
      </c>
      <c r="H1123" s="177">
        <v>5.7370000000000001</v>
      </c>
      <c r="I1123" s="177">
        <v>5.6657999999999999</v>
      </c>
      <c r="J1123" s="177">
        <v>5.7952000000000004</v>
      </c>
      <c r="K1123" s="177">
        <v>5.9744000000000002</v>
      </c>
      <c r="L1123" s="177">
        <v>5.7481999999999998</v>
      </c>
      <c r="M1123" s="177">
        <v>5.3803999999999998</v>
      </c>
      <c r="N1123" s="177">
        <v>4.8765999999999998</v>
      </c>
      <c r="O1123" s="177">
        <v>3.7387999999999999</v>
      </c>
      <c r="P1123" s="177">
        <v>4.7572999999999999</v>
      </c>
      <c r="Q1123" s="177">
        <v>6.5648</v>
      </c>
      <c r="R1123" s="177">
        <v>3.8607999999999998</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1954</v>
      </c>
      <c r="C1124" s="173">
        <v>119369</v>
      </c>
      <c r="D1124" s="176">
        <v>44990</v>
      </c>
      <c r="E1124" s="177">
        <v>2576.6846999999998</v>
      </c>
      <c r="F1124" s="177">
        <v>6.7228000000000003</v>
      </c>
      <c r="G1124" s="177">
        <v>6.694</v>
      </c>
      <c r="H1124" s="177">
        <v>6.0208000000000004</v>
      </c>
      <c r="I1124" s="177">
        <v>6.1449999999999996</v>
      </c>
      <c r="J1124" s="177">
        <v>6.2828999999999997</v>
      </c>
      <c r="K1124" s="177">
        <v>6.5206</v>
      </c>
      <c r="L1124" s="177">
        <v>6.3403</v>
      </c>
      <c r="M1124" s="177">
        <v>5.99</v>
      </c>
      <c r="N1124" s="177">
        <v>5.5046999999999997</v>
      </c>
      <c r="O1124" s="177">
        <v>4.2500999999999998</v>
      </c>
      <c r="P1124" s="177">
        <v>5.2896000000000001</v>
      </c>
      <c r="Q1124" s="177">
        <v>6.7739000000000003</v>
      </c>
      <c r="R1124" s="177">
        <v>4.4634</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1955</v>
      </c>
      <c r="C1125" s="173">
        <v>109254</v>
      </c>
      <c r="D1125" s="176">
        <v>44990</v>
      </c>
      <c r="E1125" s="177">
        <v>2553.4085</v>
      </c>
      <c r="F1125" s="177">
        <v>6.6681999999999997</v>
      </c>
      <c r="G1125" s="177">
        <v>6.6410999999999998</v>
      </c>
      <c r="H1125" s="177">
        <v>5.9679000000000002</v>
      </c>
      <c r="I1125" s="177">
        <v>6.0922999999999998</v>
      </c>
      <c r="J1125" s="177">
        <v>6.2187999999999999</v>
      </c>
      <c r="K1125" s="177">
        <v>6.4389000000000003</v>
      </c>
      <c r="L1125" s="177">
        <v>6.2576999999999998</v>
      </c>
      <c r="M1125" s="177">
        <v>5.9108999999999998</v>
      </c>
      <c r="N1125" s="177">
        <v>5.4345999999999997</v>
      </c>
      <c r="O1125" s="177">
        <v>4.1729000000000003</v>
      </c>
      <c r="P1125" s="177">
        <v>5.2065000000000001</v>
      </c>
      <c r="Q1125" s="177">
        <v>6.6109</v>
      </c>
      <c r="R1125" s="177">
        <v>4.3905000000000003</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1898</v>
      </c>
      <c r="C1126" s="173">
        <v>111704</v>
      </c>
      <c r="D1126" s="176">
        <v>44990</v>
      </c>
      <c r="E1126" s="177">
        <v>2556.0979000000002</v>
      </c>
      <c r="F1126" s="177">
        <v>7.1169000000000002</v>
      </c>
      <c r="G1126" s="177">
        <v>7.0730000000000004</v>
      </c>
      <c r="H1126" s="177">
        <v>6.2838000000000003</v>
      </c>
      <c r="I1126" s="177">
        <v>6.1741000000000001</v>
      </c>
      <c r="J1126" s="177">
        <v>6.2717999999999998</v>
      </c>
      <c r="K1126" s="177">
        <v>6.5019999999999998</v>
      </c>
      <c r="L1126" s="177">
        <v>6.2758000000000003</v>
      </c>
      <c r="M1126" s="177">
        <v>5.9165000000000001</v>
      </c>
      <c r="N1126" s="177">
        <v>5.4245000000000001</v>
      </c>
      <c r="O1126" s="177">
        <v>4.1829000000000001</v>
      </c>
      <c r="P1126" s="177">
        <v>5.2648999999999999</v>
      </c>
      <c r="Q1126" s="177">
        <v>6.89</v>
      </c>
      <c r="R1126" s="177">
        <v>4.4108000000000001</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1899</v>
      </c>
      <c r="C1127" s="173">
        <v>119415</v>
      </c>
      <c r="D1127" s="176">
        <v>44990</v>
      </c>
      <c r="E1127" s="177">
        <v>2580.9047</v>
      </c>
      <c r="F1127" s="177">
        <v>7.1928000000000001</v>
      </c>
      <c r="G1127" s="177">
        <v>7.1494</v>
      </c>
      <c r="H1127" s="177">
        <v>6.3606999999999996</v>
      </c>
      <c r="I1127" s="177">
        <v>6.2511000000000001</v>
      </c>
      <c r="J1127" s="177">
        <v>6.3491</v>
      </c>
      <c r="K1127" s="177">
        <v>6.5800999999999998</v>
      </c>
      <c r="L1127" s="177">
        <v>6.3550000000000004</v>
      </c>
      <c r="M1127" s="177">
        <v>5.9969000000000001</v>
      </c>
      <c r="N1127" s="177">
        <v>5.5119999999999996</v>
      </c>
      <c r="O1127" s="177">
        <v>4.2812000000000001</v>
      </c>
      <c r="P1127" s="177">
        <v>5.3662000000000001</v>
      </c>
      <c r="Q1127" s="177">
        <v>6.8380999999999998</v>
      </c>
      <c r="R1127" s="177">
        <v>4.5064000000000002</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1981</v>
      </c>
      <c r="C1128" s="173">
        <v>101408</v>
      </c>
      <c r="D1128" s="176">
        <v>44990</v>
      </c>
      <c r="E1128" s="177">
        <v>3762.183</v>
      </c>
      <c r="F1128" s="177">
        <v>7.1166999999999998</v>
      </c>
      <c r="G1128" s="177">
        <v>7.0728999999999997</v>
      </c>
      <c r="H1128" s="177">
        <v>6.2838000000000003</v>
      </c>
      <c r="I1128" s="177">
        <v>6.1741000000000001</v>
      </c>
      <c r="J1128" s="177">
        <v>6.2718999999999996</v>
      </c>
      <c r="K1128" s="177">
        <v>6.5019999999999998</v>
      </c>
      <c r="L1128" s="177">
        <v>6.2759</v>
      </c>
      <c r="M1128" s="177">
        <v>5.9173</v>
      </c>
      <c r="N1128" s="177">
        <v>5.4496000000000002</v>
      </c>
      <c r="O1128" s="177">
        <v>4.1912000000000003</v>
      </c>
      <c r="P1128" s="177">
        <v>5.2698999999999998</v>
      </c>
      <c r="Q1128" s="177">
        <v>6.4970999999999997</v>
      </c>
      <c r="R1128" s="177">
        <v>4.4231999999999996</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44990</v>
      </c>
      <c r="E1132" s="177">
        <v>2681.6082000000001</v>
      </c>
      <c r="F1132" s="177">
        <v>7.0316000000000001</v>
      </c>
      <c r="G1132" s="177">
        <v>6.8521000000000001</v>
      </c>
      <c r="H1132" s="177">
        <v>6.1154999999999999</v>
      </c>
      <c r="I1132" s="177">
        <v>6.1394000000000002</v>
      </c>
      <c r="J1132" s="177">
        <v>6.3183999999999996</v>
      </c>
      <c r="K1132" s="177">
        <v>6.5514000000000001</v>
      </c>
      <c r="L1132" s="177">
        <v>6.3497000000000003</v>
      </c>
      <c r="M1132" s="177">
        <v>5.9519000000000002</v>
      </c>
      <c r="N1132" s="177">
        <v>5.4436</v>
      </c>
      <c r="O1132" s="177">
        <v>4.0281000000000002</v>
      </c>
      <c r="P1132" s="177">
        <v>5.1117999999999997</v>
      </c>
      <c r="Q1132" s="177">
        <v>6.6158000000000001</v>
      </c>
      <c r="R1132" s="177">
        <v>4.3880999999999997</v>
      </c>
      <c r="S1132" t="s">
        <v>1786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44990</v>
      </c>
      <c r="E1133" s="177">
        <v>2671.2049999999999</v>
      </c>
      <c r="F1133" s="177">
        <v>6.9509999999999996</v>
      </c>
      <c r="G1133" s="177">
        <v>6.7721</v>
      </c>
      <c r="H1133" s="177">
        <v>6.0354000000000001</v>
      </c>
      <c r="I1133" s="177">
        <v>6.0601000000000003</v>
      </c>
      <c r="J1133" s="177">
        <v>6.2431999999999999</v>
      </c>
      <c r="K1133" s="177">
        <v>6.4813999999999998</v>
      </c>
      <c r="L1133" s="177">
        <v>6.2826000000000004</v>
      </c>
      <c r="M1133" s="177">
        <v>5.8956999999999997</v>
      </c>
      <c r="N1133" s="177">
        <v>5.3918999999999997</v>
      </c>
      <c r="O1133" s="177">
        <v>3.9923999999999999</v>
      </c>
      <c r="P1133" s="177">
        <v>5.0751999999999997</v>
      </c>
      <c r="Q1133" s="177">
        <v>6.9066999999999998</v>
      </c>
      <c r="R1133" s="177">
        <v>4.3470000000000004</v>
      </c>
      <c r="S1133" t="s">
        <v>1786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44990</v>
      </c>
      <c r="E1134" s="177">
        <v>3199.6309000000001</v>
      </c>
      <c r="F1134" s="177">
        <v>6.9691000000000001</v>
      </c>
      <c r="G1134" s="177">
        <v>6.8369999999999997</v>
      </c>
      <c r="H1134" s="177">
        <v>6.2592999999999996</v>
      </c>
      <c r="I1134" s="177">
        <v>6.2236000000000002</v>
      </c>
      <c r="J1134" s="177">
        <v>6.335</v>
      </c>
      <c r="K1134" s="177">
        <v>6.5049999999999999</v>
      </c>
      <c r="L1134" s="177">
        <v>6.2847</v>
      </c>
      <c r="M1134" s="177">
        <v>5.9349999999999996</v>
      </c>
      <c r="N1134" s="177">
        <v>5.4371</v>
      </c>
      <c r="O1134" s="177">
        <v>4.2351999999999999</v>
      </c>
      <c r="P1134" s="177">
        <v>5.3026</v>
      </c>
      <c r="Q1134" s="177">
        <v>6.7617000000000003</v>
      </c>
      <c r="R1134" s="177">
        <v>4.4326999999999996</v>
      </c>
      <c r="S1134" t="s">
        <v>1786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44990</v>
      </c>
      <c r="E1135" s="177">
        <v>3170.5371</v>
      </c>
      <c r="F1135" s="177">
        <v>6.8695000000000004</v>
      </c>
      <c r="G1135" s="177">
        <v>6.7371999999999996</v>
      </c>
      <c r="H1135" s="177">
        <v>6.1593999999999998</v>
      </c>
      <c r="I1135" s="177">
        <v>6.1234000000000002</v>
      </c>
      <c r="J1135" s="177">
        <v>6.2344999999999997</v>
      </c>
      <c r="K1135" s="177">
        <v>6.3945999999999996</v>
      </c>
      <c r="L1135" s="177">
        <v>6.1783999999999999</v>
      </c>
      <c r="M1135" s="177">
        <v>5.8319999999999999</v>
      </c>
      <c r="N1135" s="177">
        <v>5.3398000000000003</v>
      </c>
      <c r="O1135" s="177">
        <v>4.1432000000000002</v>
      </c>
      <c r="P1135" s="177">
        <v>5.2050000000000001</v>
      </c>
      <c r="Q1135" s="177">
        <v>6.9001999999999999</v>
      </c>
      <c r="R1135" s="177">
        <v>4.3348000000000004</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1971</v>
      </c>
      <c r="C1136" s="173">
        <v>142589</v>
      </c>
      <c r="D1136" s="176">
        <v>44990</v>
      </c>
      <c r="E1136" s="177">
        <v>1192.5519648301499</v>
      </c>
      <c r="F1136" s="177">
        <v>5.6055999999999999</v>
      </c>
      <c r="G1136" s="177">
        <v>5.6138000000000003</v>
      </c>
      <c r="H1136" s="177">
        <v>5.7420999999999998</v>
      </c>
      <c r="I1136" s="177">
        <v>5.8567</v>
      </c>
      <c r="J1136" s="177">
        <v>5.8045</v>
      </c>
      <c r="K1136" s="177">
        <v>5.5945</v>
      </c>
      <c r="L1136" s="177">
        <v>5.4188999999999998</v>
      </c>
      <c r="M1136" s="177">
        <v>5.1425000000000001</v>
      </c>
      <c r="N1136" s="177">
        <v>4.6646999999999998</v>
      </c>
      <c r="O1136" s="177">
        <v>3.3578000000000001</v>
      </c>
      <c r="P1136" s="177"/>
      <c r="Q1136" s="177">
        <v>3.6006999999999998</v>
      </c>
      <c r="R1136" s="177">
        <v>3.7029000000000001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44990</v>
      </c>
      <c r="E1137" s="177">
        <v>2889.2806</v>
      </c>
      <c r="F1137" s="177">
        <v>7.1188000000000002</v>
      </c>
      <c r="G1137" s="177">
        <v>6.9786000000000001</v>
      </c>
      <c r="H1137" s="177">
        <v>6.2531999999999996</v>
      </c>
      <c r="I1137" s="177">
        <v>6.2682000000000002</v>
      </c>
      <c r="J1137" s="177">
        <v>6.3868999999999998</v>
      </c>
      <c r="K1137" s="177">
        <v>6.5416999999999996</v>
      </c>
      <c r="L1137" s="177">
        <v>6.3479000000000001</v>
      </c>
      <c r="M1137" s="177">
        <v>6.0018000000000002</v>
      </c>
      <c r="N1137" s="177">
        <v>5.4404000000000003</v>
      </c>
      <c r="O1137" s="177">
        <v>4.3216000000000001</v>
      </c>
      <c r="P1137" s="177">
        <v>5.3992000000000004</v>
      </c>
      <c r="Q1137" s="177">
        <v>6.7276999999999996</v>
      </c>
      <c r="R1137" s="177">
        <v>4.4829999999999997</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44990</v>
      </c>
      <c r="E1138" s="177">
        <v>2843.0897</v>
      </c>
      <c r="F1138" s="177">
        <v>6.8787000000000003</v>
      </c>
      <c r="G1138" s="177">
        <v>6.7385999999999999</v>
      </c>
      <c r="H1138" s="177">
        <v>6.0129999999999999</v>
      </c>
      <c r="I1138" s="177">
        <v>6.0277000000000003</v>
      </c>
      <c r="J1138" s="177">
        <v>6.1458000000000004</v>
      </c>
      <c r="K1138" s="177">
        <v>6.2979000000000003</v>
      </c>
      <c r="L1138" s="177">
        <v>6.1003999999999996</v>
      </c>
      <c r="M1138" s="177">
        <v>5.7511999999999999</v>
      </c>
      <c r="N1138" s="177">
        <v>5.1875999999999998</v>
      </c>
      <c r="O1138" s="177">
        <v>4.0654000000000003</v>
      </c>
      <c r="P1138" s="177">
        <v>5.1765999999999996</v>
      </c>
      <c r="Q1138" s="177">
        <v>6.8917999999999999</v>
      </c>
      <c r="R1138" s="177">
        <v>4.2301000000000002</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44990</v>
      </c>
      <c r="E1139" s="177">
        <v>2585.5925999999999</v>
      </c>
      <c r="F1139" s="177">
        <v>6.8788999999999998</v>
      </c>
      <c r="G1139" s="177">
        <v>6.7388000000000003</v>
      </c>
      <c r="H1139" s="177">
        <v>6.0132000000000003</v>
      </c>
      <c r="I1139" s="177">
        <v>6.0277000000000003</v>
      </c>
      <c r="J1139" s="177">
        <v>6.1459999999999999</v>
      </c>
      <c r="K1139" s="177">
        <v>6.298</v>
      </c>
      <c r="L1139" s="177">
        <v>6.1003999999999996</v>
      </c>
      <c r="M1139" s="177">
        <v>5.7511999999999999</v>
      </c>
      <c r="N1139" s="177">
        <v>5.1875999999999998</v>
      </c>
      <c r="O1139" s="177">
        <v>4.0652999999999997</v>
      </c>
      <c r="P1139" s="177">
        <v>5.1765999999999996</v>
      </c>
      <c r="Q1139" s="177">
        <v>6.3360000000000003</v>
      </c>
      <c r="R1139" s="177">
        <v>4.2302</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44990</v>
      </c>
      <c r="E1141" s="177">
        <v>5104.6768000000002</v>
      </c>
      <c r="F1141" s="177">
        <v>6.0801999999999996</v>
      </c>
      <c r="G1141" s="177">
        <v>6.0148999999999999</v>
      </c>
      <c r="H1141" s="177">
        <v>5.8822000000000001</v>
      </c>
      <c r="I1141" s="177">
        <v>5.5956999999999999</v>
      </c>
      <c r="J1141" s="177">
        <v>5.6679000000000004</v>
      </c>
      <c r="K1141" s="177">
        <v>5.8106</v>
      </c>
      <c r="L1141" s="177">
        <v>5.5820999999999996</v>
      </c>
      <c r="M1141" s="177">
        <v>5.1988000000000003</v>
      </c>
      <c r="N1141" s="177">
        <v>4.6741999999999999</v>
      </c>
      <c r="O1141" s="177">
        <v>3.5087000000000002</v>
      </c>
      <c r="P1141" s="177">
        <v>4.6313000000000004</v>
      </c>
      <c r="Q1141" s="177">
        <v>6.7755000000000001</v>
      </c>
      <c r="R1141" s="177">
        <v>3.6768000000000001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44990</v>
      </c>
      <c r="E1142" s="177">
        <v>3341.7851999999998</v>
      </c>
      <c r="F1142" s="177">
        <v>6.7327000000000004</v>
      </c>
      <c r="G1142" s="177">
        <v>6.6673999999999998</v>
      </c>
      <c r="H1142" s="177">
        <v>6.5359999999999996</v>
      </c>
      <c r="I1142" s="177">
        <v>6.2502000000000004</v>
      </c>
      <c r="J1142" s="177">
        <v>6.3205999999999998</v>
      </c>
      <c r="K1142" s="177">
        <v>6.4688999999999997</v>
      </c>
      <c r="L1142" s="177">
        <v>6.2526999999999999</v>
      </c>
      <c r="M1142" s="177">
        <v>5.8788999999999998</v>
      </c>
      <c r="N1142" s="177">
        <v>5.3616999999999999</v>
      </c>
      <c r="O1142" s="177">
        <v>4.1966000000000001</v>
      </c>
      <c r="P1142" s="177">
        <v>5.3342999999999998</v>
      </c>
      <c r="Q1142" s="177">
        <v>7.1311999999999998</v>
      </c>
      <c r="R1142" s="177">
        <v>4.3612000000000002</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44990</v>
      </c>
      <c r="E1143" s="177">
        <v>3363.9998999999998</v>
      </c>
      <c r="F1143" s="177">
        <v>6.8098000000000001</v>
      </c>
      <c r="G1143" s="177">
        <v>6.7457000000000003</v>
      </c>
      <c r="H1143" s="177">
        <v>6.6135000000000002</v>
      </c>
      <c r="I1143" s="177">
        <v>6.3278999999999996</v>
      </c>
      <c r="J1143" s="177">
        <v>6.3989000000000003</v>
      </c>
      <c r="K1143" s="177">
        <v>6.5488</v>
      </c>
      <c r="L1143" s="177">
        <v>6.3334000000000001</v>
      </c>
      <c r="M1143" s="177">
        <v>5.96</v>
      </c>
      <c r="N1143" s="177">
        <v>5.4424999999999999</v>
      </c>
      <c r="O1143" s="177">
        <v>4.2778999999999998</v>
      </c>
      <c r="P1143" s="177">
        <v>5.4086999999999996</v>
      </c>
      <c r="Q1143" s="177">
        <v>6.875</v>
      </c>
      <c r="R1143" s="177">
        <v>4.4408000000000003</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44990</v>
      </c>
      <c r="E1144" s="177">
        <v>4359.8414000000002</v>
      </c>
      <c r="F1144" s="177">
        <v>6.8143000000000002</v>
      </c>
      <c r="G1144" s="177">
        <v>6.6974999999999998</v>
      </c>
      <c r="H1144" s="177">
        <v>6.1401000000000003</v>
      </c>
      <c r="I1144" s="177">
        <v>6.0522999999999998</v>
      </c>
      <c r="J1144" s="177">
        <v>6.1989000000000001</v>
      </c>
      <c r="K1144" s="177">
        <v>6.4073000000000002</v>
      </c>
      <c r="L1144" s="177">
        <v>6.1635999999999997</v>
      </c>
      <c r="M1144" s="177">
        <v>5.7965</v>
      </c>
      <c r="N1144" s="177">
        <v>5.2957999999999998</v>
      </c>
      <c r="O1144" s="177">
        <v>4.093</v>
      </c>
      <c r="P1144" s="177">
        <v>5.1471</v>
      </c>
      <c r="Q1144" s="177">
        <v>6.7960000000000003</v>
      </c>
      <c r="R1144" s="177">
        <v>4.2968999999999999</v>
      </c>
      <c r="S1144" t="s">
        <v>1785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44990</v>
      </c>
      <c r="E1145" s="177">
        <v>4398.53</v>
      </c>
      <c r="F1145" s="177">
        <v>6.9146000000000001</v>
      </c>
      <c r="G1145" s="177">
        <v>6.7976000000000001</v>
      </c>
      <c r="H1145" s="177">
        <v>6.24</v>
      </c>
      <c r="I1145" s="177">
        <v>6.1523000000000003</v>
      </c>
      <c r="J1145" s="177">
        <v>6.2992999999999997</v>
      </c>
      <c r="K1145" s="177">
        <v>6.5087999999999999</v>
      </c>
      <c r="L1145" s="177">
        <v>6.2667000000000002</v>
      </c>
      <c r="M1145" s="177">
        <v>5.9010999999999996</v>
      </c>
      <c r="N1145" s="177">
        <v>5.4013999999999998</v>
      </c>
      <c r="O1145" s="177">
        <v>4.1973000000000003</v>
      </c>
      <c r="P1145" s="177">
        <v>5.2525000000000004</v>
      </c>
      <c r="Q1145" s="177">
        <v>6.7351999999999999</v>
      </c>
      <c r="R1145" s="177">
        <v>4.4012000000000002</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2011</v>
      </c>
      <c r="C1146" s="173">
        <v>118902</v>
      </c>
      <c r="D1146" s="176">
        <v>44990</v>
      </c>
      <c r="E1146" s="177">
        <v>2214.0158000000001</v>
      </c>
      <c r="F1146" s="177">
        <v>6.7798999999999996</v>
      </c>
      <c r="G1146" s="177">
        <v>6.6612</v>
      </c>
      <c r="H1146" s="177">
        <v>6.3657000000000004</v>
      </c>
      <c r="I1146" s="177">
        <v>6.2350000000000003</v>
      </c>
      <c r="J1146" s="177">
        <v>6.2633000000000001</v>
      </c>
      <c r="K1146" s="177">
        <v>6.4621000000000004</v>
      </c>
      <c r="L1146" s="177">
        <v>6.2289000000000003</v>
      </c>
      <c r="M1146" s="177">
        <v>5.8573000000000004</v>
      </c>
      <c r="N1146" s="177">
        <v>5.3566000000000003</v>
      </c>
      <c r="O1146" s="177">
        <v>4.0925000000000002</v>
      </c>
      <c r="P1146" s="177">
        <v>5.2141000000000002</v>
      </c>
      <c r="Q1146" s="177">
        <v>4.3254000000000001</v>
      </c>
      <c r="R1146" s="177">
        <v>4.3453999999999997</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2012</v>
      </c>
      <c r="C1147" s="173">
        <v>120038</v>
      </c>
      <c r="D1147" s="176">
        <v>44990</v>
      </c>
      <c r="E1147" s="177">
        <v>2229.5151000000001</v>
      </c>
      <c r="F1147" s="177">
        <v>6.8810000000000002</v>
      </c>
      <c r="G1147" s="177">
        <v>6.7618</v>
      </c>
      <c r="H1147" s="177">
        <v>6.4660000000000002</v>
      </c>
      <c r="I1147" s="177">
        <v>6.3353999999999999</v>
      </c>
      <c r="J1147" s="177">
        <v>6.3638000000000003</v>
      </c>
      <c r="K1147" s="177">
        <v>6.5621999999999998</v>
      </c>
      <c r="L1147" s="177">
        <v>6.3299000000000003</v>
      </c>
      <c r="M1147" s="177">
        <v>5.9595000000000002</v>
      </c>
      <c r="N1147" s="177">
        <v>5.4599000000000002</v>
      </c>
      <c r="O1147" s="177">
        <v>4.1952999999999996</v>
      </c>
      <c r="P1147" s="177">
        <v>5.3075000000000001</v>
      </c>
      <c r="Q1147" s="177">
        <v>6.76</v>
      </c>
      <c r="R1147" s="177">
        <v>4.4477000000000002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2013</v>
      </c>
      <c r="C1148" s="173">
        <v>118907</v>
      </c>
      <c r="D1148" s="176">
        <v>44990</v>
      </c>
      <c r="E1148" s="177">
        <v>3194.3908999999999</v>
      </c>
      <c r="F1148" s="177">
        <v>6.7805999999999997</v>
      </c>
      <c r="G1148" s="177">
        <v>6.6614000000000004</v>
      </c>
      <c r="H1148" s="177">
        <v>6.3659999999999997</v>
      </c>
      <c r="I1148" s="177">
        <v>6.2351000000000001</v>
      </c>
      <c r="J1148" s="177">
        <v>6.2633000000000001</v>
      </c>
      <c r="K1148" s="177">
        <v>6.4621000000000004</v>
      </c>
      <c r="L1148" s="177">
        <v>5.9123000000000001</v>
      </c>
      <c r="M1148" s="177">
        <v>5.3659999999999997</v>
      </c>
      <c r="N1148" s="177">
        <v>4.7748999999999997</v>
      </c>
      <c r="O1148" s="177">
        <v>3.3527999999999998</v>
      </c>
      <c r="P1148" s="177">
        <v>4.4160000000000004</v>
      </c>
      <c r="Q1148" s="177">
        <v>5.899</v>
      </c>
      <c r="R1148" s="177">
        <v>3.6448</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44990</v>
      </c>
      <c r="E1149" s="177">
        <v>328.80059999999997</v>
      </c>
      <c r="F1149" s="177">
        <v>6.8616999999999999</v>
      </c>
      <c r="G1149" s="177">
        <v>6.7309000000000001</v>
      </c>
      <c r="H1149" s="177">
        <v>6.1539999999999999</v>
      </c>
      <c r="I1149" s="177">
        <v>6.0815999999999999</v>
      </c>
      <c r="J1149" s="177">
        <v>6.2267000000000001</v>
      </c>
      <c r="K1149" s="177">
        <v>6.4222000000000001</v>
      </c>
      <c r="L1149" s="177">
        <v>6.1397000000000004</v>
      </c>
      <c r="M1149" s="177">
        <v>5.7897999999999996</v>
      </c>
      <c r="N1149" s="177">
        <v>5.2866999999999997</v>
      </c>
      <c r="O1149" s="177">
        <v>4.1486999999999998</v>
      </c>
      <c r="P1149" s="177">
        <v>5.2263999999999999</v>
      </c>
      <c r="Q1149" s="177">
        <v>7.1195000000000004</v>
      </c>
      <c r="R1149" s="177">
        <v>4.2910000000000004</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44990</v>
      </c>
      <c r="E1150" s="177">
        <v>331.29599999999999</v>
      </c>
      <c r="F1150" s="177">
        <v>6.9532999999999996</v>
      </c>
      <c r="G1150" s="177">
        <v>6.8235999999999999</v>
      </c>
      <c r="H1150" s="177">
        <v>6.2449000000000003</v>
      </c>
      <c r="I1150" s="177">
        <v>6.1725000000000003</v>
      </c>
      <c r="J1150" s="177">
        <v>6.3174000000000001</v>
      </c>
      <c r="K1150" s="177">
        <v>6.5137</v>
      </c>
      <c r="L1150" s="177">
        <v>6.2324999999999999</v>
      </c>
      <c r="M1150" s="177">
        <v>5.8837999999999999</v>
      </c>
      <c r="N1150" s="177">
        <v>5.3815999999999997</v>
      </c>
      <c r="O1150" s="177">
        <v>4.2622</v>
      </c>
      <c r="P1150" s="177">
        <v>5.3251999999999997</v>
      </c>
      <c r="Q1150" s="177">
        <v>6.7815000000000003</v>
      </c>
      <c r="R1150" s="177">
        <v>4.3992000000000004</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44990</v>
      </c>
      <c r="E1151" s="177">
        <v>2388.7078999999999</v>
      </c>
      <c r="F1151" s="177">
        <v>6.8912000000000004</v>
      </c>
      <c r="G1151" s="177">
        <v>6.9513999999999996</v>
      </c>
      <c r="H1151" s="177">
        <v>6.4344000000000001</v>
      </c>
      <c r="I1151" s="177">
        <v>6.2823000000000002</v>
      </c>
      <c r="J1151" s="177">
        <v>6.3026999999999997</v>
      </c>
      <c r="K1151" s="177">
        <v>6.4278000000000004</v>
      </c>
      <c r="L1151" s="177">
        <v>6.2305000000000001</v>
      </c>
      <c r="M1151" s="177">
        <v>5.9089</v>
      </c>
      <c r="N1151" s="177">
        <v>5.3883999999999999</v>
      </c>
      <c r="O1151" s="177">
        <v>4.3188000000000004</v>
      </c>
      <c r="P1151" s="177">
        <v>5.3512000000000004</v>
      </c>
      <c r="Q1151" s="177">
        <v>7.1182999999999996</v>
      </c>
      <c r="R1151" s="177">
        <v>4.4208999999999996</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44990</v>
      </c>
      <c r="E1152" s="177">
        <v>2409.0717</v>
      </c>
      <c r="F1152" s="177">
        <v>6.9314</v>
      </c>
      <c r="G1152" s="177">
        <v>6.9912000000000001</v>
      </c>
      <c r="H1152" s="177">
        <v>6.4743000000000004</v>
      </c>
      <c r="I1152" s="177">
        <v>6.3221999999999996</v>
      </c>
      <c r="J1152" s="177">
        <v>6.3429000000000002</v>
      </c>
      <c r="K1152" s="177">
        <v>6.4683999999999999</v>
      </c>
      <c r="L1152" s="177">
        <v>6.2717000000000001</v>
      </c>
      <c r="M1152" s="177">
        <v>5.9507000000000003</v>
      </c>
      <c r="N1152" s="177">
        <v>5.4306000000000001</v>
      </c>
      <c r="O1152" s="177">
        <v>4.3605999999999998</v>
      </c>
      <c r="P1152" s="177">
        <v>5.4187000000000003</v>
      </c>
      <c r="Q1152" s="177">
        <v>6.8028000000000004</v>
      </c>
      <c r="R1152" s="177">
        <v>4.4626999999999999</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44990</v>
      </c>
      <c r="E1153" s="177">
        <v>2703.0971</v>
      </c>
      <c r="F1153" s="177">
        <v>7.0932000000000004</v>
      </c>
      <c r="G1153" s="177">
        <v>6.8391000000000002</v>
      </c>
      <c r="H1153" s="177">
        <v>6.0034000000000001</v>
      </c>
      <c r="I1153" s="177">
        <v>6.0602</v>
      </c>
      <c r="J1153" s="177">
        <v>6.2492999999999999</v>
      </c>
      <c r="K1153" s="177">
        <v>6.4762000000000004</v>
      </c>
      <c r="L1153" s="177">
        <v>6.2582000000000004</v>
      </c>
      <c r="M1153" s="177">
        <v>5.9119999999999999</v>
      </c>
      <c r="N1153" s="177">
        <v>5.4240000000000004</v>
      </c>
      <c r="O1153" s="177">
        <v>4.1632999999999996</v>
      </c>
      <c r="P1153" s="177">
        <v>5.1965000000000003</v>
      </c>
      <c r="Q1153" s="177">
        <v>6.702</v>
      </c>
      <c r="R1153" s="177">
        <v>4.4043000000000001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44990</v>
      </c>
      <c r="E1154" s="177">
        <v>2685.2892000000002</v>
      </c>
      <c r="F1154" s="177">
        <v>6.9621000000000004</v>
      </c>
      <c r="G1154" s="177">
        <v>6.7088999999999999</v>
      </c>
      <c r="H1154" s="177">
        <v>5.8734000000000002</v>
      </c>
      <c r="I1154" s="177">
        <v>5.9298000000000002</v>
      </c>
      <c r="J1154" s="177">
        <v>6.1185999999999998</v>
      </c>
      <c r="K1154" s="177">
        <v>6.3441000000000001</v>
      </c>
      <c r="L1154" s="177">
        <v>6.1239999999999997</v>
      </c>
      <c r="M1154" s="177">
        <v>5.7903000000000002</v>
      </c>
      <c r="N1154" s="177">
        <v>5.3136000000000001</v>
      </c>
      <c r="O1154" s="177">
        <v>4.0902000000000003</v>
      </c>
      <c r="P1154" s="177">
        <v>5.1242000000000001</v>
      </c>
      <c r="Q1154" s="177">
        <v>5.3547000000000002</v>
      </c>
      <c r="R1154" s="177">
        <v>4.3208000000000002</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44990</v>
      </c>
      <c r="E1155" s="177">
        <v>1723.9487999999999</v>
      </c>
      <c r="F1155" s="177">
        <v>6.7553999999999998</v>
      </c>
      <c r="G1155" s="177">
        <v>6.4878</v>
      </c>
      <c r="H1155" s="177">
        <v>6.1871999999999998</v>
      </c>
      <c r="I1155" s="177">
        <v>6.2389999999999999</v>
      </c>
      <c r="J1155" s="177">
        <v>6.3074000000000003</v>
      </c>
      <c r="K1155" s="177">
        <v>6.4485000000000001</v>
      </c>
      <c r="L1155" s="177">
        <v>6.2012</v>
      </c>
      <c r="M1155" s="177">
        <v>5.8428000000000004</v>
      </c>
      <c r="N1155" s="177">
        <v>5.3144999999999998</v>
      </c>
      <c r="O1155" s="177">
        <v>3.8569</v>
      </c>
      <c r="P1155" s="177">
        <v>4.8273999999999999</v>
      </c>
      <c r="Q1155" s="177">
        <v>6.0201000000000002</v>
      </c>
      <c r="R1155" s="177">
        <v>4.2390999999999996</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44990</v>
      </c>
      <c r="E1156" s="177">
        <v>1715.9354000000001</v>
      </c>
      <c r="F1156" s="177">
        <v>6.7039999999999997</v>
      </c>
      <c r="G1156" s="177">
        <v>6.4371999999999998</v>
      </c>
      <c r="H1156" s="177">
        <v>6.1369999999999996</v>
      </c>
      <c r="I1156" s="177">
        <v>6.1887999999999996</v>
      </c>
      <c r="J1156" s="177">
        <v>6.2571000000000003</v>
      </c>
      <c r="K1156" s="177">
        <v>6.3977000000000004</v>
      </c>
      <c r="L1156" s="177">
        <v>6.1497000000000002</v>
      </c>
      <c r="M1156" s="177">
        <v>5.7907000000000002</v>
      </c>
      <c r="N1156" s="177">
        <v>5.2618999999999998</v>
      </c>
      <c r="O1156" s="177">
        <v>3.8050000000000002</v>
      </c>
      <c r="P1156" s="177">
        <v>4.7751000000000001</v>
      </c>
      <c r="Q1156" s="177">
        <v>5.9671000000000003</v>
      </c>
      <c r="R1156" s="177">
        <v>4.1870000000000003</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44990</v>
      </c>
      <c r="E1157" s="177">
        <v>2172.4155999999998</v>
      </c>
      <c r="F1157" s="177">
        <v>6.5185000000000004</v>
      </c>
      <c r="G1157" s="177">
        <v>6.5404</v>
      </c>
      <c r="H1157" s="177">
        <v>6.1497000000000002</v>
      </c>
      <c r="I1157" s="177">
        <v>6.0106999999999999</v>
      </c>
      <c r="J1157" s="177">
        <v>6.1384999999999996</v>
      </c>
      <c r="K1157" s="177">
        <v>6.3475999999999999</v>
      </c>
      <c r="L1157" s="177">
        <v>6.1544999999999996</v>
      </c>
      <c r="M1157" s="177">
        <v>5.7488000000000001</v>
      </c>
      <c r="N1157" s="177">
        <v>5.2309000000000001</v>
      </c>
      <c r="O1157" s="177">
        <v>4.0130999999999997</v>
      </c>
      <c r="P1157" s="177">
        <v>5.1619999999999999</v>
      </c>
      <c r="Q1157" s="177">
        <v>6.7507999999999999</v>
      </c>
      <c r="R1157" s="177">
        <v>4.1726000000000001</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1819</v>
      </c>
      <c r="C1162" s="173">
        <v>115991</v>
      </c>
      <c r="D1162" s="176">
        <v>44990</v>
      </c>
      <c r="E1162" s="177">
        <v>2151.1765</v>
      </c>
      <c r="F1162" s="177">
        <v>6.4283999999999999</v>
      </c>
      <c r="G1162" s="177">
        <v>6.4504999999999999</v>
      </c>
      <c r="H1162" s="177">
        <v>6.0593000000000004</v>
      </c>
      <c r="I1162" s="177">
        <v>5.9203999999999999</v>
      </c>
      <c r="J1162" s="177">
        <v>6.0476000000000001</v>
      </c>
      <c r="K1162" s="177">
        <v>6.2561</v>
      </c>
      <c r="L1162" s="177">
        <v>6.0613000000000001</v>
      </c>
      <c r="M1162" s="177">
        <v>5.6512000000000002</v>
      </c>
      <c r="N1162" s="177">
        <v>5.1310000000000002</v>
      </c>
      <c r="O1162" s="177">
        <v>3.9152999999999998</v>
      </c>
      <c r="P1162" s="177">
        <v>5.0606</v>
      </c>
      <c r="Q1162" s="177">
        <v>6.9710999999999999</v>
      </c>
      <c r="R1162" s="177">
        <v>4.0781000000000001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44990</v>
      </c>
      <c r="E1163" s="177">
        <v>3051.9301</v>
      </c>
      <c r="F1163" s="177">
        <v>6.7991000000000001</v>
      </c>
      <c r="G1163" s="177">
        <v>6.7438000000000002</v>
      </c>
      <c r="H1163" s="177">
        <v>6.1227999999999998</v>
      </c>
      <c r="I1163" s="177">
        <v>6.0431999999999997</v>
      </c>
      <c r="J1163" s="177">
        <v>6.1932</v>
      </c>
      <c r="K1163" s="177">
        <v>6.4112999999999998</v>
      </c>
      <c r="L1163" s="177">
        <v>6.1989000000000001</v>
      </c>
      <c r="M1163" s="177">
        <v>5.8369</v>
      </c>
      <c r="N1163" s="177">
        <v>5.3467000000000002</v>
      </c>
      <c r="O1163" s="177">
        <v>4.1186999999999996</v>
      </c>
      <c r="P1163" s="177">
        <v>5.1829999999999998</v>
      </c>
      <c r="Q1163" s="177">
        <v>7.0819000000000001</v>
      </c>
      <c r="R1163" s="177">
        <v>4.3380999999999998</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44990</v>
      </c>
      <c r="E1164" s="177">
        <v>3073.3024999999998</v>
      </c>
      <c r="F1164" s="177">
        <v>6.8705999999999996</v>
      </c>
      <c r="G1164" s="177">
        <v>6.8141999999999996</v>
      </c>
      <c r="H1164" s="177">
        <v>6.1932999999999998</v>
      </c>
      <c r="I1164" s="177">
        <v>6.1136999999999997</v>
      </c>
      <c r="J1164" s="177">
        <v>6.2638999999999996</v>
      </c>
      <c r="K1164" s="177">
        <v>6.4827000000000004</v>
      </c>
      <c r="L1164" s="177">
        <v>6.2713999999999999</v>
      </c>
      <c r="M1164" s="177">
        <v>5.9109999999999996</v>
      </c>
      <c r="N1164" s="177">
        <v>5.4214000000000002</v>
      </c>
      <c r="O1164" s="177">
        <v>4.1921999999999997</v>
      </c>
      <c r="P1164" s="177">
        <v>5.2569999999999997</v>
      </c>
      <c r="Q1164" s="177">
        <v>6.7592999999999996</v>
      </c>
      <c r="R1164" s="177">
        <v>4.4118000000000004</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44990</v>
      </c>
      <c r="E1165" s="177">
        <v>2736.0036</v>
      </c>
      <c r="F1165" s="177">
        <v>6.2698</v>
      </c>
      <c r="G1165" s="177">
        <v>6.2137000000000002</v>
      </c>
      <c r="H1165" s="177">
        <v>5.5922999999999998</v>
      </c>
      <c r="I1165" s="177">
        <v>5.5121000000000002</v>
      </c>
      <c r="J1165" s="177">
        <v>5.6608000000000001</v>
      </c>
      <c r="K1165" s="177">
        <v>5.8733000000000004</v>
      </c>
      <c r="L1165" s="177">
        <v>5.6534000000000004</v>
      </c>
      <c r="M1165" s="177">
        <v>5.2854000000000001</v>
      </c>
      <c r="N1165" s="177">
        <v>4.7903000000000002</v>
      </c>
      <c r="O1165" s="177">
        <v>3.5686</v>
      </c>
      <c r="P1165" s="177">
        <v>4.6283000000000003</v>
      </c>
      <c r="Q1165" s="177">
        <v>6.3666999999999998</v>
      </c>
      <c r="R1165" s="177">
        <v>3.7867999999999999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44990</v>
      </c>
      <c r="E1166" s="177">
        <v>1171.6943000000001</v>
      </c>
      <c r="F1166" s="177">
        <v>6.3403999999999998</v>
      </c>
      <c r="G1166" s="177">
        <v>6.4184999999999999</v>
      </c>
      <c r="H1166" s="177">
        <v>6.6303000000000001</v>
      </c>
      <c r="I1166" s="177">
        <v>6.4763999999999999</v>
      </c>
      <c r="J1166" s="177">
        <v>6.4584999999999999</v>
      </c>
      <c r="K1166" s="177">
        <v>6.4805999999999999</v>
      </c>
      <c r="L1166" s="177">
        <v>6.1439000000000004</v>
      </c>
      <c r="M1166" s="177">
        <v>5.7988</v>
      </c>
      <c r="N1166" s="177">
        <v>5.3425000000000002</v>
      </c>
      <c r="O1166" s="177">
        <v>3.84</v>
      </c>
      <c r="P1166" s="177"/>
      <c r="Q1166" s="177">
        <v>4.1816000000000004</v>
      </c>
      <c r="R1166" s="177">
        <v>4.2736999999999998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44990</v>
      </c>
      <c r="E1167" s="177">
        <v>1166.0958000000001</v>
      </c>
      <c r="F1167" s="177">
        <v>6.1829999999999998</v>
      </c>
      <c r="G1167" s="177">
        <v>6.2592999999999996</v>
      </c>
      <c r="H1167" s="177">
        <v>6.4702999999999999</v>
      </c>
      <c r="I1167" s="177">
        <v>6.3162000000000003</v>
      </c>
      <c r="J1167" s="177">
        <v>6.2979000000000003</v>
      </c>
      <c r="K1167" s="177">
        <v>6.3186</v>
      </c>
      <c r="L1167" s="177">
        <v>5.9794</v>
      </c>
      <c r="M1167" s="177">
        <v>5.6322000000000001</v>
      </c>
      <c r="N1167" s="177">
        <v>5.1741999999999999</v>
      </c>
      <c r="O1167" s="177">
        <v>3.7073</v>
      </c>
      <c r="P1167" s="177"/>
      <c r="Q1167" s="177">
        <v>4.0526999999999997</v>
      </c>
      <c r="R1167" s="177">
        <v>4.1311</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44990</v>
      </c>
      <c r="E1168" s="177">
        <v>60.710500000000003</v>
      </c>
      <c r="F1168" s="177">
        <v>6.4943</v>
      </c>
      <c r="G1168" s="177">
        <v>6.5568</v>
      </c>
      <c r="H1168" s="177">
        <v>6.6131000000000002</v>
      </c>
      <c r="I1168" s="177">
        <v>6.3884999999999996</v>
      </c>
      <c r="J1168" s="177">
        <v>6.4107000000000003</v>
      </c>
      <c r="K1168" s="177">
        <v>6.4263000000000003</v>
      </c>
      <c r="L1168" s="177">
        <v>6.1971999999999996</v>
      </c>
      <c r="M1168" s="177">
        <v>5.8365</v>
      </c>
      <c r="N1168" s="177">
        <v>5.3493000000000004</v>
      </c>
      <c r="O1168" s="177">
        <v>4.1036000000000001</v>
      </c>
      <c r="P1168" s="177">
        <v>5.1988000000000003</v>
      </c>
      <c r="Q1168" s="177">
        <v>7.4217000000000004</v>
      </c>
      <c r="R1168" s="177">
        <v>4.3651</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44990</v>
      </c>
      <c r="E1169" s="177">
        <v>61.2179</v>
      </c>
      <c r="F1169" s="177">
        <v>6.6193999999999997</v>
      </c>
      <c r="G1169" s="177">
        <v>6.6616</v>
      </c>
      <c r="H1169" s="177">
        <v>6.7119999999999997</v>
      </c>
      <c r="I1169" s="177">
        <v>6.4894999999999996</v>
      </c>
      <c r="J1169" s="177">
        <v>6.5121000000000002</v>
      </c>
      <c r="K1169" s="177">
        <v>6.5281000000000002</v>
      </c>
      <c r="L1169" s="177">
        <v>6.3003999999999998</v>
      </c>
      <c r="M1169" s="177">
        <v>5.9409999999999998</v>
      </c>
      <c r="N1169" s="177">
        <v>5.4546000000000001</v>
      </c>
      <c r="O1169" s="177">
        <v>4.1951999999999998</v>
      </c>
      <c r="P1169" s="177">
        <v>5.2880000000000003</v>
      </c>
      <c r="Q1169" s="177">
        <v>6.8064999999999998</v>
      </c>
      <c r="R1169" s="177">
        <v>4.4610000000000003</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44990</v>
      </c>
      <c r="E1170" s="177">
        <v>34.900100000000002</v>
      </c>
      <c r="F1170" s="177">
        <v>6.4854000000000003</v>
      </c>
      <c r="G1170" s="177">
        <v>6.5575000000000001</v>
      </c>
      <c r="H1170" s="177">
        <v>6.5971000000000002</v>
      </c>
      <c r="I1170" s="177">
        <v>6.3803000000000001</v>
      </c>
      <c r="J1170" s="177">
        <v>6.3997000000000002</v>
      </c>
      <c r="K1170" s="177">
        <v>6.4143999999999997</v>
      </c>
      <c r="L1170" s="177">
        <v>6.1828000000000003</v>
      </c>
      <c r="M1170" s="177">
        <v>5.8201999999999998</v>
      </c>
      <c r="N1170" s="177">
        <v>5.3308</v>
      </c>
      <c r="O1170" s="177">
        <v>4.0938999999999997</v>
      </c>
      <c r="P1170" s="177">
        <v>5.1929999999999996</v>
      </c>
      <c r="Q1170" s="177">
        <v>6.8723000000000001</v>
      </c>
      <c r="R1170" s="177">
        <v>4.3502000000000001</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1708</v>
      </c>
      <c r="C1171" s="173">
        <v>148414</v>
      </c>
      <c r="D1171" s="176">
        <v>44990</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1709</v>
      </c>
      <c r="C1172" s="173">
        <v>148413</v>
      </c>
      <c r="D1172" s="176">
        <v>44990</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1710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1711</v>
      </c>
      <c r="C1174" s="173">
        <v>139258</v>
      </c>
      <c r="D1174" s="176"/>
      <c r="E1174" s="177"/>
      <c r="F1174" s="177"/>
      <c r="G1174" s="177"/>
      <c r="H1174" s="177"/>
      <c r="I1174" s="177"/>
      <c r="J1174" s="177"/>
      <c r="K1174" s="177"/>
      <c r="L1174" s="177"/>
      <c r="M1174" s="177"/>
      <c r="N1174" s="177"/>
      <c r="O1174" s="177"/>
      <c r="P1174" s="177"/>
      <c r="Q1174" s="177"/>
      <c r="R1174" s="177"/>
      <c r="S1174" t="s">
        <v>1786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1712</v>
      </c>
      <c r="C1175" s="173">
        <v>139259</v>
      </c>
      <c r="D1175" s="176"/>
      <c r="E1175" s="177"/>
      <c r="F1175" s="177"/>
      <c r="G1175" s="177"/>
      <c r="H1175" s="177"/>
      <c r="I1175" s="177"/>
      <c r="J1175" s="177"/>
      <c r="K1175" s="177"/>
      <c r="L1175" s="177"/>
      <c r="M1175" s="177"/>
      <c r="N1175" s="177"/>
      <c r="O1175" s="177"/>
      <c r="P1175" s="177"/>
      <c r="Q1175" s="177"/>
      <c r="R1175" s="177"/>
      <c r="S1175" t="s">
        <v>1786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1713</v>
      </c>
      <c r="C1176" s="173">
        <v>139257</v>
      </c>
      <c r="D1176" s="176"/>
      <c r="E1176" s="177"/>
      <c r="F1176" s="177"/>
      <c r="G1176" s="177"/>
      <c r="H1176" s="177"/>
      <c r="I1176" s="177"/>
      <c r="J1176" s="177"/>
      <c r="K1176" s="177"/>
      <c r="L1176" s="177"/>
      <c r="M1176" s="177"/>
      <c r="N1176" s="177"/>
      <c r="O1176" s="177"/>
      <c r="P1176" s="177"/>
      <c r="Q1176" s="177"/>
      <c r="R1176" s="177"/>
      <c r="S1176" t="s">
        <v>1786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1714</v>
      </c>
      <c r="C1177" s="173">
        <v>148415</v>
      </c>
      <c r="D1177" s="176">
        <v>44990</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1786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44990</v>
      </c>
      <c r="E1178" s="177">
        <v>4522.5114999999996</v>
      </c>
      <c r="F1178" s="177">
        <v>7.0170000000000003</v>
      </c>
      <c r="G1178" s="177">
        <v>6.8644999999999996</v>
      </c>
      <c r="H1178" s="177">
        <v>6.1341999999999999</v>
      </c>
      <c r="I1178" s="177">
        <v>6.0909000000000004</v>
      </c>
      <c r="J1178" s="177">
        <v>6.2755999999999998</v>
      </c>
      <c r="K1178" s="177">
        <v>6.4861000000000004</v>
      </c>
      <c r="L1178" s="177">
        <v>6.2423000000000002</v>
      </c>
      <c r="M1178" s="177">
        <v>5.8804999999999996</v>
      </c>
      <c r="N1178" s="177">
        <v>5.3863000000000003</v>
      </c>
      <c r="O1178" s="177">
        <v>4.1992000000000003</v>
      </c>
      <c r="P1178" s="177">
        <v>5.2489999999999997</v>
      </c>
      <c r="Q1178" s="177">
        <v>6.7312000000000003</v>
      </c>
      <c r="R1178" s="177">
        <v>4.4132999999999996</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44990</v>
      </c>
      <c r="E1179" s="177">
        <v>4492.0771999999997</v>
      </c>
      <c r="F1179" s="177">
        <v>6.8461999999999996</v>
      </c>
      <c r="G1179" s="177">
        <v>6.6936</v>
      </c>
      <c r="H1179" s="177">
        <v>5.9631999999999996</v>
      </c>
      <c r="I1179" s="177">
        <v>5.9447999999999999</v>
      </c>
      <c r="J1179" s="177">
        <v>6.1414999999999997</v>
      </c>
      <c r="K1179" s="177">
        <v>6.3593999999999999</v>
      </c>
      <c r="L1179" s="177">
        <v>6.1154000000000002</v>
      </c>
      <c r="M1179" s="177">
        <v>5.7525000000000004</v>
      </c>
      <c r="N1179" s="177">
        <v>5.2572999999999999</v>
      </c>
      <c r="O1179" s="177">
        <v>4.0881999999999996</v>
      </c>
      <c r="P1179" s="177">
        <v>5.1604000000000001</v>
      </c>
      <c r="Q1179" s="177">
        <v>6.8452999999999999</v>
      </c>
      <c r="R1179" s="177">
        <v>4.2858000000000001</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1855</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44990</v>
      </c>
      <c r="E1182" s="177">
        <v>4064.9769999999999</v>
      </c>
      <c r="F1182" s="177">
        <v>7.1083999999999996</v>
      </c>
      <c r="G1182" s="177">
        <v>6.9541000000000004</v>
      </c>
      <c r="H1182" s="177">
        <v>6.1965000000000003</v>
      </c>
      <c r="I1182" s="177">
        <v>6.1756000000000002</v>
      </c>
      <c r="J1182" s="177">
        <v>6.3517999999999999</v>
      </c>
      <c r="K1182" s="177">
        <v>6.5453999999999999</v>
      </c>
      <c r="L1182" s="177">
        <v>6.2912999999999997</v>
      </c>
      <c r="M1182" s="177">
        <v>5.9146999999999998</v>
      </c>
      <c r="N1182" s="177">
        <v>5.4089999999999998</v>
      </c>
      <c r="O1182" s="177">
        <v>4.2910000000000004</v>
      </c>
      <c r="P1182" s="177">
        <v>5.3422000000000001</v>
      </c>
      <c r="Q1182" s="177">
        <v>6.7782999999999998</v>
      </c>
      <c r="R1182" s="177">
        <v>4.4291999999999998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1810</v>
      </c>
      <c r="C1183" s="173">
        <v>101185</v>
      </c>
      <c r="D1183" s="176">
        <v>44990</v>
      </c>
      <c r="E1183" s="177">
        <v>4017.1069000000002</v>
      </c>
      <c r="F1183" s="177">
        <v>6.9676999999999998</v>
      </c>
      <c r="G1183" s="177">
        <v>6.8139000000000003</v>
      </c>
      <c r="H1183" s="177">
        <v>6.0563000000000002</v>
      </c>
      <c r="I1183" s="177">
        <v>6.0351999999999997</v>
      </c>
      <c r="J1183" s="177">
        <v>6.2110000000000003</v>
      </c>
      <c r="K1183" s="177">
        <v>6.4028999999999998</v>
      </c>
      <c r="L1183" s="177">
        <v>6.1467000000000001</v>
      </c>
      <c r="M1183" s="177">
        <v>5.7683</v>
      </c>
      <c r="N1183" s="177">
        <v>5.2613000000000003</v>
      </c>
      <c r="O1183" s="177">
        <v>4.1452999999999998</v>
      </c>
      <c r="P1183" s="177">
        <v>5.1961000000000004</v>
      </c>
      <c r="Q1183" s="177">
        <v>6.8487</v>
      </c>
      <c r="R1183" s="177">
        <v>4.2828999999999997</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430</v>
      </c>
      <c r="C1184" s="173">
        <v>139538</v>
      </c>
      <c r="D1184" s="176">
        <v>44990</v>
      </c>
      <c r="E1184" s="177">
        <v>1456.5986</v>
      </c>
      <c r="F1184" s="177">
        <v>7.0251999999999999</v>
      </c>
      <c r="G1184" s="177">
        <v>7.3022</v>
      </c>
      <c r="H1184" s="177">
        <v>6.8966000000000003</v>
      </c>
      <c r="I1184" s="177">
        <v>6.4779</v>
      </c>
      <c r="J1184" s="177">
        <v>6.5339</v>
      </c>
      <c r="K1184" s="177">
        <v>6.6048</v>
      </c>
      <c r="L1184" s="177">
        <v>6.3718000000000004</v>
      </c>
      <c r="M1184" s="177">
        <v>6.0221</v>
      </c>
      <c r="N1184" s="177">
        <v>5.5209999999999999</v>
      </c>
      <c r="O1184" s="177">
        <v>4.3276000000000003</v>
      </c>
      <c r="P1184" s="177">
        <v>5.4146000000000001</v>
      </c>
      <c r="Q1184" s="177">
        <v>5.7971000000000004</v>
      </c>
      <c r="R1184" s="177">
        <v>4.5060000000000002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431</v>
      </c>
      <c r="C1185" s="173">
        <v>139537</v>
      </c>
      <c r="D1185" s="176">
        <v>44990</v>
      </c>
      <c r="E1185" s="177">
        <v>1444.8656000000001</v>
      </c>
      <c r="F1185" s="177">
        <v>6.9154999999999998</v>
      </c>
      <c r="G1185" s="177">
        <v>7.1928999999999998</v>
      </c>
      <c r="H1185" s="177">
        <v>6.7862</v>
      </c>
      <c r="I1185" s="177">
        <v>6.3676000000000004</v>
      </c>
      <c r="J1185" s="177">
        <v>6.4234999999999998</v>
      </c>
      <c r="K1185" s="177">
        <v>6.4926000000000004</v>
      </c>
      <c r="L1185" s="177">
        <v>6.2577999999999996</v>
      </c>
      <c r="M1185" s="177">
        <v>5.9066999999999998</v>
      </c>
      <c r="N1185" s="177">
        <v>5.4044999999999996</v>
      </c>
      <c r="O1185" s="177">
        <v>4.2127999999999997</v>
      </c>
      <c r="P1185" s="177">
        <v>5.2952000000000004</v>
      </c>
      <c r="Q1185" s="177">
        <v>5.6688999999999998</v>
      </c>
      <c r="R1185" s="177">
        <v>4.3909000000000002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44990</v>
      </c>
      <c r="E1186" s="177">
        <v>2363.4193</v>
      </c>
      <c r="F1186" s="177">
        <v>6.8658000000000001</v>
      </c>
      <c r="G1186" s="177">
        <v>6.8484999999999996</v>
      </c>
      <c r="H1186" s="177">
        <v>6.4126000000000003</v>
      </c>
      <c r="I1186" s="177">
        <v>6.2957000000000001</v>
      </c>
      <c r="J1186" s="177">
        <v>6.3681000000000001</v>
      </c>
      <c r="K1186" s="177">
        <v>6.5593000000000004</v>
      </c>
      <c r="L1186" s="177">
        <v>6.3106</v>
      </c>
      <c r="M1186" s="177">
        <v>5.9435000000000002</v>
      </c>
      <c r="N1186" s="177">
        <v>5.4641999999999999</v>
      </c>
      <c r="O1186" s="177">
        <v>4.2694000000000001</v>
      </c>
      <c r="P1186" s="177">
        <v>5.3231999999999999</v>
      </c>
      <c r="Q1186" s="177">
        <v>6.6071</v>
      </c>
      <c r="R1186" s="177">
        <v>4.4604999999999997</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44990</v>
      </c>
      <c r="E1187" s="177">
        <v>2328.9198000000001</v>
      </c>
      <c r="F1187" s="177">
        <v>6.7605000000000004</v>
      </c>
      <c r="G1187" s="177">
        <v>6.7434000000000003</v>
      </c>
      <c r="H1187" s="177">
        <v>6.3064</v>
      </c>
      <c r="I1187" s="177">
        <v>6.1901999999999999</v>
      </c>
      <c r="J1187" s="177">
        <v>6.2643000000000004</v>
      </c>
      <c r="K1187" s="177">
        <v>6.45</v>
      </c>
      <c r="L1187" s="177">
        <v>6.2032999999999996</v>
      </c>
      <c r="M1187" s="177">
        <v>5.8375000000000004</v>
      </c>
      <c r="N1187" s="177">
        <v>5.3586</v>
      </c>
      <c r="O1187" s="177">
        <v>4.1662999999999997</v>
      </c>
      <c r="P1187" s="177">
        <v>5.2267000000000001</v>
      </c>
      <c r="Q1187" s="177">
        <v>6.1563999999999997</v>
      </c>
      <c r="R1187" s="177">
        <v>4.3575999999999997</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44990</v>
      </c>
      <c r="E1188" s="177">
        <v>11.9361</v>
      </c>
      <c r="F1188" s="177">
        <v>6.73</v>
      </c>
      <c r="G1188" s="177">
        <v>6.7312000000000003</v>
      </c>
      <c r="H1188" s="177">
        <v>5.9916999999999998</v>
      </c>
      <c r="I1188" s="177">
        <v>6.0425000000000004</v>
      </c>
      <c r="J1188" s="177">
        <v>6.0345000000000004</v>
      </c>
      <c r="K1188" s="177">
        <v>6.024</v>
      </c>
      <c r="L1188" s="177">
        <v>5.8392999999999997</v>
      </c>
      <c r="M1188" s="177">
        <v>5.5278</v>
      </c>
      <c r="N1188" s="177">
        <v>5.0500999999999996</v>
      </c>
      <c r="O1188" s="177">
        <v>3.7997000000000001</v>
      </c>
      <c r="P1188" s="177"/>
      <c r="Q1188" s="177">
        <v>4.2925000000000004</v>
      </c>
      <c r="R1188" s="177">
        <v>4.1075999999999997</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44990</v>
      </c>
      <c r="E1189" s="177">
        <v>11.860900000000001</v>
      </c>
      <c r="F1189" s="177">
        <v>6.6186999999999996</v>
      </c>
      <c r="G1189" s="177">
        <v>6.6711999999999998</v>
      </c>
      <c r="H1189" s="177">
        <v>5.8535000000000004</v>
      </c>
      <c r="I1189" s="177">
        <v>5.9042000000000003</v>
      </c>
      <c r="J1189" s="177">
        <v>5.8844000000000003</v>
      </c>
      <c r="K1189" s="177">
        <v>5.8726000000000003</v>
      </c>
      <c r="L1189" s="177">
        <v>5.6867000000000001</v>
      </c>
      <c r="M1189" s="177">
        <v>5.3712999999999997</v>
      </c>
      <c r="N1189" s="177">
        <v>4.8928000000000003</v>
      </c>
      <c r="O1189" s="177">
        <v>3.6438000000000001</v>
      </c>
      <c r="P1189" s="177"/>
      <c r="Q1189" s="177">
        <v>4.1360999999999999</v>
      </c>
      <c r="R1189" s="177">
        <v>3.9514999999999998</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1798</v>
      </c>
      <c r="C1190" s="173">
        <v>119164</v>
      </c>
      <c r="D1190" s="176">
        <v>44990</v>
      </c>
      <c r="E1190" s="177">
        <v>24.532699999999998</v>
      </c>
      <c r="F1190" s="177">
        <v>6.8464999999999998</v>
      </c>
      <c r="G1190" s="177">
        <v>6.6492000000000004</v>
      </c>
      <c r="H1190" s="177">
        <v>6.1497999999999999</v>
      </c>
      <c r="I1190" s="177">
        <v>6.2530999999999999</v>
      </c>
      <c r="J1190" s="177">
        <v>6.2199</v>
      </c>
      <c r="K1190" s="177">
        <v>6.3090999999999999</v>
      </c>
      <c r="L1190" s="177">
        <v>6.1288</v>
      </c>
      <c r="M1190" s="177">
        <v>5.8555000000000001</v>
      </c>
      <c r="N1190" s="177">
        <v>5.5053000000000001</v>
      </c>
      <c r="O1190" s="177">
        <v>4.17</v>
      </c>
      <c r="P1190" s="177">
        <v>5.1974999999999998</v>
      </c>
      <c r="Q1190" s="177">
        <v>6.7938999999999998</v>
      </c>
      <c r="R1190" s="177">
        <v>4.5738000000000003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1799</v>
      </c>
      <c r="C1191" s="173">
        <v>112636</v>
      </c>
      <c r="D1191" s="176">
        <v>44990</v>
      </c>
      <c r="E1191" s="177">
        <v>24.34</v>
      </c>
      <c r="F1191" s="177">
        <v>6.7506000000000004</v>
      </c>
      <c r="G1191" s="177">
        <v>6.6017999999999999</v>
      </c>
      <c r="H1191" s="177">
        <v>6.0911999999999997</v>
      </c>
      <c r="I1191" s="177">
        <v>6.2058999999999997</v>
      </c>
      <c r="J1191" s="177">
        <v>6.1719999999999997</v>
      </c>
      <c r="K1191" s="177">
        <v>6.2584</v>
      </c>
      <c r="L1191" s="177">
        <v>6.077</v>
      </c>
      <c r="M1191" s="177">
        <v>5.8029999999999999</v>
      </c>
      <c r="N1191" s="177">
        <v>5.4520999999999997</v>
      </c>
      <c r="O1191" s="177">
        <v>4.1177999999999999</v>
      </c>
      <c r="P1191" s="177">
        <v>5.1238999999999999</v>
      </c>
      <c r="Q1191" s="177">
        <v>7.056</v>
      </c>
      <c r="R1191" s="177">
        <v>4.5213000000000001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44990</v>
      </c>
      <c r="E1192" s="177">
        <v>5422.5249999999996</v>
      </c>
      <c r="F1192" s="177">
        <v>6.9188999999999998</v>
      </c>
      <c r="G1192" s="177">
        <v>6.8003</v>
      </c>
      <c r="H1192" s="177">
        <v>6.08</v>
      </c>
      <c r="I1192" s="177">
        <v>6.0125999999999999</v>
      </c>
      <c r="J1192" s="177">
        <v>6.1604000000000001</v>
      </c>
      <c r="K1192" s="177">
        <v>6.3624999999999998</v>
      </c>
      <c r="L1192" s="177">
        <v>6.1519000000000004</v>
      </c>
      <c r="M1192" s="177">
        <v>5.7976999999999999</v>
      </c>
      <c r="N1192" s="177">
        <v>5.2796000000000003</v>
      </c>
      <c r="O1192" s="177">
        <v>4.1386000000000003</v>
      </c>
      <c r="P1192" s="177">
        <v>5.2529000000000003</v>
      </c>
      <c r="Q1192" s="177">
        <v>6.8289</v>
      </c>
      <c r="R1192" s="177">
        <v>4.2941000000000003</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44990</v>
      </c>
      <c r="E1193" s="177">
        <v>5475.3963000000003</v>
      </c>
      <c r="F1193" s="177">
        <v>7.0589000000000004</v>
      </c>
      <c r="G1193" s="177">
        <v>6.9402999999999997</v>
      </c>
      <c r="H1193" s="177">
        <v>6.22</v>
      </c>
      <c r="I1193" s="177">
        <v>6.1527000000000003</v>
      </c>
      <c r="J1193" s="177">
        <v>6.3010000000000002</v>
      </c>
      <c r="K1193" s="177">
        <v>6.5045999999999999</v>
      </c>
      <c r="L1193" s="177">
        <v>6.2969999999999997</v>
      </c>
      <c r="M1193" s="177">
        <v>5.9443999999999999</v>
      </c>
      <c r="N1193" s="177">
        <v>5.4267000000000003</v>
      </c>
      <c r="O1193" s="177">
        <v>4.2767999999999997</v>
      </c>
      <c r="P1193" s="177">
        <v>5.3703000000000003</v>
      </c>
      <c r="Q1193" s="177">
        <v>6.8181000000000003</v>
      </c>
      <c r="R1193" s="177">
        <v>4.4429999999999996</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44990</v>
      </c>
      <c r="E1194" s="177">
        <v>4866.9260000000004</v>
      </c>
      <c r="F1194" s="177">
        <v>6.3188000000000004</v>
      </c>
      <c r="G1194" s="177">
        <v>6.1997999999999998</v>
      </c>
      <c r="H1194" s="177">
        <v>5.4790999999999999</v>
      </c>
      <c r="I1194" s="177">
        <v>5.4109999999999996</v>
      </c>
      <c r="J1194" s="177">
        <v>5.5575999999999999</v>
      </c>
      <c r="K1194" s="177">
        <v>5.7534999999999998</v>
      </c>
      <c r="L1194" s="177">
        <v>5.5338000000000003</v>
      </c>
      <c r="M1194" s="177">
        <v>5.1656000000000004</v>
      </c>
      <c r="N1194" s="177">
        <v>4.6391</v>
      </c>
      <c r="O1194" s="177">
        <v>3.4845999999999999</v>
      </c>
      <c r="P1194" s="177">
        <v>4.5269000000000004</v>
      </c>
      <c r="Q1194" s="177">
        <v>6.5396999999999998</v>
      </c>
      <c r="R1194" s="177">
        <v>3.6545000000000001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44990</v>
      </c>
      <c r="E1195" s="177">
        <v>1249.0993000000001</v>
      </c>
      <c r="F1195" s="177">
        <v>6.4776999999999996</v>
      </c>
      <c r="G1195" s="177">
        <v>6.5548999999999999</v>
      </c>
      <c r="H1195" s="177">
        <v>6.2138999999999998</v>
      </c>
      <c r="I1195" s="177">
        <v>6.1482000000000001</v>
      </c>
      <c r="J1195" s="177">
        <v>6.0431999999999997</v>
      </c>
      <c r="K1195" s="177">
        <v>6.1189</v>
      </c>
      <c r="L1195" s="177">
        <v>5.92</v>
      </c>
      <c r="M1195" s="177">
        <v>5.6033999999999997</v>
      </c>
      <c r="N1195" s="177">
        <v>5.1040000000000001</v>
      </c>
      <c r="O1195" s="177">
        <v>3.9230999999999998</v>
      </c>
      <c r="P1195" s="177"/>
      <c r="Q1195" s="177">
        <v>4.7234999999999996</v>
      </c>
      <c r="R1195" s="177">
        <v>4.2012999999999998</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44990</v>
      </c>
      <c r="E1196" s="177">
        <v>1242.9803999999999</v>
      </c>
      <c r="F1196" s="177">
        <v>6.3818000000000001</v>
      </c>
      <c r="G1196" s="177">
        <v>6.4577999999999998</v>
      </c>
      <c r="H1196" s="177">
        <v>6.1166999999999998</v>
      </c>
      <c r="I1196" s="177">
        <v>6.0507999999999997</v>
      </c>
      <c r="J1196" s="177">
        <v>5.9457000000000004</v>
      </c>
      <c r="K1196" s="177">
        <v>6.02</v>
      </c>
      <c r="L1196" s="177">
        <v>5.819</v>
      </c>
      <c r="M1196" s="177">
        <v>5.5011999999999999</v>
      </c>
      <c r="N1196" s="177">
        <v>5.0007999999999999</v>
      </c>
      <c r="O1196" s="177">
        <v>3.82</v>
      </c>
      <c r="P1196" s="177"/>
      <c r="Q1196" s="177">
        <v>4.6169000000000002</v>
      </c>
      <c r="R1196" s="177">
        <v>4.0980999999999996</v>
      </c>
      <c r="S1196" t="s">
        <v>1786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1865</v>
      </c>
      <c r="C1197" s="173">
        <v>138288</v>
      </c>
      <c r="D1197" s="176">
        <v>44990</v>
      </c>
      <c r="E1197" s="177">
        <v>289.1771</v>
      </c>
      <c r="F1197" s="177">
        <v>6.5519999999999996</v>
      </c>
      <c r="G1197" s="177">
        <v>6.4996</v>
      </c>
      <c r="H1197" s="177">
        <v>6.2644000000000002</v>
      </c>
      <c r="I1197" s="177">
        <v>6.2575000000000003</v>
      </c>
      <c r="J1197" s="177">
        <v>6.3339999999999996</v>
      </c>
      <c r="K1197" s="177">
        <v>6.5087999999999999</v>
      </c>
      <c r="L1197" s="177">
        <v>6.2149999999999999</v>
      </c>
      <c r="M1197" s="177">
        <v>5.8433999999999999</v>
      </c>
      <c r="N1197" s="177">
        <v>5.3385999999999996</v>
      </c>
      <c r="O1197" s="177">
        <v>4.1470000000000002</v>
      </c>
      <c r="P1197" s="177">
        <v>5.2621000000000002</v>
      </c>
      <c r="Q1197" s="177">
        <v>7.0862999999999996</v>
      </c>
      <c r="R1197" s="177">
        <v>4.3421000000000003</v>
      </c>
      <c r="S1197" t="s">
        <v>1786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1866</v>
      </c>
      <c r="C1198" s="173">
        <v>138299</v>
      </c>
      <c r="D1198" s="176">
        <v>44990</v>
      </c>
      <c r="E1198" s="177">
        <v>291.75170000000003</v>
      </c>
      <c r="F1198" s="177">
        <v>6.6818999999999997</v>
      </c>
      <c r="G1198" s="177">
        <v>6.6300999999999997</v>
      </c>
      <c r="H1198" s="177">
        <v>6.3917999999999999</v>
      </c>
      <c r="I1198" s="177">
        <v>6.3799000000000001</v>
      </c>
      <c r="J1198" s="177">
        <v>6.4457000000000004</v>
      </c>
      <c r="K1198" s="177">
        <v>6.6162000000000001</v>
      </c>
      <c r="L1198" s="177">
        <v>6.3315000000000001</v>
      </c>
      <c r="M1198" s="177">
        <v>5.9622999999999999</v>
      </c>
      <c r="N1198" s="177">
        <v>5.4588000000000001</v>
      </c>
      <c r="O1198" s="177">
        <v>4.2803000000000004</v>
      </c>
      <c r="P1198" s="177">
        <v>5.3757000000000001</v>
      </c>
      <c r="Q1198" s="177">
        <v>6.8042999999999996</v>
      </c>
      <c r="R1198" s="177">
        <v>4.4566999999999997</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1715</v>
      </c>
      <c r="C1199" s="173">
        <v>148513</v>
      </c>
      <c r="D1199" s="176">
        <v>44990</v>
      </c>
      <c r="E1199" s="177">
        <v>11.2097</v>
      </c>
      <c r="F1199" s="177">
        <v>7.0033000000000003</v>
      </c>
      <c r="G1199" s="177">
        <v>6.8417000000000003</v>
      </c>
      <c r="H1199" s="177">
        <v>5.8209999999999997</v>
      </c>
      <c r="I1199" s="177">
        <v>5.8975999999999997</v>
      </c>
      <c r="J1199" s="177">
        <v>6.0751999999999997</v>
      </c>
      <c r="K1199" s="177">
        <v>6.3495999999999997</v>
      </c>
      <c r="L1199" s="177">
        <v>6.1719999999999997</v>
      </c>
      <c r="M1199" s="177">
        <v>5.7381000000000002</v>
      </c>
      <c r="N1199" s="177">
        <v>5.2548000000000004</v>
      </c>
      <c r="O1199" s="177"/>
      <c r="P1199" s="177"/>
      <c r="Q1199" s="177">
        <v>4.7294</v>
      </c>
      <c r="R1199" s="177">
        <v>4.7081</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1716</v>
      </c>
      <c r="C1200" s="173">
        <v>148510</v>
      </c>
      <c r="D1200" s="176">
        <v>44990</v>
      </c>
      <c r="E1200" s="177">
        <v>11.2104</v>
      </c>
      <c r="F1200" s="177">
        <v>7.0029000000000003</v>
      </c>
      <c r="G1200" s="177">
        <v>6.9499000000000004</v>
      </c>
      <c r="H1200" s="177">
        <v>5.8672000000000004</v>
      </c>
      <c r="I1200" s="177">
        <v>5.8971999999999998</v>
      </c>
      <c r="J1200" s="177">
        <v>6.0749000000000004</v>
      </c>
      <c r="K1200" s="177">
        <v>6.3529</v>
      </c>
      <c r="L1200" s="177">
        <v>6.1734999999999998</v>
      </c>
      <c r="M1200" s="177">
        <v>5.7389999999999999</v>
      </c>
      <c r="N1200" s="177">
        <v>5.2554999999999996</v>
      </c>
      <c r="O1200" s="177"/>
      <c r="P1200" s="177"/>
      <c r="Q1200" s="177">
        <v>4.7320000000000002</v>
      </c>
      <c r="R1200" s="177">
        <v>4.7114000000000003</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1717</v>
      </c>
      <c r="C1201" s="173">
        <v>148511</v>
      </c>
      <c r="D1201" s="176">
        <v>44990</v>
      </c>
      <c r="E1201" s="177">
        <v>11.2097</v>
      </c>
      <c r="F1201" s="177">
        <v>7.0033000000000003</v>
      </c>
      <c r="G1201" s="177">
        <v>6.8417000000000003</v>
      </c>
      <c r="H1201" s="177">
        <v>5.8209999999999997</v>
      </c>
      <c r="I1201" s="177">
        <v>5.8975999999999997</v>
      </c>
      <c r="J1201" s="177">
        <v>6.0751999999999997</v>
      </c>
      <c r="K1201" s="177">
        <v>6.3495999999999997</v>
      </c>
      <c r="L1201" s="177">
        <v>6.1719999999999997</v>
      </c>
      <c r="M1201" s="177">
        <v>5.7381000000000002</v>
      </c>
      <c r="N1201" s="177">
        <v>5.2548000000000004</v>
      </c>
      <c r="O1201" s="177"/>
      <c r="P1201" s="177"/>
      <c r="Q1201" s="177">
        <v>4.7294</v>
      </c>
      <c r="R1201" s="177">
        <v>4.7081</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1718</v>
      </c>
      <c r="C1202" s="173">
        <v>148512</v>
      </c>
      <c r="D1202" s="176">
        <v>44990</v>
      </c>
      <c r="E1202" s="177">
        <v>11.226100000000001</v>
      </c>
      <c r="F1202" s="177">
        <v>7.4812000000000003</v>
      </c>
      <c r="G1202" s="177">
        <v>7.1571999999999996</v>
      </c>
      <c r="H1202" s="177">
        <v>6.0452000000000004</v>
      </c>
      <c r="I1202" s="177">
        <v>6.0989000000000004</v>
      </c>
      <c r="J1202" s="177">
        <v>6.2538999999999998</v>
      </c>
      <c r="K1202" s="177">
        <v>6.5639000000000003</v>
      </c>
      <c r="L1202" s="177">
        <v>6.3555999999999999</v>
      </c>
      <c r="M1202" s="177">
        <v>5.8719999999999999</v>
      </c>
      <c r="N1202" s="177">
        <v>5.367</v>
      </c>
      <c r="O1202" s="177"/>
      <c r="P1202" s="177"/>
      <c r="Q1202" s="177">
        <v>4.7914000000000003</v>
      </c>
      <c r="R1202" s="177">
        <v>4.7805</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44990</v>
      </c>
      <c r="E1203" s="177">
        <v>35.337299999999999</v>
      </c>
      <c r="F1203" s="177">
        <v>6.7679999999999998</v>
      </c>
      <c r="G1203" s="177">
        <v>6.6142000000000003</v>
      </c>
      <c r="H1203" s="177">
        <v>5.5835999999999997</v>
      </c>
      <c r="I1203" s="177">
        <v>5.6414999999999997</v>
      </c>
      <c r="J1203" s="177">
        <v>5.8212000000000002</v>
      </c>
      <c r="K1203" s="177">
        <v>6.0853999999999999</v>
      </c>
      <c r="L1203" s="177">
        <v>5.9223999999999997</v>
      </c>
      <c r="M1203" s="177">
        <v>5.5811000000000002</v>
      </c>
      <c r="N1203" s="177">
        <v>5.1441999999999997</v>
      </c>
      <c r="O1203" s="177">
        <v>4.5453999999999999</v>
      </c>
      <c r="P1203" s="177">
        <v>5.5570000000000004</v>
      </c>
      <c r="Q1203" s="177">
        <v>7.5061999999999998</v>
      </c>
      <c r="R1203" s="177">
        <v>4.5377999999999998</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44990</v>
      </c>
      <c r="E1204" s="177">
        <v>36.047499999999999</v>
      </c>
      <c r="F1204" s="177">
        <v>6.9893000000000001</v>
      </c>
      <c r="G1204" s="177">
        <v>6.8893000000000004</v>
      </c>
      <c r="H1204" s="177">
        <v>5.8358999999999996</v>
      </c>
      <c r="I1204" s="177">
        <v>5.8933</v>
      </c>
      <c r="J1204" s="177">
        <v>6.0709</v>
      </c>
      <c r="K1204" s="177">
        <v>6.3487</v>
      </c>
      <c r="L1204" s="177">
        <v>6.1909000000000001</v>
      </c>
      <c r="M1204" s="177">
        <v>5.8483000000000001</v>
      </c>
      <c r="N1204" s="177">
        <v>5.4139999999999997</v>
      </c>
      <c r="O1204" s="177">
        <v>4.8628999999999998</v>
      </c>
      <c r="P1204" s="177">
        <v>5.8696000000000002</v>
      </c>
      <c r="Q1204" s="177">
        <v>7.2339000000000002</v>
      </c>
      <c r="R1204" s="177">
        <v>4.8322000000000003</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44990</v>
      </c>
      <c r="E1205" s="177">
        <v>30.120999999999999</v>
      </c>
      <c r="F1205" s="177">
        <v>7.2721</v>
      </c>
      <c r="G1205" s="177">
        <v>6.6684000000000001</v>
      </c>
      <c r="H1205" s="177">
        <v>6.2047999999999996</v>
      </c>
      <c r="I1205" s="177">
        <v>6.2469000000000001</v>
      </c>
      <c r="J1205" s="177">
        <v>6.2313999999999998</v>
      </c>
      <c r="K1205" s="177">
        <v>6.2812999999999999</v>
      </c>
      <c r="L1205" s="177">
        <v>6.0495999999999999</v>
      </c>
      <c r="M1205" s="177">
        <v>5.6936</v>
      </c>
      <c r="N1205" s="177">
        <v>5.2034000000000002</v>
      </c>
      <c r="O1205" s="177">
        <v>3.9251</v>
      </c>
      <c r="P1205" s="177">
        <v>4.8470000000000004</v>
      </c>
      <c r="Q1205" s="177">
        <v>6.7336</v>
      </c>
      <c r="R1205" s="177">
        <v>4.2358000000000002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44990</v>
      </c>
      <c r="E1206" s="177">
        <v>29.9802</v>
      </c>
      <c r="F1206" s="177">
        <v>7.1844999999999999</v>
      </c>
      <c r="G1206" s="177">
        <v>6.5778999999999996</v>
      </c>
      <c r="H1206" s="177">
        <v>6.0945</v>
      </c>
      <c r="I1206" s="177">
        <v>6.1452999999999998</v>
      </c>
      <c r="J1206" s="177">
        <v>6.1291000000000002</v>
      </c>
      <c r="K1206" s="177">
        <v>6.1787000000000001</v>
      </c>
      <c r="L1206" s="177">
        <v>5.9469000000000003</v>
      </c>
      <c r="M1206" s="177">
        <v>5.5891999999999999</v>
      </c>
      <c r="N1206" s="177">
        <v>5.0982000000000003</v>
      </c>
      <c r="O1206" s="177">
        <v>3.8212000000000002</v>
      </c>
      <c r="P1206" s="177">
        <v>4.7591000000000001</v>
      </c>
      <c r="Q1206" s="177">
        <v>6.6694000000000004</v>
      </c>
      <c r="R1206" s="177">
        <v>4.1317000000000004</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44990</v>
      </c>
      <c r="E1207" s="177">
        <v>3503.5149999999999</v>
      </c>
      <c r="F1207" s="177">
        <v>6.8887</v>
      </c>
      <c r="G1207" s="177">
        <v>6.6586999999999996</v>
      </c>
      <c r="H1207" s="177">
        <v>6.2606000000000002</v>
      </c>
      <c r="I1207" s="177">
        <v>6.1033999999999997</v>
      </c>
      <c r="J1207" s="177">
        <v>6.3167</v>
      </c>
      <c r="K1207" s="177">
        <v>6.5202</v>
      </c>
      <c r="L1207" s="177">
        <v>6.2704000000000004</v>
      </c>
      <c r="M1207" s="177">
        <v>5.9123999999999999</v>
      </c>
      <c r="N1207" s="177">
        <v>5.3990999999999998</v>
      </c>
      <c r="O1207" s="177">
        <v>4.2304000000000004</v>
      </c>
      <c r="P1207" s="177">
        <v>5.2805999999999997</v>
      </c>
      <c r="Q1207" s="177">
        <v>6.7282999999999999</v>
      </c>
      <c r="R1207" s="177">
        <v>4.4176000000000002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44990</v>
      </c>
      <c r="E1208" s="177">
        <v>3509.6026000000002</v>
      </c>
      <c r="F1208" s="177">
        <v>6.7695999999999996</v>
      </c>
      <c r="G1208" s="177">
        <v>6.5396000000000001</v>
      </c>
      <c r="H1208" s="177">
        <v>6.1416000000000004</v>
      </c>
      <c r="I1208" s="177">
        <v>5.9843000000000002</v>
      </c>
      <c r="J1208" s="177">
        <v>6.1969000000000003</v>
      </c>
      <c r="K1208" s="177">
        <v>6.4114000000000004</v>
      </c>
      <c r="L1208" s="177">
        <v>6.1638000000000002</v>
      </c>
      <c r="M1208" s="177">
        <v>5.8056000000000001</v>
      </c>
      <c r="N1208" s="177">
        <v>5.2919</v>
      </c>
      <c r="O1208" s="177">
        <v>4.1349</v>
      </c>
      <c r="P1208" s="177">
        <v>5.1866000000000003</v>
      </c>
      <c r="Q1208" s="177">
        <v>6.7218999999999998</v>
      </c>
      <c r="R1208" s="177">
        <v>4.3156999999999996</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1872</v>
      </c>
      <c r="C1209" s="173">
        <v>105280</v>
      </c>
      <c r="D1209" s="176">
        <v>44990</v>
      </c>
      <c r="E1209" s="177">
        <v>3476.7406000000001</v>
      </c>
      <c r="F1209" s="177">
        <v>6.7685000000000004</v>
      </c>
      <c r="G1209" s="177">
        <v>6.5387000000000004</v>
      </c>
      <c r="H1209" s="177">
        <v>6.1410999999999998</v>
      </c>
      <c r="I1209" s="177">
        <v>5.9833999999999996</v>
      </c>
      <c r="J1209" s="177">
        <v>6.1962999999999999</v>
      </c>
      <c r="K1209" s="177">
        <v>6.4116999999999997</v>
      </c>
      <c r="L1209" s="177">
        <v>6.1637000000000004</v>
      </c>
      <c r="M1209" s="177">
        <v>5.8053999999999997</v>
      </c>
      <c r="N1209" s="177">
        <v>5.2919999999999998</v>
      </c>
      <c r="O1209" s="177">
        <v>4.1342999999999996</v>
      </c>
      <c r="P1209" s="177">
        <v>5.1858000000000004</v>
      </c>
      <c r="Q1209" s="177">
        <v>6.6538000000000004</v>
      </c>
      <c r="R1209" s="177">
        <v>4.3152999999999997</v>
      </c>
      <c r="S1209" t="s">
        <v>1786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1839</v>
      </c>
      <c r="C1210" s="173">
        <v>149661</v>
      </c>
      <c r="D1210" s="176">
        <v>44990</v>
      </c>
      <c r="E1210" s="177">
        <v>3137.3896</v>
      </c>
      <c r="F1210" s="177">
        <v>6.6445999999999996</v>
      </c>
      <c r="G1210" s="177">
        <v>6.6929999999999996</v>
      </c>
      <c r="H1210" s="177">
        <v>6.2778999999999998</v>
      </c>
      <c r="I1210" s="177">
        <v>6.2389999999999999</v>
      </c>
      <c r="J1210" s="177">
        <v>6.3403999999999998</v>
      </c>
      <c r="K1210" s="177">
        <v>6.4478999999999997</v>
      </c>
      <c r="L1210" s="177">
        <v>6.2310999999999996</v>
      </c>
      <c r="M1210" s="177">
        <v>5.8624999999999998</v>
      </c>
      <c r="N1210" s="177">
        <v>5.3592000000000004</v>
      </c>
      <c r="O1210" s="177">
        <v>3.9927999999999999</v>
      </c>
      <c r="P1210" s="177">
        <v>3.1764000000000001</v>
      </c>
      <c r="Q1210" s="177">
        <v>6.3672000000000004</v>
      </c>
      <c r="R1210" s="177">
        <v>4.3044000000000002</v>
      </c>
      <c r="S1210" t="s">
        <v>1786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1840</v>
      </c>
      <c r="C1211" s="173">
        <v>149664</v>
      </c>
      <c r="D1211" s="176">
        <v>44990</v>
      </c>
      <c r="E1211" s="177">
        <v>3162.6470399999998</v>
      </c>
      <c r="F1211" s="177">
        <v>6.7541000000000002</v>
      </c>
      <c r="G1211" s="177">
        <v>6.8033999999999999</v>
      </c>
      <c r="H1211" s="177">
        <v>6.3879000000000001</v>
      </c>
      <c r="I1211" s="177">
        <v>6.3490000000000002</v>
      </c>
      <c r="J1211" s="177">
        <v>6.4508999999999999</v>
      </c>
      <c r="K1211" s="177">
        <v>6.5597000000000003</v>
      </c>
      <c r="L1211" s="177">
        <v>6.3445</v>
      </c>
      <c r="M1211" s="177">
        <v>5.9774000000000003</v>
      </c>
      <c r="N1211" s="177">
        <v>5.4873000000000003</v>
      </c>
      <c r="O1211" s="177">
        <v>4.0956000000000001</v>
      </c>
      <c r="P1211" s="177">
        <v>3.2576999999999998</v>
      </c>
      <c r="Q1211" s="177">
        <v>5.7683999999999997</v>
      </c>
      <c r="R1211" s="177">
        <v>4.4145000000000003</v>
      </c>
      <c r="S1211" t="s">
        <v>1786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44990</v>
      </c>
      <c r="E1215" s="177">
        <v>3531.9533999999999</v>
      </c>
      <c r="F1215" s="177">
        <v>6.8684000000000003</v>
      </c>
      <c r="G1215" s="177">
        <v>6.7927</v>
      </c>
      <c r="H1215" s="177">
        <v>6.4406999999999996</v>
      </c>
      <c r="I1215" s="177">
        <v>6.2119</v>
      </c>
      <c r="J1215" s="177">
        <v>6.3301999999999996</v>
      </c>
      <c r="K1215" s="177">
        <v>6.5095999999999998</v>
      </c>
      <c r="L1215" s="177">
        <v>6.2698</v>
      </c>
      <c r="M1215" s="177">
        <v>5.8959000000000001</v>
      </c>
      <c r="N1215" s="177">
        <v>5.3982999999999999</v>
      </c>
      <c r="O1215" s="177">
        <v>4.2769000000000004</v>
      </c>
      <c r="P1215" s="177">
        <v>5.3411</v>
      </c>
      <c r="Q1215" s="177">
        <v>6.8133999999999997</v>
      </c>
      <c r="R1215" s="177">
        <v>4.4180000000000001</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44990</v>
      </c>
      <c r="E1216" s="177">
        <v>3499.3276999999998</v>
      </c>
      <c r="F1216" s="177">
        <v>6.7519</v>
      </c>
      <c r="G1216" s="177">
        <v>6.6764000000000001</v>
      </c>
      <c r="H1216" s="177">
        <v>6.3240999999999996</v>
      </c>
      <c r="I1216" s="177">
        <v>6.0918999999999999</v>
      </c>
      <c r="J1216" s="177">
        <v>6.2108999999999996</v>
      </c>
      <c r="K1216" s="177">
        <v>6.3859000000000004</v>
      </c>
      <c r="L1216" s="177">
        <v>6.1468999999999996</v>
      </c>
      <c r="M1216" s="177">
        <v>5.7720000000000002</v>
      </c>
      <c r="N1216" s="177">
        <v>5.2748999999999997</v>
      </c>
      <c r="O1216" s="177">
        <v>4.1565000000000003</v>
      </c>
      <c r="P1216" s="177">
        <v>5.2332000000000001</v>
      </c>
      <c r="Q1216" s="177">
        <v>6.9981999999999998</v>
      </c>
      <c r="R1216" s="177">
        <v>4.2975000000000003</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922</v>
      </c>
      <c r="C1217" s="173">
        <v>139619</v>
      </c>
      <c r="D1217" s="176">
        <v>44988</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1719</v>
      </c>
      <c r="C1221" s="173">
        <v>148841</v>
      </c>
      <c r="D1221" s="176">
        <v>44990</v>
      </c>
      <c r="E1221" s="177">
        <v>1085.2313999999999</v>
      </c>
      <c r="F1221" s="177">
        <v>7.1750999999999996</v>
      </c>
      <c r="G1221" s="177">
        <v>6.9974999999999996</v>
      </c>
      <c r="H1221" s="177">
        <v>5.9314999999999998</v>
      </c>
      <c r="I1221" s="177">
        <v>6.1058000000000003</v>
      </c>
      <c r="J1221" s="177">
        <v>6.3129</v>
      </c>
      <c r="K1221" s="177">
        <v>6.5335000000000001</v>
      </c>
      <c r="L1221" s="177">
        <v>6.3159999999999998</v>
      </c>
      <c r="M1221" s="177">
        <v>5.9379999999999997</v>
      </c>
      <c r="N1221" s="177">
        <v>5.4344999999999999</v>
      </c>
      <c r="O1221" s="177"/>
      <c r="P1221" s="177"/>
      <c r="Q1221" s="177">
        <v>4.4813999999999998</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1720</v>
      </c>
      <c r="C1222" s="173">
        <v>148833</v>
      </c>
      <c r="D1222" s="176">
        <v>44990</v>
      </c>
      <c r="E1222" s="177">
        <v>1082.1890000000001</v>
      </c>
      <c r="F1222" s="177">
        <v>7.0248999999999997</v>
      </c>
      <c r="G1222" s="177">
        <v>6.8483999999999998</v>
      </c>
      <c r="H1222" s="177">
        <v>5.7816000000000001</v>
      </c>
      <c r="I1222" s="177">
        <v>5.9554999999999998</v>
      </c>
      <c r="J1222" s="177">
        <v>6.1622000000000003</v>
      </c>
      <c r="K1222" s="177">
        <v>6.3810000000000002</v>
      </c>
      <c r="L1222" s="177">
        <v>6.1612999999999998</v>
      </c>
      <c r="M1222" s="177">
        <v>5.7813999999999997</v>
      </c>
      <c r="N1222" s="177">
        <v>5.2763999999999998</v>
      </c>
      <c r="O1222" s="177"/>
      <c r="P1222" s="177"/>
      <c r="Q1222" s="177">
        <v>4.3243</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44990</v>
      </c>
      <c r="E1223" s="177">
        <v>2136.1082999999999</v>
      </c>
      <c r="F1223" s="177">
        <v>6.9028</v>
      </c>
      <c r="G1223" s="177">
        <v>6.8666</v>
      </c>
      <c r="H1223" s="177">
        <v>6.1840999999999999</v>
      </c>
      <c r="I1223" s="177">
        <v>6.1807999999999996</v>
      </c>
      <c r="J1223" s="177">
        <v>6.3105000000000002</v>
      </c>
      <c r="K1223" s="177">
        <v>6.4978999999999996</v>
      </c>
      <c r="L1223" s="177">
        <v>6.258</v>
      </c>
      <c r="M1223" s="177">
        <v>5.8769</v>
      </c>
      <c r="N1223" s="177">
        <v>5.3754999999999997</v>
      </c>
      <c r="O1223" s="177">
        <v>4.2114000000000003</v>
      </c>
      <c r="P1223" s="177">
        <v>4.4741</v>
      </c>
      <c r="Q1223" s="177">
        <v>6.6835000000000004</v>
      </c>
      <c r="R1223" s="177">
        <v>4.3623000000000003</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44990</v>
      </c>
      <c r="E1224" s="177">
        <v>2157.3773999999999</v>
      </c>
      <c r="F1224" s="177">
        <v>7.0023</v>
      </c>
      <c r="G1224" s="177">
        <v>6.9672000000000001</v>
      </c>
      <c r="H1224" s="177">
        <v>6.2842000000000002</v>
      </c>
      <c r="I1224" s="177">
        <v>6.2808999999999999</v>
      </c>
      <c r="J1224" s="177">
        <v>6.4111000000000002</v>
      </c>
      <c r="K1224" s="177">
        <v>6.5913000000000004</v>
      </c>
      <c r="L1224" s="177">
        <v>6.3570000000000002</v>
      </c>
      <c r="M1224" s="177">
        <v>5.9786999999999999</v>
      </c>
      <c r="N1224" s="177">
        <v>5.4789000000000003</v>
      </c>
      <c r="O1224" s="177">
        <v>4.3113000000000001</v>
      </c>
      <c r="P1224" s="177">
        <v>4.5747999999999998</v>
      </c>
      <c r="Q1224" s="177">
        <v>6.3682999999999996</v>
      </c>
      <c r="R1224" s="177">
        <v>4.4622999999999999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44990</v>
      </c>
      <c r="E1225" s="177">
        <v>3668.1815999999999</v>
      </c>
      <c r="F1225" s="177">
        <v>6.9108999999999998</v>
      </c>
      <c r="G1225" s="177">
        <v>6.8388</v>
      </c>
      <c r="H1225" s="177">
        <v>6.4351000000000003</v>
      </c>
      <c r="I1225" s="177">
        <v>6.3444000000000003</v>
      </c>
      <c r="J1225" s="177">
        <v>6.4283000000000001</v>
      </c>
      <c r="K1225" s="177">
        <v>6.5537000000000001</v>
      </c>
      <c r="L1225" s="177">
        <v>6.3205</v>
      </c>
      <c r="M1225" s="177">
        <v>5.9573999999999998</v>
      </c>
      <c r="N1225" s="177">
        <v>5.4537000000000004</v>
      </c>
      <c r="O1225" s="177">
        <v>4.2615999999999996</v>
      </c>
      <c r="P1225" s="177">
        <v>5.3361999999999998</v>
      </c>
      <c r="Q1225" s="177">
        <v>6.7637999999999998</v>
      </c>
      <c r="R1225" s="177">
        <v>4.4530000000000003</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44990</v>
      </c>
      <c r="E1226" s="177">
        <v>3333.6390999999999</v>
      </c>
      <c r="F1226" s="177">
        <v>6.2792000000000003</v>
      </c>
      <c r="G1226" s="177">
        <v>6.2076000000000002</v>
      </c>
      <c r="H1226" s="177">
        <v>5.8034999999999997</v>
      </c>
      <c r="I1226" s="177">
        <v>5.7119999999999997</v>
      </c>
      <c r="J1226" s="177">
        <v>5.7944000000000004</v>
      </c>
      <c r="K1226" s="177">
        <v>5.9131</v>
      </c>
      <c r="L1226" s="177">
        <v>5.6707999999999998</v>
      </c>
      <c r="M1226" s="177">
        <v>5.3007</v>
      </c>
      <c r="N1226" s="177">
        <v>4.7899000000000003</v>
      </c>
      <c r="O1226" s="177">
        <v>3.6116000000000001</v>
      </c>
      <c r="P1226" s="177">
        <v>4.6749000000000001</v>
      </c>
      <c r="Q1226" s="177">
        <v>6.3003999999999998</v>
      </c>
      <c r="R1226" s="177">
        <v>3.7942</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44990</v>
      </c>
      <c r="E1227" s="177">
        <v>3642.6702</v>
      </c>
      <c r="F1227" s="177">
        <v>6.8209999999999997</v>
      </c>
      <c r="G1227" s="177">
        <v>6.7489999999999997</v>
      </c>
      <c r="H1227" s="177">
        <v>6.3449999999999998</v>
      </c>
      <c r="I1227" s="177">
        <v>6.2541000000000002</v>
      </c>
      <c r="J1227" s="177">
        <v>6.3379000000000003</v>
      </c>
      <c r="K1227" s="177">
        <v>6.4622999999999999</v>
      </c>
      <c r="L1227" s="177">
        <v>6.2276999999999996</v>
      </c>
      <c r="M1227" s="177">
        <v>5.8630000000000004</v>
      </c>
      <c r="N1227" s="177">
        <v>5.3560999999999996</v>
      </c>
      <c r="O1227" s="177">
        <v>4.1657999999999999</v>
      </c>
      <c r="P1227" s="177">
        <v>5.2497999999999996</v>
      </c>
      <c r="Q1227" s="177">
        <v>6.8243</v>
      </c>
      <c r="R1227" s="177">
        <v>4.3552999999999997</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1857</v>
      </c>
      <c r="C1228" s="173">
        <v>145971</v>
      </c>
      <c r="D1228" s="176">
        <v>44990</v>
      </c>
      <c r="E1228" s="177">
        <v>1202.1076</v>
      </c>
      <c r="F1228" s="177">
        <v>6.9118000000000004</v>
      </c>
      <c r="G1228" s="177">
        <v>6.6227999999999998</v>
      </c>
      <c r="H1228" s="177">
        <v>6.1288999999999998</v>
      </c>
      <c r="I1228" s="177">
        <v>6.06</v>
      </c>
      <c r="J1228" s="177">
        <v>6.1325000000000003</v>
      </c>
      <c r="K1228" s="177">
        <v>6.3308</v>
      </c>
      <c r="L1228" s="177">
        <v>6.1120000000000001</v>
      </c>
      <c r="M1228" s="177">
        <v>5.7157999999999998</v>
      </c>
      <c r="N1228" s="177">
        <v>5.1391999999999998</v>
      </c>
      <c r="O1228" s="177">
        <v>3.8060999999999998</v>
      </c>
      <c r="P1228" s="177"/>
      <c r="Q1228" s="177">
        <v>4.5468999999999999</v>
      </c>
      <c r="R1228" s="177">
        <v>4.0857999999999999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1858</v>
      </c>
      <c r="C1229" s="173">
        <v>145968</v>
      </c>
      <c r="D1229" s="176">
        <v>44990</v>
      </c>
      <c r="E1229" s="177">
        <v>1197.6601000000001</v>
      </c>
      <c r="F1229" s="177">
        <v>6.8124000000000002</v>
      </c>
      <c r="G1229" s="177">
        <v>6.5232999999999999</v>
      </c>
      <c r="H1229" s="177">
        <v>6.0286</v>
      </c>
      <c r="I1229" s="177">
        <v>5.9596999999999998</v>
      </c>
      <c r="J1229" s="177">
        <v>6.0321999999999996</v>
      </c>
      <c r="K1229" s="177">
        <v>6.2289000000000003</v>
      </c>
      <c r="L1229" s="177">
        <v>5.9947999999999997</v>
      </c>
      <c r="M1229" s="177">
        <v>5.5963000000000003</v>
      </c>
      <c r="N1229" s="177">
        <v>5.0172999999999996</v>
      </c>
      <c r="O1229" s="177">
        <v>3.7088000000000001</v>
      </c>
      <c r="P1229" s="177"/>
      <c r="Q1229" s="177">
        <v>4.4532999999999996</v>
      </c>
      <c r="R1229" s="177">
        <v>3.9807999999999999</v>
      </c>
    </row>
    <row r="1230" spans="1:34" x14ac:dyDescent="0.3">
      <c r="A1230" s="178" t="s">
        <v>27</v>
      </c>
      <c r="B1230" s="173"/>
      <c r="C1230" s="173"/>
      <c r="D1230" s="173"/>
      <c r="E1230" s="173"/>
      <c r="F1230" s="179">
        <v>6.5222755319148931</v>
      </c>
      <c r="G1230" s="179">
        <v>6.4140042553191456</v>
      </c>
      <c r="H1230" s="179">
        <v>5.9285106382978743</v>
      </c>
      <c r="I1230" s="179">
        <v>5.8619138297872331</v>
      </c>
      <c r="J1230" s="179">
        <v>5.9577106382978737</v>
      </c>
      <c r="K1230" s="179">
        <v>6.113299999999998</v>
      </c>
      <c r="L1230" s="179">
        <v>5.8914234042553195</v>
      </c>
      <c r="M1230" s="179">
        <v>5.5441659574468076</v>
      </c>
      <c r="N1230" s="179">
        <v>5.0664085106382979</v>
      </c>
      <c r="O1230" s="179">
        <v>4.0342611764705874</v>
      </c>
      <c r="P1230" s="179">
        <v>5.0522105263157879</v>
      </c>
      <c r="Q1230" s="179">
        <v>6.0252659574468082</v>
      </c>
      <c r="R1230" s="179">
        <v>4.1300097826086954</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6.8671000000000006</v>
      </c>
      <c r="G1231" s="179">
        <v>6.6957500000000003</v>
      </c>
      <c r="H1231" s="179">
        <v>6.1717499999999994</v>
      </c>
      <c r="I1231" s="179">
        <v>6.1467499999999999</v>
      </c>
      <c r="J1231" s="179">
        <v>6.2633000000000001</v>
      </c>
      <c r="K1231" s="179">
        <v>6.4434000000000005</v>
      </c>
      <c r="L1231" s="179">
        <v>6.1980500000000003</v>
      </c>
      <c r="M1231" s="179">
        <v>5.8401500000000004</v>
      </c>
      <c r="N1231" s="179">
        <v>5.3527000000000005</v>
      </c>
      <c r="O1231" s="179">
        <v>4.1470000000000002</v>
      </c>
      <c r="P1231" s="179">
        <v>5.2299500000000005</v>
      </c>
      <c r="Q1231" s="179">
        <v>6.7279999999999998</v>
      </c>
      <c r="R1231" s="179">
        <v>4.3496500000000005</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923</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924</v>
      </c>
      <c r="B1234" s="173" t="s">
        <v>925</v>
      </c>
      <c r="C1234" s="173">
        <v>100365</v>
      </c>
      <c r="D1234" s="176">
        <v>44988</v>
      </c>
      <c r="E1234" s="177">
        <v>73.657899999999998</v>
      </c>
      <c r="F1234" s="177">
        <v>49.869199999999999</v>
      </c>
      <c r="G1234" s="177">
        <v>31.7639</v>
      </c>
      <c r="H1234" s="177">
        <v>8.2601999999999993</v>
      </c>
      <c r="I1234" s="177">
        <v>2.3311000000000002</v>
      </c>
      <c r="J1234" s="177">
        <v>-3.7393999999999998</v>
      </c>
      <c r="K1234" s="177">
        <v>1.4542999999999999</v>
      </c>
      <c r="L1234" s="177">
        <v>3.7033</v>
      </c>
      <c r="M1234" s="177">
        <v>7.3259999999999996</v>
      </c>
      <c r="N1234" s="177">
        <v>2.6997</v>
      </c>
      <c r="O1234" s="177">
        <v>3.2082999999999999</v>
      </c>
      <c r="P1234" s="177">
        <v>6.5595999999999997</v>
      </c>
      <c r="Q1234" s="177">
        <v>8.4322999999999997</v>
      </c>
      <c r="R1234" s="177">
        <v>2.7105999999999999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924</v>
      </c>
      <c r="B1235" s="173" t="s">
        <v>926</v>
      </c>
      <c r="C1235" s="173">
        <v>120743</v>
      </c>
      <c r="D1235" s="176">
        <v>44988</v>
      </c>
      <c r="E1235" s="177">
        <v>79.640799999999999</v>
      </c>
      <c r="F1235" s="177">
        <v>50.3917</v>
      </c>
      <c r="G1235" s="177">
        <v>32.289200000000001</v>
      </c>
      <c r="H1235" s="177">
        <v>8.7814999999999994</v>
      </c>
      <c r="I1235" s="177">
        <v>2.8512</v>
      </c>
      <c r="J1235" s="177">
        <v>-3.2214999999999998</v>
      </c>
      <c r="K1235" s="177">
        <v>1.9835</v>
      </c>
      <c r="L1235" s="177">
        <v>4.2786</v>
      </c>
      <c r="M1235" s="177">
        <v>7.9348999999999998</v>
      </c>
      <c r="N1235" s="177">
        <v>3.2991999999999999</v>
      </c>
      <c r="O1235" s="177">
        <v>3.7873999999999999</v>
      </c>
      <c r="P1235" s="177">
        <v>7.1771000000000003</v>
      </c>
      <c r="Q1235" s="177">
        <v>7.9923999999999999</v>
      </c>
      <c r="R1235" s="177">
        <v>3.3195000000000001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924</v>
      </c>
      <c r="B1236" s="173" t="s">
        <v>927</v>
      </c>
      <c r="C1236" s="173">
        <v>143702</v>
      </c>
      <c r="D1236" s="176">
        <v>44988</v>
      </c>
      <c r="E1236" s="177">
        <v>14.578799999999999</v>
      </c>
      <c r="F1236" s="177">
        <v>-41.762900000000002</v>
      </c>
      <c r="G1236" s="177">
        <v>-9.3397000000000006</v>
      </c>
      <c r="H1236" s="177">
        <v>-13.0932</v>
      </c>
      <c r="I1236" s="177">
        <v>-7.8982000000000001</v>
      </c>
      <c r="J1236" s="177">
        <v>-2.7570999999999999</v>
      </c>
      <c r="K1236" s="177">
        <v>2.1324999999999998</v>
      </c>
      <c r="L1236" s="177">
        <v>6.4680999999999997</v>
      </c>
      <c r="M1236" s="177">
        <v>10.621</v>
      </c>
      <c r="N1236" s="177">
        <v>3.7644000000000002</v>
      </c>
      <c r="O1236" s="177">
        <v>4.2180999999999997</v>
      </c>
      <c r="P1236" s="177"/>
      <c r="Q1236" s="177">
        <v>8.4254999999999995</v>
      </c>
      <c r="R1236" s="177">
        <v>3.5985</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924</v>
      </c>
      <c r="B1237" s="173" t="s">
        <v>928</v>
      </c>
      <c r="C1237" s="173">
        <v>143704</v>
      </c>
      <c r="D1237" s="176">
        <v>44988</v>
      </c>
      <c r="E1237" s="177">
        <v>14.799799999999999</v>
      </c>
      <c r="F1237" s="177">
        <v>-41.632100000000001</v>
      </c>
      <c r="G1237" s="177">
        <v>-9.0361999999999991</v>
      </c>
      <c r="H1237" s="177">
        <v>-12.757999999999999</v>
      </c>
      <c r="I1237" s="177">
        <v>-7.4828999999999999</v>
      </c>
      <c r="J1237" s="177">
        <v>-2.3738000000000001</v>
      </c>
      <c r="K1237" s="177">
        <v>2.4980000000000002</v>
      </c>
      <c r="L1237" s="177">
        <v>6.8441000000000001</v>
      </c>
      <c r="M1237" s="177">
        <v>10.9886</v>
      </c>
      <c r="N1237" s="177">
        <v>4.1264000000000003</v>
      </c>
      <c r="O1237" s="177">
        <v>4.55</v>
      </c>
      <c r="P1237" s="177"/>
      <c r="Q1237" s="177">
        <v>8.7760999999999996</v>
      </c>
      <c r="R1237" s="177">
        <v>3.9224000000000001</v>
      </c>
    </row>
    <row r="1238" spans="1:34" x14ac:dyDescent="0.3">
      <c r="A1238" s="178" t="s">
        <v>27</v>
      </c>
      <c r="B1238" s="173"/>
      <c r="C1238" s="173"/>
      <c r="D1238" s="173"/>
      <c r="E1238" s="173"/>
      <c r="F1238" s="179">
        <v>4.2164749999999973</v>
      </c>
      <c r="G1238" s="179">
        <v>11.4193</v>
      </c>
      <c r="H1238" s="179">
        <v>-2.202375</v>
      </c>
      <c r="I1238" s="179">
        <v>-2.5497000000000001</v>
      </c>
      <c r="J1238" s="179">
        <v>-3.0229499999999998</v>
      </c>
      <c r="K1238" s="179">
        <v>2.0170750000000002</v>
      </c>
      <c r="L1238" s="179">
        <v>5.3235250000000001</v>
      </c>
      <c r="M1238" s="179">
        <v>9.217625</v>
      </c>
      <c r="N1238" s="179">
        <v>3.4724250000000003</v>
      </c>
      <c r="O1238" s="179">
        <v>3.94095</v>
      </c>
      <c r="P1238" s="179">
        <v>6.8683499999999995</v>
      </c>
      <c r="Q1238" s="179">
        <v>8.4065750000000001</v>
      </c>
      <c r="R1238" s="179">
        <v>3.38775</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4.118549999999999</v>
      </c>
      <c r="G1239" s="179">
        <v>11.363850000000001</v>
      </c>
      <c r="H1239" s="179">
        <v>-2.248899999999999</v>
      </c>
      <c r="I1239" s="179">
        <v>-2.5758999999999999</v>
      </c>
      <c r="J1239" s="179">
        <v>-2.9893000000000001</v>
      </c>
      <c r="K1239" s="179">
        <v>2.0579999999999998</v>
      </c>
      <c r="L1239" s="179">
        <v>5.3733500000000003</v>
      </c>
      <c r="M1239" s="179">
        <v>9.2779500000000006</v>
      </c>
      <c r="N1239" s="179">
        <v>3.5318000000000001</v>
      </c>
      <c r="O1239" s="179">
        <v>4.0027499999999998</v>
      </c>
      <c r="P1239" s="179">
        <v>6.8683499999999995</v>
      </c>
      <c r="Q1239" s="179">
        <v>8.4288999999999987</v>
      </c>
      <c r="R1239" s="179">
        <v>3.4590000000000001</v>
      </c>
      <c r="S1239" t="s">
        <v>1786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1786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929</v>
      </c>
      <c r="B1241" s="175"/>
      <c r="C1241" s="175"/>
      <c r="D1241" s="175"/>
      <c r="E1241" s="175"/>
      <c r="F1241" s="175"/>
      <c r="G1241" s="175"/>
      <c r="H1241" s="175"/>
      <c r="I1241" s="175"/>
      <c r="J1241" s="175"/>
      <c r="K1241" s="175"/>
      <c r="L1241" s="175"/>
      <c r="M1241" s="175"/>
      <c r="N1241" s="175"/>
      <c r="O1241" s="175"/>
      <c r="P1241" s="175"/>
      <c r="Q1241" s="175"/>
      <c r="R1241" s="175"/>
      <c r="S1241" t="s">
        <v>1785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930</v>
      </c>
      <c r="B1242" s="173" t="s">
        <v>931</v>
      </c>
      <c r="C1242" s="173">
        <v>103192</v>
      </c>
      <c r="D1242" s="176">
        <v>44988</v>
      </c>
      <c r="E1242" s="177">
        <v>558.24570000000006</v>
      </c>
      <c r="F1242" s="177">
        <v>12.872</v>
      </c>
      <c r="G1242" s="177">
        <v>5.6212</v>
      </c>
      <c r="H1242" s="177">
        <v>4.4583000000000004</v>
      </c>
      <c r="I1242" s="177">
        <v>4.8319000000000001</v>
      </c>
      <c r="J1242" s="177">
        <v>5.0364000000000004</v>
      </c>
      <c r="K1242" s="177">
        <v>5.6210000000000004</v>
      </c>
      <c r="L1242" s="177">
        <v>5.2441000000000004</v>
      </c>
      <c r="M1242" s="177">
        <v>5.3871000000000002</v>
      </c>
      <c r="N1242" s="177">
        <v>4.6932999999999998</v>
      </c>
      <c r="O1242" s="177">
        <v>5.0446999999999997</v>
      </c>
      <c r="P1242" s="177">
        <v>6.1589999999999998</v>
      </c>
      <c r="Q1242" s="177">
        <v>7.1742999999999997</v>
      </c>
      <c r="R1242" s="177">
        <v>4.2694999999999999</v>
      </c>
      <c r="S1242" t="s">
        <v>1785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930</v>
      </c>
      <c r="B1243" s="173" t="s">
        <v>932</v>
      </c>
      <c r="C1243" s="173">
        <v>119523</v>
      </c>
      <c r="D1243" s="176">
        <v>44988</v>
      </c>
      <c r="E1243" s="177">
        <v>607.08100000000002</v>
      </c>
      <c r="F1243" s="177">
        <v>13.6472</v>
      </c>
      <c r="G1243" s="177">
        <v>6.4005000000000001</v>
      </c>
      <c r="H1243" s="177">
        <v>5.2385999999999999</v>
      </c>
      <c r="I1243" s="177">
        <v>5.6315999999999997</v>
      </c>
      <c r="J1243" s="177">
        <v>5.8540999999999999</v>
      </c>
      <c r="K1243" s="177">
        <v>6.4588000000000001</v>
      </c>
      <c r="L1243" s="177">
        <v>6.0956999999999999</v>
      </c>
      <c r="M1243" s="177">
        <v>6.2576000000000001</v>
      </c>
      <c r="N1243" s="177">
        <v>5.5689000000000002</v>
      </c>
      <c r="O1243" s="177">
        <v>5.9076000000000004</v>
      </c>
      <c r="P1243" s="177">
        <v>7.0368000000000004</v>
      </c>
      <c r="Q1243" s="177">
        <v>8.0007000000000001</v>
      </c>
      <c r="R1243" s="177">
        <v>5.1271000000000004</v>
      </c>
      <c r="S1243" t="s">
        <v>1786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930</v>
      </c>
      <c r="B1244" s="173" t="s">
        <v>933</v>
      </c>
      <c r="C1244" s="173">
        <v>120513</v>
      </c>
      <c r="D1244" s="176">
        <v>44988</v>
      </c>
      <c r="E1244" s="177">
        <v>2710.1136999999999</v>
      </c>
      <c r="F1244" s="177">
        <v>6.9413999999999998</v>
      </c>
      <c r="G1244" s="177">
        <v>5.5275999999999996</v>
      </c>
      <c r="H1244" s="177">
        <v>4.6828000000000003</v>
      </c>
      <c r="I1244" s="177">
        <v>4.8708999999999998</v>
      </c>
      <c r="J1244" s="177">
        <v>5.4783999999999997</v>
      </c>
      <c r="K1244" s="177">
        <v>6.2455999999999996</v>
      </c>
      <c r="L1244" s="177">
        <v>5.9104999999999999</v>
      </c>
      <c r="M1244" s="177">
        <v>5.9577999999999998</v>
      </c>
      <c r="N1244" s="177">
        <v>5.1887999999999996</v>
      </c>
      <c r="O1244" s="177">
        <v>5.3929</v>
      </c>
      <c r="P1244" s="177">
        <v>6.6574999999999998</v>
      </c>
      <c r="Q1244" s="177">
        <v>7.6714000000000002</v>
      </c>
      <c r="R1244" s="177">
        <v>4.7042000000000002</v>
      </c>
      <c r="S1244" t="s">
        <v>1786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930</v>
      </c>
      <c r="B1245" s="173" t="s">
        <v>934</v>
      </c>
      <c r="C1245" s="173">
        <v>112214</v>
      </c>
      <c r="D1245" s="176">
        <v>44988</v>
      </c>
      <c r="E1245" s="177">
        <v>2604.7094999999999</v>
      </c>
      <c r="F1245" s="177">
        <v>6.6083999999999996</v>
      </c>
      <c r="G1245" s="177">
        <v>5.1931000000000003</v>
      </c>
      <c r="H1245" s="177">
        <v>4.3483000000000001</v>
      </c>
      <c r="I1245" s="177">
        <v>4.5358000000000001</v>
      </c>
      <c r="J1245" s="177">
        <v>5.1421999999999999</v>
      </c>
      <c r="K1245" s="177">
        <v>5.9055999999999997</v>
      </c>
      <c r="L1245" s="177">
        <v>5.5701999999999998</v>
      </c>
      <c r="M1245" s="177">
        <v>5.601</v>
      </c>
      <c r="N1245" s="177">
        <v>4.8327</v>
      </c>
      <c r="O1245" s="177">
        <v>5.0568</v>
      </c>
      <c r="P1245" s="177">
        <v>6.2869999999999999</v>
      </c>
      <c r="Q1245" s="177">
        <v>7.4024000000000001</v>
      </c>
      <c r="R1245" s="177">
        <v>4.3651</v>
      </c>
      <c r="S1245" t="s">
        <v>1786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930</v>
      </c>
      <c r="B1246" s="173" t="s">
        <v>1900</v>
      </c>
      <c r="C1246" s="173">
        <v>150165</v>
      </c>
      <c r="D1246" s="176">
        <v>44988</v>
      </c>
      <c r="E1246" s="177">
        <v>34.1325</v>
      </c>
      <c r="F1246" s="177">
        <v>5.7755000000000001</v>
      </c>
      <c r="G1246" s="177">
        <v>5.3848000000000003</v>
      </c>
      <c r="H1246" s="177">
        <v>5.3829000000000002</v>
      </c>
      <c r="I1246" s="177">
        <v>5.1276999999999999</v>
      </c>
      <c r="J1246" s="177">
        <v>5.4343000000000004</v>
      </c>
      <c r="K1246" s="177">
        <v>5.6593999999999998</v>
      </c>
      <c r="L1246" s="177">
        <v>5.2201000000000004</v>
      </c>
      <c r="M1246" s="177">
        <v>5.4132999999999996</v>
      </c>
      <c r="N1246" s="177">
        <v>4.1154999999999999</v>
      </c>
      <c r="O1246" s="177">
        <v>4.6742999999999997</v>
      </c>
      <c r="P1246" s="177">
        <v>5.6826999999999996</v>
      </c>
      <c r="Q1246" s="177">
        <v>7.3212000000000002</v>
      </c>
      <c r="R1246" s="177">
        <v>3.9133</v>
      </c>
      <c r="S1246" t="s">
        <v>1786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930</v>
      </c>
      <c r="B1247" s="173" t="s">
        <v>1901</v>
      </c>
      <c r="C1247" s="173">
        <v>150169</v>
      </c>
      <c r="D1247" s="176">
        <v>44988</v>
      </c>
      <c r="E1247" s="177">
        <v>36.722900000000003</v>
      </c>
      <c r="F1247" s="177">
        <v>6.4617000000000004</v>
      </c>
      <c r="G1247" s="177">
        <v>5.9996999999999998</v>
      </c>
      <c r="H1247" s="177">
        <v>6.0130999999999997</v>
      </c>
      <c r="I1247" s="177">
        <v>5.7633000000000001</v>
      </c>
      <c r="J1247" s="177">
        <v>6.0662000000000003</v>
      </c>
      <c r="K1247" s="177">
        <v>6.2991000000000001</v>
      </c>
      <c r="L1247" s="177">
        <v>5.8677000000000001</v>
      </c>
      <c r="M1247" s="177">
        <v>6.0801999999999996</v>
      </c>
      <c r="N1247" s="177">
        <v>4.8464999999999998</v>
      </c>
      <c r="O1247" s="177">
        <v>5.4993999999999996</v>
      </c>
      <c r="P1247" s="177">
        <v>6.5077999999999996</v>
      </c>
      <c r="Q1247" s="177">
        <v>7.5869</v>
      </c>
      <c r="R1247" s="177">
        <v>4.7184999999999997</v>
      </c>
      <c r="S1247" t="s">
        <v>1786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930</v>
      </c>
      <c r="B1248" s="173" t="s">
        <v>935</v>
      </c>
      <c r="C1248" s="173">
        <v>112029</v>
      </c>
      <c r="D1248" s="176"/>
      <c r="E1248" s="177"/>
      <c r="F1248" s="177"/>
      <c r="G1248" s="177"/>
      <c r="H1248" s="177"/>
      <c r="I1248" s="177"/>
      <c r="J1248" s="177"/>
      <c r="K1248" s="177"/>
      <c r="L1248" s="177"/>
      <c r="M1248" s="177"/>
      <c r="N1248" s="177"/>
      <c r="O1248" s="177"/>
      <c r="P1248" s="177"/>
      <c r="Q1248" s="177"/>
      <c r="R1248" s="177"/>
      <c r="S1248" t="s">
        <v>1786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930</v>
      </c>
      <c r="B1249" s="173" t="s">
        <v>936</v>
      </c>
      <c r="C1249" s="173">
        <v>119410</v>
      </c>
      <c r="D1249" s="176"/>
      <c r="E1249" s="177"/>
      <c r="F1249" s="177"/>
      <c r="G1249" s="177"/>
      <c r="H1249" s="177"/>
      <c r="I1249" s="177"/>
      <c r="J1249" s="177"/>
      <c r="K1249" s="177"/>
      <c r="L1249" s="177"/>
      <c r="M1249" s="177"/>
      <c r="N1249" s="177"/>
      <c r="O1249" s="177"/>
      <c r="P1249" s="177"/>
      <c r="Q1249" s="177"/>
      <c r="R1249" s="177"/>
      <c r="S1249" t="s">
        <v>1786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930</v>
      </c>
      <c r="B1250" s="173" t="s">
        <v>937</v>
      </c>
      <c r="C1250" s="173">
        <v>118291</v>
      </c>
      <c r="D1250" s="176">
        <v>44988</v>
      </c>
      <c r="E1250" s="177">
        <v>36.366999999999997</v>
      </c>
      <c r="F1250" s="177">
        <v>7.8301999999999996</v>
      </c>
      <c r="G1250" s="177">
        <v>5.4555999999999996</v>
      </c>
      <c r="H1250" s="177">
        <v>5.0087999999999999</v>
      </c>
      <c r="I1250" s="177">
        <v>5.0064000000000002</v>
      </c>
      <c r="J1250" s="177">
        <v>5.1894</v>
      </c>
      <c r="K1250" s="177">
        <v>5.9637000000000002</v>
      </c>
      <c r="L1250" s="177">
        <v>5.6029</v>
      </c>
      <c r="M1250" s="177">
        <v>5.6055999999999999</v>
      </c>
      <c r="N1250" s="177">
        <v>4.7645</v>
      </c>
      <c r="O1250" s="177">
        <v>4.7211999999999996</v>
      </c>
      <c r="P1250" s="177">
        <v>5.9683999999999999</v>
      </c>
      <c r="Q1250" s="177">
        <v>7.1969000000000003</v>
      </c>
      <c r="R1250" s="177">
        <v>4.1938000000000004</v>
      </c>
      <c r="S1250" t="s">
        <v>1786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930</v>
      </c>
      <c r="B1251" s="173" t="s">
        <v>938</v>
      </c>
      <c r="C1251" s="173">
        <v>102913</v>
      </c>
      <c r="D1251" s="176">
        <v>44988</v>
      </c>
      <c r="E1251" s="177">
        <v>35.627400000000002</v>
      </c>
      <c r="F1251" s="177">
        <v>7.6852999999999998</v>
      </c>
      <c r="G1251" s="177">
        <v>5.1929999999999996</v>
      </c>
      <c r="H1251" s="177">
        <v>4.7462999999999997</v>
      </c>
      <c r="I1251" s="177">
        <v>4.7285000000000004</v>
      </c>
      <c r="J1251" s="177">
        <v>4.9177999999999997</v>
      </c>
      <c r="K1251" s="177">
        <v>5.6894999999999998</v>
      </c>
      <c r="L1251" s="177">
        <v>5.3338000000000001</v>
      </c>
      <c r="M1251" s="177">
        <v>5.3367000000000004</v>
      </c>
      <c r="N1251" s="177">
        <v>4.5</v>
      </c>
      <c r="O1251" s="177">
        <v>4.4569000000000001</v>
      </c>
      <c r="P1251" s="177">
        <v>5.7130999999999998</v>
      </c>
      <c r="Q1251" s="177">
        <v>7.3101000000000003</v>
      </c>
      <c r="R1251" s="177">
        <v>3.9241999999999999</v>
      </c>
      <c r="S1251" t="s">
        <v>1786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930</v>
      </c>
      <c r="B1252" s="173" t="s">
        <v>939</v>
      </c>
      <c r="C1252" s="173">
        <v>133925</v>
      </c>
      <c r="D1252" s="176">
        <v>44988</v>
      </c>
      <c r="E1252" s="177">
        <v>17.188199999999998</v>
      </c>
      <c r="F1252" s="177">
        <v>6.5842000000000001</v>
      </c>
      <c r="G1252" s="177">
        <v>4.3902999999999999</v>
      </c>
      <c r="H1252" s="177">
        <v>4.9191000000000003</v>
      </c>
      <c r="I1252" s="177">
        <v>4.7563000000000004</v>
      </c>
      <c r="J1252" s="177">
        <v>4.8261000000000003</v>
      </c>
      <c r="K1252" s="177">
        <v>6.0930999999999997</v>
      </c>
      <c r="L1252" s="177">
        <v>5.6787999999999998</v>
      </c>
      <c r="M1252" s="177">
        <v>5.6635</v>
      </c>
      <c r="N1252" s="177">
        <v>4.8867000000000003</v>
      </c>
      <c r="O1252" s="177">
        <v>4.9848999999999997</v>
      </c>
      <c r="P1252" s="177">
        <v>6.3429000000000002</v>
      </c>
      <c r="Q1252" s="177">
        <v>7.0174000000000003</v>
      </c>
      <c r="R1252" s="177">
        <v>4.4584000000000001</v>
      </c>
      <c r="S1252" t="s">
        <v>1786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930</v>
      </c>
      <c r="B1253" s="173" t="s">
        <v>940</v>
      </c>
      <c r="C1253" s="173">
        <v>133926</v>
      </c>
      <c r="D1253" s="176">
        <v>44988</v>
      </c>
      <c r="E1253" s="177">
        <v>16.766999999999999</v>
      </c>
      <c r="F1253" s="177">
        <v>6.3140999999999998</v>
      </c>
      <c r="G1253" s="177">
        <v>4.0648999999999997</v>
      </c>
      <c r="H1253" s="177">
        <v>4.6066000000000003</v>
      </c>
      <c r="I1253" s="177">
        <v>4.4234999999999998</v>
      </c>
      <c r="J1253" s="177">
        <v>4.5014000000000003</v>
      </c>
      <c r="K1253" s="177">
        <v>5.7827999999999999</v>
      </c>
      <c r="L1253" s="177">
        <v>5.3667999999999996</v>
      </c>
      <c r="M1253" s="177">
        <v>5.3446999999999996</v>
      </c>
      <c r="N1253" s="177">
        <v>4.5682999999999998</v>
      </c>
      <c r="O1253" s="177">
        <v>4.6849999999999996</v>
      </c>
      <c r="P1253" s="177">
        <v>6.0362999999999998</v>
      </c>
      <c r="Q1253" s="177">
        <v>6.6853999999999996</v>
      </c>
      <c r="R1253" s="177">
        <v>4.1494</v>
      </c>
      <c r="S1253" t="s">
        <v>1786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930</v>
      </c>
      <c r="B1254" s="173" t="s">
        <v>941</v>
      </c>
      <c r="C1254" s="173">
        <v>140220</v>
      </c>
      <c r="D1254" s="176"/>
      <c r="E1254" s="177"/>
      <c r="F1254" s="177"/>
      <c r="G1254" s="177"/>
      <c r="H1254" s="177"/>
      <c r="I1254" s="177"/>
      <c r="J1254" s="177"/>
      <c r="K1254" s="177"/>
      <c r="L1254" s="177"/>
      <c r="M1254" s="177"/>
      <c r="N1254" s="177"/>
      <c r="O1254" s="177"/>
      <c r="P1254" s="177"/>
      <c r="Q1254" s="177"/>
      <c r="R1254" s="177"/>
      <c r="S1254" t="s">
        <v>1786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930</v>
      </c>
      <c r="B1255" s="173" t="s">
        <v>942</v>
      </c>
      <c r="C1255" s="173">
        <v>140207</v>
      </c>
      <c r="D1255" s="176"/>
      <c r="E1255" s="177"/>
      <c r="F1255" s="177"/>
      <c r="G1255" s="177"/>
      <c r="H1255" s="177"/>
      <c r="I1255" s="177"/>
      <c r="J1255" s="177"/>
      <c r="K1255" s="177"/>
      <c r="L1255" s="177"/>
      <c r="M1255" s="177"/>
      <c r="N1255" s="177"/>
      <c r="O1255" s="177"/>
      <c r="P1255" s="177"/>
      <c r="Q1255" s="177"/>
      <c r="R1255" s="177"/>
      <c r="S1255" t="s">
        <v>1786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930</v>
      </c>
      <c r="B1256" s="173" t="s">
        <v>1721</v>
      </c>
      <c r="C1256" s="173">
        <v>113135</v>
      </c>
      <c r="D1256" s="176"/>
      <c r="E1256" s="177"/>
      <c r="F1256" s="177"/>
      <c r="G1256" s="177"/>
      <c r="H1256" s="177"/>
      <c r="I1256" s="177"/>
      <c r="J1256" s="177"/>
      <c r="K1256" s="177"/>
      <c r="L1256" s="177"/>
      <c r="M1256" s="177"/>
      <c r="N1256" s="177"/>
      <c r="O1256" s="177"/>
      <c r="P1256" s="177"/>
      <c r="Q1256" s="177"/>
      <c r="R1256" s="177"/>
      <c r="S1256" t="s">
        <v>1786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930</v>
      </c>
      <c r="B1257" s="173" t="s">
        <v>1722</v>
      </c>
      <c r="C1257" s="173">
        <v>118530</v>
      </c>
      <c r="D1257" s="176"/>
      <c r="E1257" s="177"/>
      <c r="F1257" s="177"/>
      <c r="G1257" s="177"/>
      <c r="H1257" s="177"/>
      <c r="I1257" s="177"/>
      <c r="J1257" s="177"/>
      <c r="K1257" s="177"/>
      <c r="L1257" s="177"/>
      <c r="M1257" s="177"/>
      <c r="N1257" s="177"/>
      <c r="O1257" s="177"/>
      <c r="P1257" s="177"/>
      <c r="Q1257" s="177"/>
      <c r="R1257" s="177"/>
      <c r="S1257" t="s">
        <v>1786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930</v>
      </c>
      <c r="B1258" s="173" t="s">
        <v>1776</v>
      </c>
      <c r="C1258" s="173">
        <v>100503</v>
      </c>
      <c r="D1258" s="176"/>
      <c r="E1258" s="177"/>
      <c r="F1258" s="177"/>
      <c r="G1258" s="177"/>
      <c r="H1258" s="177"/>
      <c r="I1258" s="177"/>
      <c r="J1258" s="177"/>
      <c r="K1258" s="177"/>
      <c r="L1258" s="177"/>
      <c r="M1258" s="177"/>
      <c r="N1258" s="177"/>
      <c r="O1258" s="177"/>
      <c r="P1258" s="177"/>
      <c r="Q1258" s="177"/>
      <c r="R1258" s="177"/>
      <c r="S1258" t="s">
        <v>1786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930</v>
      </c>
      <c r="B1259" s="173" t="s">
        <v>1777</v>
      </c>
      <c r="C1259" s="173">
        <v>118528</v>
      </c>
      <c r="D1259" s="176"/>
      <c r="E1259" s="177"/>
      <c r="F1259" s="177"/>
      <c r="G1259" s="177"/>
      <c r="H1259" s="177"/>
      <c r="I1259" s="177"/>
      <c r="J1259" s="177"/>
      <c r="K1259" s="177"/>
      <c r="L1259" s="177"/>
      <c r="M1259" s="177"/>
      <c r="N1259" s="177"/>
      <c r="O1259" s="177"/>
      <c r="P1259" s="177"/>
      <c r="Q1259" s="177"/>
      <c r="R1259" s="177"/>
      <c r="S1259" t="s">
        <v>1786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930</v>
      </c>
      <c r="B1260" s="173" t="s">
        <v>943</v>
      </c>
      <c r="C1260" s="173">
        <v>147990</v>
      </c>
      <c r="D1260" s="176"/>
      <c r="E1260" s="177"/>
      <c r="F1260" s="177"/>
      <c r="G1260" s="177"/>
      <c r="H1260" s="177"/>
      <c r="I1260" s="177"/>
      <c r="J1260" s="177"/>
      <c r="K1260" s="177"/>
      <c r="L1260" s="177"/>
      <c r="M1260" s="177"/>
      <c r="N1260" s="177"/>
      <c r="O1260" s="177"/>
      <c r="P1260" s="177"/>
      <c r="Q1260" s="177"/>
      <c r="R1260" s="177"/>
      <c r="S1260" t="s">
        <v>1786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930</v>
      </c>
      <c r="B1261" s="173" t="s">
        <v>944</v>
      </c>
      <c r="C1261" s="173">
        <v>147991</v>
      </c>
      <c r="D1261" s="176"/>
      <c r="E1261" s="177"/>
      <c r="F1261" s="177"/>
      <c r="G1261" s="177"/>
      <c r="H1261" s="177"/>
      <c r="I1261" s="177"/>
      <c r="J1261" s="177"/>
      <c r="K1261" s="177"/>
      <c r="L1261" s="177"/>
      <c r="M1261" s="177"/>
      <c r="N1261" s="177"/>
      <c r="O1261" s="177"/>
      <c r="P1261" s="177"/>
      <c r="Q1261" s="177"/>
      <c r="R1261" s="177"/>
      <c r="S1261" t="s">
        <v>1786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930</v>
      </c>
      <c r="B1262" s="173" t="s">
        <v>1723</v>
      </c>
      <c r="C1262" s="173">
        <v>148000</v>
      </c>
      <c r="D1262" s="176">
        <v>44988</v>
      </c>
      <c r="E1262" s="177">
        <v>0.35709999999999997</v>
      </c>
      <c r="F1262" s="177">
        <v>20.453900000000001</v>
      </c>
      <c r="G1262" s="177">
        <v>17.0593</v>
      </c>
      <c r="H1262" s="177">
        <v>14.642799999999999</v>
      </c>
      <c r="I1262" s="177">
        <v>14.683999999999999</v>
      </c>
      <c r="J1262" s="177">
        <v>14.3939</v>
      </c>
      <c r="K1262" s="177">
        <v>14.790800000000001</v>
      </c>
      <c r="L1262" s="177">
        <v>-32.396799999999999</v>
      </c>
      <c r="M1262" s="177">
        <v>4.2095000000000002</v>
      </c>
      <c r="N1262" s="177">
        <v>6.0587999999999997</v>
      </c>
      <c r="O1262" s="177"/>
      <c r="P1262" s="177"/>
      <c r="Q1262" s="177">
        <v>6.0731999999999999</v>
      </c>
      <c r="R1262" s="177"/>
      <c r="S1262" t="s">
        <v>1786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930</v>
      </c>
      <c r="B1263" s="173" t="s">
        <v>1724</v>
      </c>
      <c r="C1263" s="173">
        <v>147999</v>
      </c>
      <c r="D1263" s="176">
        <v>44988</v>
      </c>
      <c r="E1263" s="177">
        <v>0.36520000000000002</v>
      </c>
      <c r="F1263" s="177">
        <v>20</v>
      </c>
      <c r="G1263" s="177">
        <v>16.680399999999999</v>
      </c>
      <c r="H1263" s="177">
        <v>14.3171</v>
      </c>
      <c r="I1263" s="177">
        <v>14.3565</v>
      </c>
      <c r="J1263" s="177">
        <v>14.436</v>
      </c>
      <c r="K1263" s="177">
        <v>14.8049</v>
      </c>
      <c r="L1263" s="177">
        <v>-32.411999999999999</v>
      </c>
      <c r="M1263" s="177">
        <v>4.1910999999999996</v>
      </c>
      <c r="N1263" s="177">
        <v>6.0702999999999996</v>
      </c>
      <c r="O1263" s="177"/>
      <c r="P1263" s="177"/>
      <c r="Q1263" s="177">
        <v>6.0838999999999999</v>
      </c>
      <c r="R1263" s="177"/>
      <c r="S1263" t="s">
        <v>1786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930</v>
      </c>
      <c r="B1264" s="173" t="s">
        <v>1778</v>
      </c>
      <c r="C1264" s="173">
        <v>147995</v>
      </c>
      <c r="D1264" s="176">
        <v>44988</v>
      </c>
      <c r="E1264" s="177">
        <v>0.1646</v>
      </c>
      <c r="F1264" s="177">
        <v>22.188400000000001</v>
      </c>
      <c r="G1264" s="177">
        <v>14.801299999999999</v>
      </c>
      <c r="H1264" s="177">
        <v>12.702299999999999</v>
      </c>
      <c r="I1264" s="177">
        <v>14.3337</v>
      </c>
      <c r="J1264" s="177">
        <v>14.413</v>
      </c>
      <c r="K1264" s="177">
        <v>14.649699999999999</v>
      </c>
      <c r="L1264" s="177">
        <v>-32.386200000000002</v>
      </c>
      <c r="M1264" s="177">
        <v>4.1886000000000001</v>
      </c>
      <c r="N1264" s="177">
        <v>6.0567000000000002</v>
      </c>
      <c r="O1264" s="177"/>
      <c r="P1264" s="177"/>
      <c r="Q1264" s="177">
        <v>6.0396999999999998</v>
      </c>
      <c r="R1264" s="177"/>
      <c r="S1264" t="s">
        <v>1786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930</v>
      </c>
      <c r="B1265" s="173" t="s">
        <v>1779</v>
      </c>
      <c r="C1265" s="173">
        <v>147996</v>
      </c>
      <c r="D1265" s="176">
        <v>44988</v>
      </c>
      <c r="E1265" s="177">
        <v>0.16969999999999999</v>
      </c>
      <c r="F1265" s="177">
        <v>21.5212</v>
      </c>
      <c r="G1265" s="177">
        <v>14.3559</v>
      </c>
      <c r="H1265" s="177">
        <v>15.4086</v>
      </c>
      <c r="I1265" s="177">
        <v>13.900600000000001</v>
      </c>
      <c r="J1265" s="177">
        <v>13.975199999999999</v>
      </c>
      <c r="K1265" s="177">
        <v>14.7012</v>
      </c>
      <c r="L1265" s="177">
        <v>-32.401000000000003</v>
      </c>
      <c r="M1265" s="177">
        <v>4.1425999999999998</v>
      </c>
      <c r="N1265" s="177">
        <v>6.0625</v>
      </c>
      <c r="O1265" s="177"/>
      <c r="P1265" s="177"/>
      <c r="Q1265" s="177">
        <v>6.0453999999999999</v>
      </c>
      <c r="R1265" s="177"/>
      <c r="S1265" t="s">
        <v>1786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930</v>
      </c>
      <c r="B1266" s="173" t="s">
        <v>945</v>
      </c>
      <c r="C1266" s="173">
        <v>102452</v>
      </c>
      <c r="D1266" s="176">
        <v>44988</v>
      </c>
      <c r="E1266" s="177">
        <v>48.779499999999999</v>
      </c>
      <c r="F1266" s="177">
        <v>7.2595999999999998</v>
      </c>
      <c r="G1266" s="177">
        <v>9.8102</v>
      </c>
      <c r="H1266" s="177">
        <v>6.4001999999999999</v>
      </c>
      <c r="I1266" s="177">
        <v>5.9569000000000001</v>
      </c>
      <c r="J1266" s="177">
        <v>6.3105000000000002</v>
      </c>
      <c r="K1266" s="177">
        <v>5.7897999999999996</v>
      </c>
      <c r="L1266" s="177">
        <v>5.4412000000000003</v>
      </c>
      <c r="M1266" s="177">
        <v>5.6203000000000003</v>
      </c>
      <c r="N1266" s="177">
        <v>4.6721000000000004</v>
      </c>
      <c r="O1266" s="177">
        <v>5.1988000000000003</v>
      </c>
      <c r="P1266" s="177">
        <v>6.1148999999999996</v>
      </c>
      <c r="Q1266" s="177">
        <v>7.0366999999999997</v>
      </c>
      <c r="R1266" s="177">
        <v>4.1947000000000001</v>
      </c>
      <c r="S1266" t="s">
        <v>1786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930</v>
      </c>
      <c r="B1267" s="173" t="s">
        <v>946</v>
      </c>
      <c r="C1267" s="173">
        <v>118942</v>
      </c>
      <c r="D1267" s="176">
        <v>44988</v>
      </c>
      <c r="E1267" s="177">
        <v>52.172800000000002</v>
      </c>
      <c r="F1267" s="177">
        <v>7.8372000000000002</v>
      </c>
      <c r="G1267" s="177">
        <v>10.409599999999999</v>
      </c>
      <c r="H1267" s="177">
        <v>7.0053999999999998</v>
      </c>
      <c r="I1267" s="177">
        <v>6.5627000000000004</v>
      </c>
      <c r="J1267" s="177">
        <v>6.9200999999999997</v>
      </c>
      <c r="K1267" s="177">
        <v>6.4086999999999996</v>
      </c>
      <c r="L1267" s="177">
        <v>6.0686999999999998</v>
      </c>
      <c r="M1267" s="177">
        <v>6.2576000000000001</v>
      </c>
      <c r="N1267" s="177">
        <v>5.3197999999999999</v>
      </c>
      <c r="O1267" s="177">
        <v>5.8422000000000001</v>
      </c>
      <c r="P1267" s="177">
        <v>6.7655000000000003</v>
      </c>
      <c r="Q1267" s="177">
        <v>7.6475999999999997</v>
      </c>
      <c r="R1267" s="177">
        <v>4.8371000000000004</v>
      </c>
      <c r="S1267" t="s">
        <v>1786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930</v>
      </c>
      <c r="B1268" s="173" t="s">
        <v>2014</v>
      </c>
      <c r="C1268" s="173">
        <v>104344</v>
      </c>
      <c r="D1268" s="176"/>
      <c r="E1268" s="177"/>
      <c r="F1268" s="177"/>
      <c r="G1268" s="177"/>
      <c r="H1268" s="177"/>
      <c r="I1268" s="177"/>
      <c r="J1268" s="177"/>
      <c r="K1268" s="177"/>
      <c r="L1268" s="177"/>
      <c r="M1268" s="177"/>
      <c r="N1268" s="177"/>
      <c r="O1268" s="177"/>
      <c r="P1268" s="177"/>
      <c r="Q1268" s="177"/>
      <c r="R1268" s="177"/>
      <c r="S1268" t="s">
        <v>1786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930</v>
      </c>
      <c r="B1269" s="173" t="s">
        <v>947</v>
      </c>
      <c r="C1269" s="173">
        <v>151117</v>
      </c>
      <c r="D1269" s="176">
        <v>44988</v>
      </c>
      <c r="E1269" s="177">
        <v>24.941800000000001</v>
      </c>
      <c r="F1269" s="177">
        <v>6.1473000000000004</v>
      </c>
      <c r="G1269" s="177">
        <v>5.1729000000000003</v>
      </c>
      <c r="H1269" s="177">
        <v>4.4985999999999997</v>
      </c>
      <c r="I1269" s="177">
        <v>5.0270999999999999</v>
      </c>
      <c r="J1269" s="177">
        <v>4.8051000000000004</v>
      </c>
      <c r="K1269" s="177">
        <v>5.9801000000000002</v>
      </c>
      <c r="L1269" s="177">
        <v>5.8079999999999998</v>
      </c>
      <c r="M1269" s="177">
        <v>5.7906000000000004</v>
      </c>
      <c r="N1269" s="177">
        <v>4.9713000000000003</v>
      </c>
      <c r="O1269" s="177">
        <v>5.1726999999999999</v>
      </c>
      <c r="P1269" s="177">
        <v>5.8234000000000004</v>
      </c>
      <c r="Q1269" s="177">
        <v>7.4859</v>
      </c>
      <c r="R1269" s="177">
        <v>4.6566999999999998</v>
      </c>
      <c r="S1269" t="s">
        <v>1785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930</v>
      </c>
      <c r="B1270" s="173" t="s">
        <v>2015</v>
      </c>
      <c r="C1270" s="173">
        <v>120066</v>
      </c>
      <c r="D1270" s="176"/>
      <c r="E1270" s="177"/>
      <c r="F1270" s="177"/>
      <c r="G1270" s="177"/>
      <c r="H1270" s="177"/>
      <c r="I1270" s="177"/>
      <c r="J1270" s="177"/>
      <c r="K1270" s="177"/>
      <c r="L1270" s="177"/>
      <c r="M1270" s="177"/>
      <c r="N1270" s="177"/>
      <c r="O1270" s="177"/>
      <c r="P1270" s="177"/>
      <c r="Q1270" s="177"/>
      <c r="R1270" s="177"/>
      <c r="S1270" t="s">
        <v>1785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930</v>
      </c>
      <c r="B1271" s="173" t="s">
        <v>2016</v>
      </c>
      <c r="C1271" s="173">
        <v>151114</v>
      </c>
      <c r="D1271" s="176">
        <v>44988</v>
      </c>
      <c r="E1271" s="177">
        <v>23.879899999999999</v>
      </c>
      <c r="F1271" s="177">
        <v>5.8091999999999997</v>
      </c>
      <c r="G1271" s="177">
        <v>4.7911000000000001</v>
      </c>
      <c r="H1271" s="177">
        <v>4.1302000000000003</v>
      </c>
      <c r="I1271" s="177">
        <v>4.6374000000000004</v>
      </c>
      <c r="J1271" s="177">
        <v>4.4146999999999998</v>
      </c>
      <c r="K1271" s="177">
        <v>5.4927999999999999</v>
      </c>
      <c r="L1271" s="177">
        <v>5.2271999999999998</v>
      </c>
      <c r="M1271" s="177">
        <v>5.1722000000000001</v>
      </c>
      <c r="N1271" s="177">
        <v>4.3383000000000003</v>
      </c>
      <c r="O1271" s="177">
        <v>4.5252999999999997</v>
      </c>
      <c r="P1271" s="177">
        <v>5.2278000000000002</v>
      </c>
      <c r="Q1271" s="177">
        <v>7.3630000000000004</v>
      </c>
      <c r="R1271" s="177">
        <v>4.0023999999999997</v>
      </c>
      <c r="S1271" t="s">
        <v>1786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930</v>
      </c>
      <c r="B1272" s="173" t="s">
        <v>948</v>
      </c>
      <c r="C1272" s="173">
        <v>101619</v>
      </c>
      <c r="D1272" s="176">
        <v>44988</v>
      </c>
      <c r="E1272" s="177">
        <v>454.62169999999998</v>
      </c>
      <c r="F1272" s="177">
        <v>11.8863</v>
      </c>
      <c r="G1272" s="177">
        <v>16.177800000000001</v>
      </c>
      <c r="H1272" s="177">
        <v>10.6252</v>
      </c>
      <c r="I1272" s="177">
        <v>8.4245000000000001</v>
      </c>
      <c r="J1272" s="177">
        <v>8.5396000000000001</v>
      </c>
      <c r="K1272" s="177">
        <v>6.3415999999999997</v>
      </c>
      <c r="L1272" s="177">
        <v>6.4980000000000002</v>
      </c>
      <c r="M1272" s="177">
        <v>6.5778999999999996</v>
      </c>
      <c r="N1272" s="177">
        <v>5.5395000000000003</v>
      </c>
      <c r="O1272" s="177">
        <v>5.5467000000000004</v>
      </c>
      <c r="P1272" s="177">
        <v>6.5952000000000002</v>
      </c>
      <c r="Q1272" s="177">
        <v>7.6882999999999999</v>
      </c>
      <c r="R1272" s="177">
        <v>4.5510999999999999</v>
      </c>
      <c r="S1272" t="s">
        <v>1786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930</v>
      </c>
      <c r="B1273" s="173" t="s">
        <v>949</v>
      </c>
      <c r="C1273" s="173">
        <v>120398</v>
      </c>
      <c r="D1273" s="176">
        <v>44988</v>
      </c>
      <c r="E1273" s="177">
        <v>459.66300000000001</v>
      </c>
      <c r="F1273" s="177">
        <v>11.978400000000001</v>
      </c>
      <c r="G1273" s="177">
        <v>16.270800000000001</v>
      </c>
      <c r="H1273" s="177">
        <v>10.7157</v>
      </c>
      <c r="I1273" s="177">
        <v>8.5151000000000003</v>
      </c>
      <c r="J1273" s="177">
        <v>8.6301000000000005</v>
      </c>
      <c r="K1273" s="177">
        <v>6.4363000000000001</v>
      </c>
      <c r="L1273" s="177">
        <v>6.6082000000000001</v>
      </c>
      <c r="M1273" s="177">
        <v>6.6946000000000003</v>
      </c>
      <c r="N1273" s="177">
        <v>5.6593</v>
      </c>
      <c r="O1273" s="177">
        <v>5.6637000000000004</v>
      </c>
      <c r="P1273" s="177">
        <v>6.7202999999999999</v>
      </c>
      <c r="Q1273" s="177">
        <v>7.7811000000000003</v>
      </c>
      <c r="R1273" s="177">
        <v>4.6708999999999996</v>
      </c>
      <c r="S1273" t="s">
        <v>1786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930</v>
      </c>
      <c r="B1274" s="173" t="s">
        <v>950</v>
      </c>
      <c r="C1274" s="173">
        <v>118371</v>
      </c>
      <c r="D1274" s="176">
        <v>44988</v>
      </c>
      <c r="E1274" s="177">
        <v>33.217700000000001</v>
      </c>
      <c r="F1274" s="177">
        <v>5.9344999999999999</v>
      </c>
      <c r="G1274" s="177">
        <v>4.8367000000000004</v>
      </c>
      <c r="H1274" s="177">
        <v>3.9586999999999999</v>
      </c>
      <c r="I1274" s="177">
        <v>4.2609000000000004</v>
      </c>
      <c r="J1274" s="177">
        <v>4.1651999999999996</v>
      </c>
      <c r="K1274" s="177">
        <v>5.8758999999999997</v>
      </c>
      <c r="L1274" s="177">
        <v>5.5353000000000003</v>
      </c>
      <c r="M1274" s="177">
        <v>5.7465999999999999</v>
      </c>
      <c r="N1274" s="177">
        <v>4.6936</v>
      </c>
      <c r="O1274" s="177">
        <v>4.9391999999999996</v>
      </c>
      <c r="P1274" s="177">
        <v>6.2112999999999996</v>
      </c>
      <c r="Q1274" s="177">
        <v>7.4710000000000001</v>
      </c>
      <c r="R1274" s="177">
        <v>4.3426999999999998</v>
      </c>
      <c r="S1274" t="s">
        <v>1786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930</v>
      </c>
      <c r="B1275" s="173" t="s">
        <v>951</v>
      </c>
      <c r="C1275" s="173">
        <v>108632</v>
      </c>
      <c r="D1275" s="176">
        <v>44988</v>
      </c>
      <c r="E1275" s="177">
        <v>32.617800000000003</v>
      </c>
      <c r="F1275" s="177">
        <v>5.5960000000000001</v>
      </c>
      <c r="G1275" s="177">
        <v>4.5523999999999996</v>
      </c>
      <c r="H1275" s="177">
        <v>3.6953999999999998</v>
      </c>
      <c r="I1275" s="177">
        <v>3.9946000000000002</v>
      </c>
      <c r="J1275" s="177">
        <v>3.9083000000000001</v>
      </c>
      <c r="K1275" s="177">
        <v>5.6173999999999999</v>
      </c>
      <c r="L1275" s="177">
        <v>5.2766000000000002</v>
      </c>
      <c r="M1275" s="177">
        <v>5.4854000000000003</v>
      </c>
      <c r="N1275" s="177">
        <v>4.4298000000000002</v>
      </c>
      <c r="O1275" s="177">
        <v>4.6947000000000001</v>
      </c>
      <c r="P1275" s="177">
        <v>5.9679000000000002</v>
      </c>
      <c r="Q1275" s="177">
        <v>7.1436999999999999</v>
      </c>
      <c r="R1275" s="177">
        <v>4.0923999999999996</v>
      </c>
      <c r="S1275" t="s">
        <v>1786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930</v>
      </c>
      <c r="B1276" s="173" t="s">
        <v>952</v>
      </c>
      <c r="C1276" s="173">
        <v>104726</v>
      </c>
      <c r="D1276" s="176">
        <v>44988</v>
      </c>
      <c r="E1276" s="177">
        <v>3196.5246000000002</v>
      </c>
      <c r="F1276" s="177">
        <v>7.6669999999999998</v>
      </c>
      <c r="G1276" s="177">
        <v>5.0579000000000001</v>
      </c>
      <c r="H1276" s="177">
        <v>4.9162999999999997</v>
      </c>
      <c r="I1276" s="177">
        <v>4.7613000000000003</v>
      </c>
      <c r="J1276" s="177">
        <v>4.5678999999999998</v>
      </c>
      <c r="K1276" s="177">
        <v>5.6467999999999998</v>
      </c>
      <c r="L1276" s="177">
        <v>5.2769000000000004</v>
      </c>
      <c r="M1276" s="177">
        <v>5.2704000000000004</v>
      </c>
      <c r="N1276" s="177">
        <v>4.4362000000000004</v>
      </c>
      <c r="O1276" s="177">
        <v>4.7601000000000004</v>
      </c>
      <c r="P1276" s="177">
        <v>6.0769000000000002</v>
      </c>
      <c r="Q1276" s="177">
        <v>7.4682000000000004</v>
      </c>
      <c r="R1276" s="177">
        <v>4.0435999999999996</v>
      </c>
      <c r="S1276" t="s">
        <v>1786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930</v>
      </c>
      <c r="B1277" s="173" t="s">
        <v>953</v>
      </c>
      <c r="C1277" s="173">
        <v>120570</v>
      </c>
      <c r="D1277" s="176">
        <v>44988</v>
      </c>
      <c r="E1277" s="177">
        <v>3310.5479999999998</v>
      </c>
      <c r="F1277" s="177">
        <v>7.9973000000000001</v>
      </c>
      <c r="G1277" s="177">
        <v>5.3879000000000001</v>
      </c>
      <c r="H1277" s="177">
        <v>5.2465999999999999</v>
      </c>
      <c r="I1277" s="177">
        <v>5.0919999999999996</v>
      </c>
      <c r="J1277" s="177">
        <v>4.899</v>
      </c>
      <c r="K1277" s="177">
        <v>5.9814999999999996</v>
      </c>
      <c r="L1277" s="177">
        <v>5.6157000000000004</v>
      </c>
      <c r="M1277" s="177">
        <v>5.6111000000000004</v>
      </c>
      <c r="N1277" s="177">
        <v>4.7797999999999998</v>
      </c>
      <c r="O1277" s="177">
        <v>5.1017999999999999</v>
      </c>
      <c r="P1277" s="177">
        <v>6.4115000000000002</v>
      </c>
      <c r="Q1277" s="177">
        <v>7.4809999999999999</v>
      </c>
      <c r="R1277" s="177">
        <v>4.3867000000000003</v>
      </c>
      <c r="S1277" t="s">
        <v>1786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930</v>
      </c>
      <c r="B1278" s="173" t="s">
        <v>954</v>
      </c>
      <c r="C1278" s="173">
        <v>143607</v>
      </c>
      <c r="D1278" s="176">
        <v>44988</v>
      </c>
      <c r="E1278" s="177">
        <v>31.444700000000001</v>
      </c>
      <c r="F1278" s="177">
        <v>2.7860999999999998</v>
      </c>
      <c r="G1278" s="177">
        <v>4.2576000000000001</v>
      </c>
      <c r="H1278" s="177">
        <v>4.8963999999999999</v>
      </c>
      <c r="I1278" s="177">
        <v>4.9842000000000004</v>
      </c>
      <c r="J1278" s="177">
        <v>4.4676</v>
      </c>
      <c r="K1278" s="177">
        <v>5.4927999999999999</v>
      </c>
      <c r="L1278" s="177">
        <v>5.1113</v>
      </c>
      <c r="M1278" s="177">
        <v>5.0913000000000004</v>
      </c>
      <c r="N1278" s="177">
        <v>4.4493999999999998</v>
      </c>
      <c r="O1278" s="177">
        <v>10.718</v>
      </c>
      <c r="P1278" s="177">
        <v>5.0682999999999998</v>
      </c>
      <c r="Q1278" s="177">
        <v>7.2167000000000003</v>
      </c>
      <c r="R1278" s="177">
        <v>3.9350999999999998</v>
      </c>
      <c r="S1278" t="s">
        <v>1786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930</v>
      </c>
      <c r="B1279" s="173" t="s">
        <v>955</v>
      </c>
      <c r="C1279" s="173">
        <v>143612</v>
      </c>
      <c r="D1279" s="176">
        <v>44988</v>
      </c>
      <c r="E1279" s="177">
        <v>31.9876</v>
      </c>
      <c r="F1279" s="177">
        <v>3.1953</v>
      </c>
      <c r="G1279" s="177">
        <v>4.7182000000000004</v>
      </c>
      <c r="H1279" s="177">
        <v>5.3521999999999998</v>
      </c>
      <c r="I1279" s="177">
        <v>5.4394999999999998</v>
      </c>
      <c r="J1279" s="177">
        <v>4.9210000000000003</v>
      </c>
      <c r="K1279" s="177">
        <v>5.9489999999999998</v>
      </c>
      <c r="L1279" s="177">
        <v>5.5673000000000004</v>
      </c>
      <c r="M1279" s="177">
        <v>5.5495000000000001</v>
      </c>
      <c r="N1279" s="177">
        <v>4.9438000000000004</v>
      </c>
      <c r="O1279" s="177">
        <v>11.066800000000001</v>
      </c>
      <c r="P1279" s="177">
        <v>5.3091999999999997</v>
      </c>
      <c r="Q1279" s="177">
        <v>6.8624000000000001</v>
      </c>
      <c r="R1279" s="177">
        <v>4.3563999999999998</v>
      </c>
      <c r="S1279" t="s">
        <v>1786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930</v>
      </c>
      <c r="B1280" s="173" t="s">
        <v>956</v>
      </c>
      <c r="C1280" s="173">
        <v>133805</v>
      </c>
      <c r="D1280" s="176">
        <v>44988</v>
      </c>
      <c r="E1280" s="177">
        <v>2837.5430000000001</v>
      </c>
      <c r="F1280" s="177">
        <v>8.2086000000000006</v>
      </c>
      <c r="G1280" s="177">
        <v>9.3638999999999992</v>
      </c>
      <c r="H1280" s="177">
        <v>7.1776</v>
      </c>
      <c r="I1280" s="177">
        <v>6.3353999999999999</v>
      </c>
      <c r="J1280" s="177">
        <v>6.2234999999999996</v>
      </c>
      <c r="K1280" s="177">
        <v>5.6562999999999999</v>
      </c>
      <c r="L1280" s="177">
        <v>5.4450000000000003</v>
      </c>
      <c r="M1280" s="177">
        <v>5.5457999999999998</v>
      </c>
      <c r="N1280" s="177">
        <v>4.4795999999999996</v>
      </c>
      <c r="O1280" s="177">
        <v>4.9352999999999998</v>
      </c>
      <c r="P1280" s="177">
        <v>6.1737000000000002</v>
      </c>
      <c r="Q1280" s="177">
        <v>7.2003000000000004</v>
      </c>
      <c r="R1280" s="177">
        <v>4.0808</v>
      </c>
      <c r="S1280" t="s">
        <v>1786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930</v>
      </c>
      <c r="B1281" s="173" t="s">
        <v>957</v>
      </c>
      <c r="C1281" s="173">
        <v>133810</v>
      </c>
      <c r="D1281" s="176">
        <v>44988</v>
      </c>
      <c r="E1281" s="177">
        <v>3039.1549</v>
      </c>
      <c r="F1281" s="177">
        <v>8.9819999999999993</v>
      </c>
      <c r="G1281" s="177">
        <v>10.135999999999999</v>
      </c>
      <c r="H1281" s="177">
        <v>7.95</v>
      </c>
      <c r="I1281" s="177">
        <v>7.1093000000000002</v>
      </c>
      <c r="J1281" s="177">
        <v>7.0000999999999998</v>
      </c>
      <c r="K1281" s="177">
        <v>6.4455999999999998</v>
      </c>
      <c r="L1281" s="177">
        <v>6.2361000000000004</v>
      </c>
      <c r="M1281" s="177">
        <v>6.3421000000000003</v>
      </c>
      <c r="N1281" s="177">
        <v>5.2786999999999997</v>
      </c>
      <c r="O1281" s="177">
        <v>5.7389000000000001</v>
      </c>
      <c r="P1281" s="177">
        <v>6.9774000000000003</v>
      </c>
      <c r="Q1281" s="177">
        <v>7.9542000000000002</v>
      </c>
      <c r="R1281" s="177">
        <v>4.8795999999999999</v>
      </c>
      <c r="S1281" t="s">
        <v>1786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930</v>
      </c>
      <c r="B1282" s="173" t="s">
        <v>958</v>
      </c>
      <c r="C1282" s="173">
        <v>101830</v>
      </c>
      <c r="D1282" s="176">
        <v>44988</v>
      </c>
      <c r="E1282" s="177">
        <v>33.670499999999997</v>
      </c>
      <c r="F1282" s="177">
        <v>6.0716000000000001</v>
      </c>
      <c r="G1282" s="177">
        <v>5.1694000000000004</v>
      </c>
      <c r="H1282" s="177">
        <v>4.9447999999999999</v>
      </c>
      <c r="I1282" s="177">
        <v>4.4366000000000003</v>
      </c>
      <c r="J1282" s="177">
        <v>4.3155000000000001</v>
      </c>
      <c r="K1282" s="177">
        <v>5.2496999999999998</v>
      </c>
      <c r="L1282" s="177">
        <v>4.9873000000000003</v>
      </c>
      <c r="M1282" s="177">
        <v>4.9172000000000002</v>
      </c>
      <c r="N1282" s="177">
        <v>4.1856</v>
      </c>
      <c r="O1282" s="177">
        <v>4.7553999999999998</v>
      </c>
      <c r="P1282" s="177">
        <v>5.0381999999999998</v>
      </c>
      <c r="Q1282" s="177">
        <v>6.3369</v>
      </c>
      <c r="R1282" s="177">
        <v>3.7955999999999999</v>
      </c>
      <c r="S1282" t="s">
        <v>1786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930</v>
      </c>
      <c r="B1283" s="173" t="s">
        <v>959</v>
      </c>
      <c r="C1283" s="173">
        <v>120315</v>
      </c>
      <c r="D1283" s="176">
        <v>44988</v>
      </c>
      <c r="E1283" s="177">
        <v>35.940800000000003</v>
      </c>
      <c r="F1283" s="177">
        <v>6.7039</v>
      </c>
      <c r="G1283" s="177">
        <v>5.7576000000000001</v>
      </c>
      <c r="H1283" s="177">
        <v>5.5189000000000004</v>
      </c>
      <c r="I1283" s="177">
        <v>5.0076000000000001</v>
      </c>
      <c r="J1283" s="177">
        <v>4.8784000000000001</v>
      </c>
      <c r="K1283" s="177">
        <v>5.8205999999999998</v>
      </c>
      <c r="L1283" s="177">
        <v>5.5603999999999996</v>
      </c>
      <c r="M1283" s="177">
        <v>5.4904000000000002</v>
      </c>
      <c r="N1283" s="177">
        <v>4.7588999999999997</v>
      </c>
      <c r="O1283" s="177">
        <v>5.3268000000000004</v>
      </c>
      <c r="P1283" s="177">
        <v>5.5941999999999998</v>
      </c>
      <c r="Q1283" s="177">
        <v>7.1013999999999999</v>
      </c>
      <c r="R1283" s="177">
        <v>4.3613</v>
      </c>
      <c r="S1283" t="s">
        <v>1786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930</v>
      </c>
      <c r="B1284" s="173" t="s">
        <v>960</v>
      </c>
      <c r="C1284" s="173">
        <v>140613</v>
      </c>
      <c r="D1284" s="176">
        <v>44988</v>
      </c>
      <c r="E1284" s="177">
        <v>1464.0587</v>
      </c>
      <c r="F1284" s="177">
        <v>6.8448000000000002</v>
      </c>
      <c r="G1284" s="177">
        <v>5.1429</v>
      </c>
      <c r="H1284" s="177">
        <v>5.3585000000000003</v>
      </c>
      <c r="I1284" s="177">
        <v>5.4116</v>
      </c>
      <c r="J1284" s="177">
        <v>5.3411999999999997</v>
      </c>
      <c r="K1284" s="177">
        <v>6.3086000000000002</v>
      </c>
      <c r="L1284" s="177">
        <v>5.9503000000000004</v>
      </c>
      <c r="M1284" s="177">
        <v>5.9512999999999998</v>
      </c>
      <c r="N1284" s="177">
        <v>5.0061</v>
      </c>
      <c r="O1284" s="177">
        <v>5.1336000000000004</v>
      </c>
      <c r="P1284" s="177">
        <v>6.3967000000000001</v>
      </c>
      <c r="Q1284" s="177">
        <v>6.5076000000000001</v>
      </c>
      <c r="R1284" s="177">
        <v>4.6063000000000001</v>
      </c>
      <c r="S1284" t="s">
        <v>1786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930</v>
      </c>
      <c r="B1285" s="173" t="s">
        <v>961</v>
      </c>
      <c r="C1285" s="173">
        <v>140620</v>
      </c>
      <c r="D1285" s="176">
        <v>44988</v>
      </c>
      <c r="E1285" s="177">
        <v>1389.9960000000001</v>
      </c>
      <c r="F1285" s="177">
        <v>6.0457999999999998</v>
      </c>
      <c r="G1285" s="177">
        <v>4.3438999999999997</v>
      </c>
      <c r="H1285" s="177">
        <v>4.5583999999999998</v>
      </c>
      <c r="I1285" s="177">
        <v>4.6100000000000003</v>
      </c>
      <c r="J1285" s="177">
        <v>4.5385999999999997</v>
      </c>
      <c r="K1285" s="177">
        <v>5.4972000000000003</v>
      </c>
      <c r="L1285" s="177">
        <v>5.1284999999999998</v>
      </c>
      <c r="M1285" s="177">
        <v>5.1180000000000003</v>
      </c>
      <c r="N1285" s="177">
        <v>4.1692</v>
      </c>
      <c r="O1285" s="177">
        <v>4.2877000000000001</v>
      </c>
      <c r="P1285" s="177">
        <v>5.5145999999999997</v>
      </c>
      <c r="Q1285" s="177">
        <v>5.5971000000000002</v>
      </c>
      <c r="R1285" s="177">
        <v>3.7705000000000002</v>
      </c>
      <c r="S1285" t="s">
        <v>1786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930</v>
      </c>
      <c r="B1286" s="173" t="s">
        <v>962</v>
      </c>
      <c r="C1286" s="173">
        <v>118840</v>
      </c>
      <c r="D1286" s="176">
        <v>44988</v>
      </c>
      <c r="E1286" s="177">
        <v>2056.2858000000001</v>
      </c>
      <c r="F1286" s="177">
        <v>5.3453999999999997</v>
      </c>
      <c r="G1286" s="177">
        <v>4.8068999999999997</v>
      </c>
      <c r="H1286" s="177">
        <v>4.4785000000000004</v>
      </c>
      <c r="I1286" s="177">
        <v>4.8281999999999998</v>
      </c>
      <c r="J1286" s="177">
        <v>5.0955000000000004</v>
      </c>
      <c r="K1286" s="177">
        <v>5.9808000000000003</v>
      </c>
      <c r="L1286" s="177">
        <v>5.6973000000000003</v>
      </c>
      <c r="M1286" s="177">
        <v>5.9119999999999999</v>
      </c>
      <c r="N1286" s="177">
        <v>5.0598000000000001</v>
      </c>
      <c r="O1286" s="177">
        <v>5.0883000000000003</v>
      </c>
      <c r="P1286" s="177">
        <v>5.8918999999999997</v>
      </c>
      <c r="Q1286" s="177">
        <v>6.883</v>
      </c>
      <c r="R1286" s="177">
        <v>4.5147000000000004</v>
      </c>
      <c r="S1286" t="s">
        <v>1786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930</v>
      </c>
      <c r="B1287" s="173" t="s">
        <v>963</v>
      </c>
      <c r="C1287" s="173">
        <v>107705</v>
      </c>
      <c r="D1287" s="176">
        <v>44988</v>
      </c>
      <c r="E1287" s="177">
        <v>1916.0273</v>
      </c>
      <c r="F1287" s="177">
        <v>4.8411999999999997</v>
      </c>
      <c r="G1287" s="177">
        <v>4.3017000000000003</v>
      </c>
      <c r="H1287" s="177">
        <v>3.9725000000000001</v>
      </c>
      <c r="I1287" s="177">
        <v>4.3441999999999998</v>
      </c>
      <c r="J1287" s="177">
        <v>4.5744999999999996</v>
      </c>
      <c r="K1287" s="177">
        <v>5.3712999999999997</v>
      </c>
      <c r="L1287" s="177">
        <v>5.0877999999999997</v>
      </c>
      <c r="M1287" s="177">
        <v>5.2830000000000004</v>
      </c>
      <c r="N1287" s="177">
        <v>4.4249000000000001</v>
      </c>
      <c r="O1287" s="177">
        <v>4.4394</v>
      </c>
      <c r="P1287" s="177">
        <v>5.2195</v>
      </c>
      <c r="Q1287" s="177">
        <v>4.4295</v>
      </c>
      <c r="R1287" s="177">
        <v>3.8620000000000001</v>
      </c>
      <c r="S1287" t="s">
        <v>1786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930</v>
      </c>
      <c r="B1288" s="173" t="s">
        <v>964</v>
      </c>
      <c r="C1288" s="173">
        <v>111753</v>
      </c>
      <c r="D1288" s="176">
        <v>44988</v>
      </c>
      <c r="E1288" s="177">
        <v>3169.2784000000001</v>
      </c>
      <c r="F1288" s="177">
        <v>6.7558999999999996</v>
      </c>
      <c r="G1288" s="177">
        <v>2.0360999999999998</v>
      </c>
      <c r="H1288" s="177">
        <v>3.8986000000000001</v>
      </c>
      <c r="I1288" s="177">
        <v>4.1980000000000004</v>
      </c>
      <c r="J1288" s="177">
        <v>4.4496000000000002</v>
      </c>
      <c r="K1288" s="177">
        <v>5.4476000000000004</v>
      </c>
      <c r="L1288" s="177">
        <v>5.1847000000000003</v>
      </c>
      <c r="M1288" s="177">
        <v>5.2784000000000004</v>
      </c>
      <c r="N1288" s="177">
        <v>4.4413999999999998</v>
      </c>
      <c r="O1288" s="177">
        <v>4.9691000000000001</v>
      </c>
      <c r="P1288" s="177">
        <v>5.9466999999999999</v>
      </c>
      <c r="Q1288" s="177">
        <v>7.4928999999999997</v>
      </c>
      <c r="R1288" s="177">
        <v>4.3936999999999999</v>
      </c>
      <c r="S1288" t="s">
        <v>1786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930</v>
      </c>
      <c r="B1289" s="173" t="s">
        <v>965</v>
      </c>
      <c r="C1289" s="173">
        <v>118709</v>
      </c>
      <c r="D1289" s="176">
        <v>44988</v>
      </c>
      <c r="E1289" s="177">
        <v>3316.4168</v>
      </c>
      <c r="F1289" s="177">
        <v>7.4127999999999998</v>
      </c>
      <c r="G1289" s="177">
        <v>2.6930000000000001</v>
      </c>
      <c r="H1289" s="177">
        <v>4.5571000000000002</v>
      </c>
      <c r="I1289" s="177">
        <v>4.8577000000000004</v>
      </c>
      <c r="J1289" s="177">
        <v>5.1112000000000002</v>
      </c>
      <c r="K1289" s="177">
        <v>6.1166</v>
      </c>
      <c r="L1289" s="177">
        <v>5.8624999999999998</v>
      </c>
      <c r="M1289" s="177">
        <v>5.9657999999999998</v>
      </c>
      <c r="N1289" s="177">
        <v>5.1326000000000001</v>
      </c>
      <c r="O1289" s="177">
        <v>5.6859000000000002</v>
      </c>
      <c r="P1289" s="177">
        <v>6.5277000000000003</v>
      </c>
      <c r="Q1289" s="177">
        <v>7.6254999999999997</v>
      </c>
      <c r="R1289" s="177">
        <v>5.0972999999999997</v>
      </c>
      <c r="S1289" t="s">
        <v>1786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930</v>
      </c>
      <c r="B1290" s="173" t="s">
        <v>966</v>
      </c>
      <c r="C1290" s="173">
        <v>138423</v>
      </c>
      <c r="D1290" s="176">
        <v>44988</v>
      </c>
      <c r="E1290" s="177">
        <v>25.074200000000001</v>
      </c>
      <c r="F1290" s="177">
        <v>7.7167000000000003</v>
      </c>
      <c r="G1290" s="177">
        <v>4.8541999999999996</v>
      </c>
      <c r="H1290" s="177">
        <v>4.5582000000000003</v>
      </c>
      <c r="I1290" s="177">
        <v>4.1657000000000002</v>
      </c>
      <c r="J1290" s="177">
        <v>4.3451000000000004</v>
      </c>
      <c r="K1290" s="177">
        <v>5.3754999999999997</v>
      </c>
      <c r="L1290" s="177">
        <v>5.0292000000000003</v>
      </c>
      <c r="M1290" s="177">
        <v>5.1143000000000001</v>
      </c>
      <c r="N1290" s="177">
        <v>4.4336000000000002</v>
      </c>
      <c r="O1290" s="177">
        <v>3.1187999999999998</v>
      </c>
      <c r="P1290" s="177">
        <v>1.2776000000000001</v>
      </c>
      <c r="Q1290" s="177">
        <v>6.0271999999999997</v>
      </c>
      <c r="R1290" s="177">
        <v>3.8542999999999998</v>
      </c>
      <c r="S1290" t="s">
        <v>1786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930</v>
      </c>
      <c r="B1291" s="173" t="s">
        <v>967</v>
      </c>
      <c r="C1291" s="173">
        <v>138443</v>
      </c>
      <c r="D1291" s="176">
        <v>44988</v>
      </c>
      <c r="E1291" s="177">
        <v>26.783999999999999</v>
      </c>
      <c r="F1291" s="177">
        <v>8.4510000000000005</v>
      </c>
      <c r="G1291" s="177">
        <v>5.6353</v>
      </c>
      <c r="H1291" s="177">
        <v>5.3787000000000003</v>
      </c>
      <c r="I1291" s="177">
        <v>4.9932999999999996</v>
      </c>
      <c r="J1291" s="177">
        <v>5.1745999999999999</v>
      </c>
      <c r="K1291" s="177">
        <v>6.2244999999999999</v>
      </c>
      <c r="L1291" s="177">
        <v>5.9265999999999996</v>
      </c>
      <c r="M1291" s="177">
        <v>6.0290999999999997</v>
      </c>
      <c r="N1291" s="177">
        <v>5.3567</v>
      </c>
      <c r="O1291" s="177">
        <v>3.9184000000000001</v>
      </c>
      <c r="P1291" s="177">
        <v>2.0358000000000001</v>
      </c>
      <c r="Q1291" s="177">
        <v>5.6497000000000002</v>
      </c>
      <c r="R1291" s="177">
        <v>4.6878000000000002</v>
      </c>
      <c r="S1291" t="s">
        <v>1786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930</v>
      </c>
      <c r="B1292" s="173" t="s">
        <v>1873</v>
      </c>
      <c r="C1292" s="173">
        <v>149806</v>
      </c>
      <c r="D1292" s="176"/>
      <c r="E1292" s="177"/>
      <c r="F1292" s="177"/>
      <c r="G1292" s="177"/>
      <c r="H1292" s="177"/>
      <c r="I1292" s="177"/>
      <c r="J1292" s="177"/>
      <c r="K1292" s="177"/>
      <c r="L1292" s="177"/>
      <c r="M1292" s="177"/>
      <c r="N1292" s="177"/>
      <c r="O1292" s="177"/>
      <c r="P1292" s="177"/>
      <c r="Q1292" s="177"/>
      <c r="R1292" s="177"/>
      <c r="S1292" t="s">
        <v>1786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930</v>
      </c>
      <c r="B1293" s="173" t="s">
        <v>1874</v>
      </c>
      <c r="C1293" s="173">
        <v>149810</v>
      </c>
      <c r="D1293" s="176"/>
      <c r="E1293" s="177"/>
      <c r="F1293" s="177"/>
      <c r="G1293" s="177"/>
      <c r="H1293" s="177"/>
      <c r="I1293" s="177"/>
      <c r="J1293" s="177"/>
      <c r="K1293" s="177"/>
      <c r="L1293" s="177"/>
      <c r="M1293" s="177"/>
      <c r="N1293" s="177"/>
      <c r="O1293" s="177"/>
      <c r="P1293" s="177"/>
      <c r="Q1293" s="177"/>
      <c r="R1293" s="177"/>
      <c r="S1293" t="s">
        <v>1786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930</v>
      </c>
      <c r="B1294" s="173" t="s">
        <v>968</v>
      </c>
      <c r="C1294" s="173">
        <v>119812</v>
      </c>
      <c r="D1294" s="176">
        <v>44988</v>
      </c>
      <c r="E1294" s="177">
        <v>3041.9479000000001</v>
      </c>
      <c r="F1294" s="177">
        <v>5.1361999999999997</v>
      </c>
      <c r="G1294" s="177">
        <v>3.2637999999999998</v>
      </c>
      <c r="H1294" s="177">
        <v>5.0849000000000002</v>
      </c>
      <c r="I1294" s="177">
        <v>4.9770000000000003</v>
      </c>
      <c r="J1294" s="177">
        <v>4.9202000000000004</v>
      </c>
      <c r="K1294" s="177">
        <v>6.1071</v>
      </c>
      <c r="L1294" s="177">
        <v>5.9424999999999999</v>
      </c>
      <c r="M1294" s="177">
        <v>5.8468999999999998</v>
      </c>
      <c r="N1294" s="177">
        <v>4.9687999999999999</v>
      </c>
      <c r="O1294" s="177">
        <v>5.1315999999999997</v>
      </c>
      <c r="P1294" s="177">
        <v>6.3728999999999996</v>
      </c>
      <c r="Q1294" s="177">
        <v>7.3731</v>
      </c>
      <c r="R1294" s="177">
        <v>4.4645000000000001</v>
      </c>
      <c r="S1294" t="s">
        <v>1786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930</v>
      </c>
      <c r="B1295" s="173" t="s">
        <v>1956</v>
      </c>
      <c r="C1295" s="173">
        <v>106212</v>
      </c>
      <c r="D1295" s="176">
        <v>44988</v>
      </c>
      <c r="E1295" s="177">
        <v>2961.5997000000002</v>
      </c>
      <c r="F1295" s="177">
        <v>4.5766</v>
      </c>
      <c r="G1295" s="177">
        <v>2.7033</v>
      </c>
      <c r="H1295" s="177">
        <v>4.5250000000000004</v>
      </c>
      <c r="I1295" s="177">
        <v>4.4158999999999997</v>
      </c>
      <c r="J1295" s="177">
        <v>4.3640999999999996</v>
      </c>
      <c r="K1295" s="177">
        <v>5.5419999999999998</v>
      </c>
      <c r="L1295" s="177">
        <v>5.3682999999999996</v>
      </c>
      <c r="M1295" s="177">
        <v>5.2645999999999997</v>
      </c>
      <c r="N1295" s="177">
        <v>4.3948999999999998</v>
      </c>
      <c r="O1295" s="177">
        <v>4.5545</v>
      </c>
      <c r="P1295" s="177">
        <v>5.899</v>
      </c>
      <c r="Q1295" s="177">
        <v>7.2012</v>
      </c>
      <c r="R1295" s="177">
        <v>3.8988999999999998</v>
      </c>
      <c r="S1295" t="s">
        <v>1786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930</v>
      </c>
      <c r="B1296" s="173" t="s">
        <v>1841</v>
      </c>
      <c r="C1296" s="173">
        <v>149519</v>
      </c>
      <c r="D1296" s="176">
        <v>44988</v>
      </c>
      <c r="E1296" s="177">
        <v>2946.2653</v>
      </c>
      <c r="F1296" s="177">
        <v>6.2969999999999997</v>
      </c>
      <c r="G1296" s="177">
        <v>3.69</v>
      </c>
      <c r="H1296" s="177">
        <v>2.6337000000000002</v>
      </c>
      <c r="I1296" s="177">
        <v>3.6970000000000001</v>
      </c>
      <c r="J1296" s="177">
        <v>4.2539999999999996</v>
      </c>
      <c r="K1296" s="177">
        <v>5.6302000000000003</v>
      </c>
      <c r="L1296" s="177">
        <v>5.4939999999999998</v>
      </c>
      <c r="M1296" s="177">
        <v>5.1261000000000001</v>
      </c>
      <c r="N1296" s="177">
        <v>4.5766</v>
      </c>
      <c r="O1296" s="177">
        <v>4.1040000000000001</v>
      </c>
      <c r="P1296" s="177">
        <v>1.4457</v>
      </c>
      <c r="Q1296" s="177">
        <v>6.0225</v>
      </c>
      <c r="R1296" s="177">
        <v>4.0514999999999999</v>
      </c>
      <c r="S1296" t="s">
        <v>1786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930</v>
      </c>
      <c r="B1297" s="173" t="s">
        <v>969</v>
      </c>
      <c r="C1297" s="173">
        <v>149526</v>
      </c>
      <c r="D1297" s="176">
        <v>44988</v>
      </c>
      <c r="E1297" s="177">
        <v>3104.4162999999999</v>
      </c>
      <c r="F1297" s="177">
        <v>7.2476000000000003</v>
      </c>
      <c r="G1297" s="177">
        <v>4.6416000000000004</v>
      </c>
      <c r="H1297" s="177">
        <v>3.5846</v>
      </c>
      <c r="I1297" s="177">
        <v>4.6482999999999999</v>
      </c>
      <c r="J1297" s="177">
        <v>5.2076000000000002</v>
      </c>
      <c r="K1297" s="177">
        <v>6.5948000000000002</v>
      </c>
      <c r="L1297" s="177">
        <v>6.3343999999999996</v>
      </c>
      <c r="M1297" s="177">
        <v>5.9211</v>
      </c>
      <c r="N1297" s="177">
        <v>5.3479000000000001</v>
      </c>
      <c r="O1297" s="177">
        <v>4.5876000000000001</v>
      </c>
      <c r="P1297" s="177">
        <v>1.8487</v>
      </c>
      <c r="Q1297" s="177">
        <v>5.3632</v>
      </c>
      <c r="R1297" s="177">
        <v>4.6325000000000003</v>
      </c>
      <c r="S1297" t="s">
        <v>1786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930</v>
      </c>
      <c r="B1298" s="173" t="s">
        <v>1842</v>
      </c>
      <c r="C1298" s="173">
        <v>119680</v>
      </c>
      <c r="D1298" s="176"/>
      <c r="E1298" s="177"/>
      <c r="F1298" s="177"/>
      <c r="G1298" s="177"/>
      <c r="H1298" s="177"/>
      <c r="I1298" s="177"/>
      <c r="J1298" s="177"/>
      <c r="K1298" s="177"/>
      <c r="L1298" s="177"/>
      <c r="M1298" s="177"/>
      <c r="N1298" s="177"/>
      <c r="O1298" s="177"/>
      <c r="P1298" s="177"/>
      <c r="Q1298" s="177"/>
      <c r="R1298" s="177"/>
      <c r="S1298" t="s">
        <v>1786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930</v>
      </c>
      <c r="B1299" s="173" t="s">
        <v>1843</v>
      </c>
      <c r="C1299" s="173">
        <v>105563</v>
      </c>
      <c r="D1299" s="176"/>
      <c r="E1299" s="177"/>
      <c r="F1299" s="177"/>
      <c r="G1299" s="177"/>
      <c r="H1299" s="177"/>
      <c r="I1299" s="177"/>
      <c r="J1299" s="177"/>
      <c r="K1299" s="177"/>
      <c r="L1299" s="177"/>
      <c r="M1299" s="177"/>
      <c r="N1299" s="177"/>
      <c r="O1299" s="177"/>
      <c r="P1299" s="177"/>
      <c r="Q1299" s="177"/>
      <c r="R1299" s="177"/>
      <c r="S1299" t="s">
        <v>1786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930</v>
      </c>
      <c r="B1300" s="173" t="s">
        <v>970</v>
      </c>
      <c r="C1300" s="173">
        <v>147399</v>
      </c>
      <c r="D1300" s="176"/>
      <c r="E1300" s="177"/>
      <c r="F1300" s="177"/>
      <c r="G1300" s="177"/>
      <c r="H1300" s="177"/>
      <c r="I1300" s="177"/>
      <c r="J1300" s="177"/>
      <c r="K1300" s="177"/>
      <c r="L1300" s="177"/>
      <c r="M1300" s="177"/>
      <c r="N1300" s="177"/>
      <c r="O1300" s="177"/>
      <c r="P1300" s="177"/>
      <c r="Q1300" s="177"/>
      <c r="R1300" s="177"/>
      <c r="S1300" t="s">
        <v>1786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930</v>
      </c>
      <c r="B1301" s="173" t="s">
        <v>971</v>
      </c>
      <c r="C1301" s="173">
        <v>119863</v>
      </c>
      <c r="D1301" s="176">
        <v>44988</v>
      </c>
      <c r="E1301" s="177">
        <v>3391.0947999999999</v>
      </c>
      <c r="F1301" s="177">
        <v>3.5017</v>
      </c>
      <c r="G1301" s="177">
        <v>4.3639999999999999</v>
      </c>
      <c r="H1301" s="177">
        <v>4.5911</v>
      </c>
      <c r="I1301" s="177">
        <v>4.8498000000000001</v>
      </c>
      <c r="J1301" s="177">
        <v>5.4492000000000003</v>
      </c>
      <c r="K1301" s="177">
        <v>6.0429000000000004</v>
      </c>
      <c r="L1301" s="177">
        <v>5.5339</v>
      </c>
      <c r="M1301" s="177">
        <v>5.6063999999999998</v>
      </c>
      <c r="N1301" s="177">
        <v>4.8113000000000001</v>
      </c>
      <c r="O1301" s="177">
        <v>5.2377000000000002</v>
      </c>
      <c r="P1301" s="177">
        <v>5.1726999999999999</v>
      </c>
      <c r="Q1301" s="177">
        <v>6.8948999999999998</v>
      </c>
      <c r="R1301" s="177">
        <v>4.5171000000000001</v>
      </c>
      <c r="S1301" t="s">
        <v>1786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930</v>
      </c>
      <c r="B1302" s="173" t="s">
        <v>972</v>
      </c>
      <c r="C1302" s="173">
        <v>147396</v>
      </c>
      <c r="D1302" s="176"/>
      <c r="E1302" s="177"/>
      <c r="F1302" s="177"/>
      <c r="G1302" s="177"/>
      <c r="H1302" s="177"/>
      <c r="I1302" s="177"/>
      <c r="J1302" s="177"/>
      <c r="K1302" s="177"/>
      <c r="L1302" s="177"/>
      <c r="M1302" s="177"/>
      <c r="N1302" s="177"/>
      <c r="O1302" s="177"/>
      <c r="P1302" s="177"/>
      <c r="Q1302" s="177"/>
      <c r="R1302" s="177"/>
      <c r="S1302" t="s">
        <v>1786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930</v>
      </c>
      <c r="B1303" s="173" t="s">
        <v>2042</v>
      </c>
      <c r="C1303" s="173">
        <v>103159</v>
      </c>
      <c r="D1303" s="176">
        <v>44988</v>
      </c>
      <c r="E1303" s="177">
        <v>3324.2674999999999</v>
      </c>
      <c r="F1303" s="177">
        <v>3.2042000000000002</v>
      </c>
      <c r="G1303" s="177">
        <v>4.0660999999999996</v>
      </c>
      <c r="H1303" s="177">
        <v>4.2912999999999997</v>
      </c>
      <c r="I1303" s="177">
        <v>4.5453000000000001</v>
      </c>
      <c r="J1303" s="177">
        <v>5.1479999999999997</v>
      </c>
      <c r="K1303" s="177">
        <v>5.6479999999999997</v>
      </c>
      <c r="L1303" s="177">
        <v>5.1843000000000004</v>
      </c>
      <c r="M1303" s="177">
        <v>5.2743000000000002</v>
      </c>
      <c r="N1303" s="177">
        <v>4.4852999999999996</v>
      </c>
      <c r="O1303" s="177">
        <v>4.9720000000000004</v>
      </c>
      <c r="P1303" s="177">
        <v>4.9341999999999997</v>
      </c>
      <c r="Q1303" s="177">
        <v>7.1059000000000001</v>
      </c>
      <c r="R1303" s="177">
        <v>4.2133000000000003</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930</v>
      </c>
      <c r="B1304" s="173" t="s">
        <v>973</v>
      </c>
      <c r="C1304" s="173">
        <v>120735</v>
      </c>
      <c r="D1304" s="176">
        <v>44988</v>
      </c>
      <c r="E1304" s="177">
        <v>3024.6792999999998</v>
      </c>
      <c r="F1304" s="177">
        <v>6.2713000000000001</v>
      </c>
      <c r="G1304" s="177">
        <v>4.8498000000000001</v>
      </c>
      <c r="H1304" s="177">
        <v>4.4057000000000004</v>
      </c>
      <c r="I1304" s="177">
        <v>5.1905000000000001</v>
      </c>
      <c r="J1304" s="177">
        <v>5.1843000000000004</v>
      </c>
      <c r="K1304" s="177">
        <v>6.1303000000000001</v>
      </c>
      <c r="L1304" s="177">
        <v>5.6661000000000001</v>
      </c>
      <c r="M1304" s="177">
        <v>5.7228000000000003</v>
      </c>
      <c r="N1304" s="177">
        <v>5.0723000000000003</v>
      </c>
      <c r="O1304" s="177">
        <v>6.9119000000000002</v>
      </c>
      <c r="P1304" s="177">
        <v>4.7732000000000001</v>
      </c>
      <c r="Q1304" s="177">
        <v>6.7855999999999996</v>
      </c>
      <c r="R1304" s="177">
        <v>7.1721000000000004</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930</v>
      </c>
      <c r="B1305" s="173" t="s">
        <v>974</v>
      </c>
      <c r="C1305" s="173">
        <v>102544</v>
      </c>
      <c r="D1305" s="176">
        <v>44988</v>
      </c>
      <c r="E1305" s="177">
        <v>2983.7674999999999</v>
      </c>
      <c r="F1305" s="177">
        <v>6.1615000000000002</v>
      </c>
      <c r="G1305" s="177">
        <v>4.7396000000000003</v>
      </c>
      <c r="H1305" s="177">
        <v>4.2957000000000001</v>
      </c>
      <c r="I1305" s="177">
        <v>5.0803000000000003</v>
      </c>
      <c r="J1305" s="177">
        <v>5.0739000000000001</v>
      </c>
      <c r="K1305" s="177">
        <v>6.0186000000000002</v>
      </c>
      <c r="L1305" s="177">
        <v>5.5529999999999999</v>
      </c>
      <c r="M1305" s="177">
        <v>5.6060999999999996</v>
      </c>
      <c r="N1305" s="177">
        <v>4.9447000000000001</v>
      </c>
      <c r="O1305" s="177">
        <v>6.7946999999999997</v>
      </c>
      <c r="P1305" s="177">
        <v>4.6467000000000001</v>
      </c>
      <c r="Q1305" s="177">
        <v>7.1306000000000003</v>
      </c>
      <c r="R1305" s="177">
        <v>7.0385999999999997</v>
      </c>
    </row>
    <row r="1306" spans="1:34" x14ac:dyDescent="0.3">
      <c r="A1306" s="178" t="s">
        <v>27</v>
      </c>
      <c r="B1306" s="173"/>
      <c r="C1306" s="173"/>
      <c r="D1306" s="173"/>
      <c r="E1306" s="173"/>
      <c r="F1306" s="179">
        <v>8.1468152173913051</v>
      </c>
      <c r="G1306" s="179">
        <v>6.6115173913043455</v>
      </c>
      <c r="H1306" s="179">
        <v>5.9495717391304348</v>
      </c>
      <c r="I1306" s="179">
        <v>5.9197521739130439</v>
      </c>
      <c r="J1306" s="179">
        <v>6.0187521739130441</v>
      </c>
      <c r="K1306" s="179">
        <v>6.6714369565217382</v>
      </c>
      <c r="L1306" s="179">
        <v>2.293504347826087</v>
      </c>
      <c r="M1306" s="179">
        <v>5.5122282608695645</v>
      </c>
      <c r="N1306" s="179">
        <v>4.9081586956521743</v>
      </c>
      <c r="O1306" s="179">
        <v>5.3177452380952381</v>
      </c>
      <c r="P1306" s="179">
        <v>5.5326380952380951</v>
      </c>
      <c r="Q1306" s="179">
        <v>6.9334086956521741</v>
      </c>
      <c r="R1306" s="179">
        <v>4.4710880952380947</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6.7298999999999998</v>
      </c>
      <c r="G1307" s="179">
        <v>5.1561500000000002</v>
      </c>
      <c r="H1307" s="179">
        <v>4.9063499999999998</v>
      </c>
      <c r="I1307" s="179">
        <v>4.9806000000000008</v>
      </c>
      <c r="J1307" s="179">
        <v>5.1033500000000007</v>
      </c>
      <c r="K1307" s="179">
        <v>5.9718999999999998</v>
      </c>
      <c r="L1307" s="179">
        <v>5.5346000000000002</v>
      </c>
      <c r="M1307" s="179">
        <v>5.5752500000000005</v>
      </c>
      <c r="N1307" s="179">
        <v>4.8220000000000001</v>
      </c>
      <c r="O1307" s="179">
        <v>5.0507499999999999</v>
      </c>
      <c r="P1307" s="179">
        <v>5.9573</v>
      </c>
      <c r="Q1307" s="179">
        <v>7.1589999999999998</v>
      </c>
      <c r="R1307" s="179">
        <v>4.3632</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975</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976</v>
      </c>
      <c r="B1310" s="173" t="s">
        <v>977</v>
      </c>
      <c r="C1310" s="173">
        <v>119539</v>
      </c>
      <c r="D1310" s="176">
        <v>44988</v>
      </c>
      <c r="E1310" s="177">
        <v>33.996899999999997</v>
      </c>
      <c r="F1310" s="177">
        <v>27.720600000000001</v>
      </c>
      <c r="G1310" s="177">
        <v>20.6845</v>
      </c>
      <c r="H1310" s="177">
        <v>11.374499999999999</v>
      </c>
      <c r="I1310" s="177">
        <v>10.301399999999999</v>
      </c>
      <c r="J1310" s="177">
        <v>5.9976000000000003</v>
      </c>
      <c r="K1310" s="177">
        <v>5.7369000000000003</v>
      </c>
      <c r="L1310" s="177">
        <v>6.6303999999999998</v>
      </c>
      <c r="M1310" s="177">
        <v>28.9436</v>
      </c>
      <c r="N1310" s="177">
        <v>21.8413</v>
      </c>
      <c r="O1310" s="177">
        <v>13.734400000000001</v>
      </c>
      <c r="P1310" s="177">
        <v>8.6888000000000005</v>
      </c>
      <c r="Q1310" s="177">
        <v>9.5388999999999999</v>
      </c>
      <c r="R1310" s="177">
        <v>15.920500000000001</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976</v>
      </c>
      <c r="B1311" s="173" t="s">
        <v>978</v>
      </c>
      <c r="C1311" s="173">
        <v>111803</v>
      </c>
      <c r="D1311" s="176">
        <v>44988</v>
      </c>
      <c r="E1311" s="177">
        <v>31.786999999999999</v>
      </c>
      <c r="F1311" s="177">
        <v>27.004300000000001</v>
      </c>
      <c r="G1311" s="177">
        <v>20.051100000000002</v>
      </c>
      <c r="H1311" s="177">
        <v>10.7338</v>
      </c>
      <c r="I1311" s="177">
        <v>9.6317000000000004</v>
      </c>
      <c r="J1311" s="177">
        <v>5.3117999999999999</v>
      </c>
      <c r="K1311" s="177">
        <v>5.0327000000000002</v>
      </c>
      <c r="L1311" s="177">
        <v>5.9112</v>
      </c>
      <c r="M1311" s="177">
        <v>28.096299999999999</v>
      </c>
      <c r="N1311" s="177">
        <v>20.935300000000002</v>
      </c>
      <c r="O1311" s="177">
        <v>12.9626</v>
      </c>
      <c r="P1311" s="177">
        <v>7.9396000000000004</v>
      </c>
      <c r="Q1311" s="177">
        <v>8.6448</v>
      </c>
      <c r="R1311" s="177">
        <v>15.1554</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976</v>
      </c>
      <c r="B1312" s="173" t="s">
        <v>979</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976</v>
      </c>
      <c r="B1313" s="173" t="s">
        <v>980</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976</v>
      </c>
      <c r="B1314" s="173" t="s">
        <v>981</v>
      </c>
      <c r="C1314" s="173">
        <v>120475</v>
      </c>
      <c r="D1314" s="176">
        <v>44988</v>
      </c>
      <c r="E1314" s="177">
        <v>25.01</v>
      </c>
      <c r="F1314" s="177">
        <v>25.4115</v>
      </c>
      <c r="G1314" s="177">
        <v>15.7334</v>
      </c>
      <c r="H1314" s="177">
        <v>6.7847</v>
      </c>
      <c r="I1314" s="177">
        <v>5.1807999999999996</v>
      </c>
      <c r="J1314" s="177">
        <v>1.5864</v>
      </c>
      <c r="K1314" s="177">
        <v>4.7826000000000004</v>
      </c>
      <c r="L1314" s="177">
        <v>5.3681999999999999</v>
      </c>
      <c r="M1314" s="177">
        <v>6.8097000000000003</v>
      </c>
      <c r="N1314" s="177">
        <v>4.9169999999999998</v>
      </c>
      <c r="O1314" s="177">
        <v>6.6064999999999996</v>
      </c>
      <c r="P1314" s="177">
        <v>7.4058999999999999</v>
      </c>
      <c r="Q1314" s="177">
        <v>8.5610999999999997</v>
      </c>
      <c r="R1314" s="177">
        <v>5.6829000000000001</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976</v>
      </c>
      <c r="B1315" s="173" t="s">
        <v>982</v>
      </c>
      <c r="C1315" s="173">
        <v>116894</v>
      </c>
      <c r="D1315" s="176">
        <v>44988</v>
      </c>
      <c r="E1315" s="177">
        <v>23.113499999999998</v>
      </c>
      <c r="F1315" s="177">
        <v>24.809699999999999</v>
      </c>
      <c r="G1315" s="177">
        <v>15.0733</v>
      </c>
      <c r="H1315" s="177">
        <v>6.0982000000000003</v>
      </c>
      <c r="I1315" s="177">
        <v>4.4858000000000002</v>
      </c>
      <c r="J1315" s="177">
        <v>0.8861</v>
      </c>
      <c r="K1315" s="177">
        <v>4.0827999999999998</v>
      </c>
      <c r="L1315" s="177">
        <v>4.6557000000000004</v>
      </c>
      <c r="M1315" s="177">
        <v>6.0820999999999996</v>
      </c>
      <c r="N1315" s="177">
        <v>4.1974999999999998</v>
      </c>
      <c r="O1315" s="177">
        <v>5.8650000000000002</v>
      </c>
      <c r="P1315" s="177">
        <v>6.6710000000000003</v>
      </c>
      <c r="Q1315" s="177">
        <v>7.9615999999999998</v>
      </c>
      <c r="R1315" s="177">
        <v>4.9503000000000004</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976</v>
      </c>
      <c r="B1316" s="173" t="s">
        <v>1902</v>
      </c>
      <c r="C1316" s="173">
        <v>150241</v>
      </c>
      <c r="D1316" s="176">
        <v>44988</v>
      </c>
      <c r="E1316" s="177">
        <v>16.786999999999999</v>
      </c>
      <c r="F1316" s="177">
        <v>26.110299999999999</v>
      </c>
      <c r="G1316" s="177">
        <v>11.0991</v>
      </c>
      <c r="H1316" s="177">
        <v>4.3211000000000004</v>
      </c>
      <c r="I1316" s="177">
        <v>2.9075000000000002</v>
      </c>
      <c r="J1316" s="177">
        <v>-1.2102999999999999</v>
      </c>
      <c r="K1316" s="177">
        <v>3.8767999999999998</v>
      </c>
      <c r="L1316" s="177">
        <v>4.5523999999999996</v>
      </c>
      <c r="M1316" s="177">
        <v>6.6201999999999996</v>
      </c>
      <c r="N1316" s="177">
        <v>3.4581</v>
      </c>
      <c r="O1316" s="177">
        <v>4.1913999999999998</v>
      </c>
      <c r="P1316" s="177">
        <v>3.5034000000000001</v>
      </c>
      <c r="Q1316" s="177">
        <v>5.9172000000000002</v>
      </c>
      <c r="R1316" s="177">
        <v>3.9485000000000001</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976</v>
      </c>
      <c r="B1317" s="173" t="s">
        <v>1922</v>
      </c>
      <c r="C1317" s="173">
        <v>150240</v>
      </c>
      <c r="D1317" s="176">
        <v>44988</v>
      </c>
      <c r="E1317" s="177">
        <v>15.804500000000001</v>
      </c>
      <c r="F1317" s="177">
        <v>25.884399999999999</v>
      </c>
      <c r="G1317" s="177">
        <v>10.8642</v>
      </c>
      <c r="H1317" s="177">
        <v>4.0612000000000004</v>
      </c>
      <c r="I1317" s="177">
        <v>2.6255000000000002</v>
      </c>
      <c r="J1317" s="177">
        <v>-1.4830000000000001</v>
      </c>
      <c r="K1317" s="177">
        <v>3.5977000000000001</v>
      </c>
      <c r="L1317" s="177">
        <v>4.2675000000000001</v>
      </c>
      <c r="M1317" s="177">
        <v>6.3258999999999999</v>
      </c>
      <c r="N1317" s="177">
        <v>3.1208</v>
      </c>
      <c r="O1317" s="177">
        <v>3.7134999999999998</v>
      </c>
      <c r="P1317" s="177">
        <v>2.931</v>
      </c>
      <c r="Q1317" s="177">
        <v>5.2100999999999997</v>
      </c>
      <c r="R1317" s="177">
        <v>3.4893999999999998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976</v>
      </c>
      <c r="B1318" s="173" t="s">
        <v>1920</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976</v>
      </c>
      <c r="B1319" s="173" t="s">
        <v>1921</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976</v>
      </c>
      <c r="B1320" s="173" t="s">
        <v>983</v>
      </c>
      <c r="C1320" s="173">
        <v>118924</v>
      </c>
      <c r="D1320" s="176">
        <v>44988</v>
      </c>
      <c r="E1320" s="177">
        <v>71.582700000000003</v>
      </c>
      <c r="F1320" s="177">
        <v>24.287400000000002</v>
      </c>
      <c r="G1320" s="177">
        <v>8.4192</v>
      </c>
      <c r="H1320" s="177">
        <v>3.4258999999999999</v>
      </c>
      <c r="I1320" s="177">
        <v>3.2784</v>
      </c>
      <c r="J1320" s="177">
        <v>-0.81530000000000002</v>
      </c>
      <c r="K1320" s="177">
        <v>3.3174999999999999</v>
      </c>
      <c r="L1320" s="177">
        <v>4.4709000000000003</v>
      </c>
      <c r="M1320" s="177">
        <v>6.0144000000000002</v>
      </c>
      <c r="N1320" s="177">
        <v>3.4878999999999998</v>
      </c>
      <c r="O1320" s="177">
        <v>5.0788000000000002</v>
      </c>
      <c r="P1320" s="177">
        <v>5.0114000000000001</v>
      </c>
      <c r="Q1320" s="177">
        <v>6.8320999999999996</v>
      </c>
      <c r="R1320" s="177">
        <v>4.2218999999999998</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976</v>
      </c>
      <c r="B1321" s="173" t="s">
        <v>984</v>
      </c>
      <c r="C1321" s="173">
        <v>100078</v>
      </c>
      <c r="D1321" s="176">
        <v>44988</v>
      </c>
      <c r="E1321" s="177">
        <v>67.969700000000003</v>
      </c>
      <c r="F1321" s="177">
        <v>23.858599999999999</v>
      </c>
      <c r="G1321" s="177">
        <v>8.0066000000000006</v>
      </c>
      <c r="H1321" s="177">
        <v>3.0165999999999999</v>
      </c>
      <c r="I1321" s="177">
        <v>2.8685</v>
      </c>
      <c r="J1321" s="177">
        <v>-1.2243999999999999</v>
      </c>
      <c r="K1321" s="177">
        <v>2.9209000000000001</v>
      </c>
      <c r="L1321" s="177">
        <v>4.0993000000000004</v>
      </c>
      <c r="M1321" s="177">
        <v>5.6483999999999996</v>
      </c>
      <c r="N1321" s="177">
        <v>3.1269</v>
      </c>
      <c r="O1321" s="177">
        <v>4.7050000000000001</v>
      </c>
      <c r="P1321" s="177">
        <v>4.6037999999999997</v>
      </c>
      <c r="Q1321" s="177">
        <v>7.6924000000000001</v>
      </c>
      <c r="R1321" s="177">
        <v>3.8477000000000001</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976</v>
      </c>
      <c r="B1322" s="173" t="s">
        <v>1725</v>
      </c>
      <c r="C1322" s="173"/>
      <c r="D1322" s="176">
        <v>44988</v>
      </c>
      <c r="E1322" s="177">
        <v>67.969700000000003</v>
      </c>
      <c r="F1322" s="177">
        <v>23.858599999999999</v>
      </c>
      <c r="G1322" s="177">
        <v>8.0066000000000006</v>
      </c>
      <c r="H1322" s="177">
        <v>3.0165999999999999</v>
      </c>
      <c r="I1322" s="177">
        <v>2.8685</v>
      </c>
      <c r="J1322" s="177">
        <v>-1.2243999999999999</v>
      </c>
      <c r="K1322" s="177">
        <v>2.9209000000000001</v>
      </c>
      <c r="L1322" s="177">
        <v>4.0993000000000004</v>
      </c>
      <c r="M1322" s="177">
        <v>5.6483999999999996</v>
      </c>
      <c r="N1322" s="177">
        <v>3.1269</v>
      </c>
      <c r="O1322" s="177">
        <v>4.7050000000000001</v>
      </c>
      <c r="P1322" s="177">
        <v>4.6037999999999997</v>
      </c>
      <c r="Q1322" s="177">
        <v>7.6924000000000001</v>
      </c>
      <c r="R1322" s="177">
        <v>3.8477000000000001</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976</v>
      </c>
      <c r="B1323" s="173" t="s">
        <v>985</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976</v>
      </c>
      <c r="B1324" s="173" t="s">
        <v>986</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976</v>
      </c>
      <c r="B1325" s="173" t="s">
        <v>1633</v>
      </c>
      <c r="C1325" s="173">
        <v>147968</v>
      </c>
      <c r="D1325" s="176">
        <v>44988</v>
      </c>
      <c r="E1325" s="177">
        <v>0.50670000000000004</v>
      </c>
      <c r="F1325" s="177">
        <v>14.412599999999999</v>
      </c>
      <c r="G1325" s="177">
        <v>14.423999999999999</v>
      </c>
      <c r="H1325" s="177">
        <v>14.446899999999999</v>
      </c>
      <c r="I1325" s="177">
        <v>14.487</v>
      </c>
      <c r="J1325" s="177">
        <v>14.305</v>
      </c>
      <c r="K1325" s="177">
        <v>14.6884</v>
      </c>
      <c r="L1325" s="177">
        <v>-32.418399999999998</v>
      </c>
      <c r="M1325" s="177">
        <v>4.1909000000000001</v>
      </c>
      <c r="N1325" s="177">
        <v>6.0486000000000004</v>
      </c>
      <c r="O1325" s="177"/>
      <c r="P1325" s="177"/>
      <c r="Q1325" s="177">
        <v>6.0537000000000001</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976</v>
      </c>
      <c r="B1326" s="173" t="s">
        <v>1634</v>
      </c>
      <c r="C1326" s="173">
        <v>147966</v>
      </c>
      <c r="D1326" s="176">
        <v>44988</v>
      </c>
      <c r="E1326" s="177">
        <v>0.53569999999999995</v>
      </c>
      <c r="F1326" s="177">
        <v>13.632099999999999</v>
      </c>
      <c r="G1326" s="177">
        <v>13.642300000000001</v>
      </c>
      <c r="H1326" s="177">
        <v>13.662699999999999</v>
      </c>
      <c r="I1326" s="177">
        <v>14.1905</v>
      </c>
      <c r="J1326" s="177">
        <v>14.2682</v>
      </c>
      <c r="K1326" s="177">
        <v>14.668699999999999</v>
      </c>
      <c r="L1326" s="177">
        <v>-32.4206</v>
      </c>
      <c r="M1326" s="177">
        <v>4.1692999999999998</v>
      </c>
      <c r="N1326" s="177">
        <v>6.0372000000000003</v>
      </c>
      <c r="O1326" s="177"/>
      <c r="P1326" s="177"/>
      <c r="Q1326" s="177">
        <v>6.0621</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976</v>
      </c>
      <c r="B1327" s="173" t="s">
        <v>987</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976</v>
      </c>
      <c r="B1328" s="173" t="s">
        <v>988</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976</v>
      </c>
      <c r="B1329" s="173" t="s">
        <v>989</v>
      </c>
      <c r="C1329" s="173">
        <v>101989</v>
      </c>
      <c r="D1329" s="176">
        <v>44988</v>
      </c>
      <c r="E1329" s="177">
        <v>47.011899999999997</v>
      </c>
      <c r="F1329" s="177">
        <v>15.534599999999999</v>
      </c>
      <c r="G1329" s="177">
        <v>10.360799999999999</v>
      </c>
      <c r="H1329" s="177">
        <v>3.4073000000000002</v>
      </c>
      <c r="I1329" s="177">
        <v>3.0426000000000002</v>
      </c>
      <c r="J1329" s="177">
        <v>0.63249999999999995</v>
      </c>
      <c r="K1329" s="177">
        <v>3.7972999999999999</v>
      </c>
      <c r="L1329" s="177">
        <v>4.45</v>
      </c>
      <c r="M1329" s="177">
        <v>5.9142999999999999</v>
      </c>
      <c r="N1329" s="177">
        <v>3.2509000000000001</v>
      </c>
      <c r="O1329" s="177">
        <v>5.2717000000000001</v>
      </c>
      <c r="P1329" s="177">
        <v>6.5930999999999997</v>
      </c>
      <c r="Q1329" s="177">
        <v>7.6180000000000003</v>
      </c>
      <c r="R1329" s="177">
        <v>4.5170000000000003</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976</v>
      </c>
      <c r="B1330" s="173" t="s">
        <v>990</v>
      </c>
      <c r="C1330" s="173">
        <v>119081</v>
      </c>
      <c r="D1330" s="176">
        <v>44988</v>
      </c>
      <c r="E1330" s="177">
        <v>50.221800000000002</v>
      </c>
      <c r="F1330" s="177">
        <v>16.1416</v>
      </c>
      <c r="G1330" s="177">
        <v>11.057</v>
      </c>
      <c r="H1330" s="177">
        <v>4.1459000000000001</v>
      </c>
      <c r="I1330" s="177">
        <v>3.7951000000000001</v>
      </c>
      <c r="J1330" s="177">
        <v>1.3900999999999999</v>
      </c>
      <c r="K1330" s="177">
        <v>4.5376000000000003</v>
      </c>
      <c r="L1330" s="177">
        <v>5.2000999999999999</v>
      </c>
      <c r="M1330" s="177">
        <v>6.6726000000000001</v>
      </c>
      <c r="N1330" s="177">
        <v>3.9830000000000001</v>
      </c>
      <c r="O1330" s="177">
        <v>6.0761000000000003</v>
      </c>
      <c r="P1330" s="177">
        <v>7.4241999999999999</v>
      </c>
      <c r="Q1330" s="177">
        <v>8.1288</v>
      </c>
      <c r="R1330" s="177">
        <v>5.2828999999999997</v>
      </c>
      <c r="S1330" t="s">
        <v>1785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976</v>
      </c>
      <c r="B1331" s="173" t="s">
        <v>2017</v>
      </c>
      <c r="C1331" s="173">
        <v>151146</v>
      </c>
      <c r="D1331" s="176">
        <v>44988</v>
      </c>
      <c r="E1331" s="177">
        <v>18.2164</v>
      </c>
      <c r="F1331" s="177">
        <v>21.452100000000002</v>
      </c>
      <c r="G1331" s="177">
        <v>14.9123</v>
      </c>
      <c r="H1331" s="177">
        <v>6.4484000000000004</v>
      </c>
      <c r="I1331" s="177">
        <v>4.2720000000000002</v>
      </c>
      <c r="J1331" s="177">
        <v>1.2392000000000001</v>
      </c>
      <c r="K1331" s="177">
        <v>4.6619999999999999</v>
      </c>
      <c r="L1331" s="177">
        <v>5.7275</v>
      </c>
      <c r="M1331" s="177">
        <v>6.7599</v>
      </c>
      <c r="N1331" s="177">
        <v>3.9445999999999999</v>
      </c>
      <c r="O1331" s="177">
        <v>5.7908999999999997</v>
      </c>
      <c r="P1331" s="177">
        <v>6.7591999999999999</v>
      </c>
      <c r="Q1331" s="177">
        <v>7.7</v>
      </c>
      <c r="R1331" s="177">
        <v>4.9724000000000004</v>
      </c>
      <c r="S1331" t="s">
        <v>1785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976</v>
      </c>
      <c r="B1332" s="173" t="s">
        <v>2018</v>
      </c>
      <c r="C1332" s="173">
        <v>151149</v>
      </c>
      <c r="D1332" s="176">
        <v>44988</v>
      </c>
      <c r="E1332" s="177">
        <v>16.966000000000001</v>
      </c>
      <c r="F1332" s="177">
        <v>20.6648</v>
      </c>
      <c r="G1332" s="177">
        <v>14.2156</v>
      </c>
      <c r="H1332" s="177">
        <v>5.7535999999999996</v>
      </c>
      <c r="I1332" s="177">
        <v>3.57</v>
      </c>
      <c r="J1332" s="177">
        <v>0.53810000000000002</v>
      </c>
      <c r="K1332" s="177">
        <v>3.8885000000000001</v>
      </c>
      <c r="L1332" s="177">
        <v>4.8784000000000001</v>
      </c>
      <c r="M1332" s="177">
        <v>5.8730000000000002</v>
      </c>
      <c r="N1332" s="177">
        <v>3.0577999999999999</v>
      </c>
      <c r="O1332" s="177">
        <v>4.8418000000000001</v>
      </c>
      <c r="P1332" s="177">
        <v>5.8155999999999999</v>
      </c>
      <c r="Q1332" s="177">
        <v>6.7568999999999999</v>
      </c>
      <c r="R1332" s="177">
        <v>4.0560999999999998</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976</v>
      </c>
      <c r="B1333" s="173" t="s">
        <v>991</v>
      </c>
      <c r="C1333" s="173">
        <v>102741</v>
      </c>
      <c r="D1333" s="176">
        <v>44988</v>
      </c>
      <c r="E1333" s="177">
        <v>37.275799999999997</v>
      </c>
      <c r="F1333" s="177">
        <v>16.947800000000001</v>
      </c>
      <c r="G1333" s="177">
        <v>10.355600000000001</v>
      </c>
      <c r="H1333" s="177">
        <v>5.1528</v>
      </c>
      <c r="I1333" s="177">
        <v>5.2</v>
      </c>
      <c r="J1333" s="177">
        <v>3.0354999999999999</v>
      </c>
      <c r="K1333" s="177">
        <v>4.5674999999999999</v>
      </c>
      <c r="L1333" s="177">
        <v>5.0461999999999998</v>
      </c>
      <c r="M1333" s="177">
        <v>6.7603999999999997</v>
      </c>
      <c r="N1333" s="177">
        <v>4.7157999999999998</v>
      </c>
      <c r="O1333" s="177">
        <v>6.0518000000000001</v>
      </c>
      <c r="P1333" s="177">
        <v>6.968</v>
      </c>
      <c r="Q1333" s="177">
        <v>7.3819999999999997</v>
      </c>
      <c r="R1333" s="177">
        <v>5.2335000000000003</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976</v>
      </c>
      <c r="B1334" s="173" t="s">
        <v>992</v>
      </c>
      <c r="C1334" s="173">
        <v>120670</v>
      </c>
      <c r="D1334" s="176">
        <v>44988</v>
      </c>
      <c r="E1334" s="177">
        <v>40.324599999999997</v>
      </c>
      <c r="F1334" s="177">
        <v>17.659099999999999</v>
      </c>
      <c r="G1334" s="177">
        <v>10.9925</v>
      </c>
      <c r="H1334" s="177">
        <v>5.7994000000000003</v>
      </c>
      <c r="I1334" s="177">
        <v>5.8449</v>
      </c>
      <c r="J1334" s="177">
        <v>3.6827000000000001</v>
      </c>
      <c r="K1334" s="177">
        <v>5.2205000000000004</v>
      </c>
      <c r="L1334" s="177">
        <v>5.7083000000000004</v>
      </c>
      <c r="M1334" s="177">
        <v>7.4394</v>
      </c>
      <c r="N1334" s="177">
        <v>5.4135999999999997</v>
      </c>
      <c r="O1334" s="177">
        <v>6.7728000000000002</v>
      </c>
      <c r="P1334" s="177">
        <v>7.702</v>
      </c>
      <c r="Q1334" s="177">
        <v>8.4947999999999997</v>
      </c>
      <c r="R1334" s="177">
        <v>5.9535999999999998</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976</v>
      </c>
      <c r="B1335" s="173" t="s">
        <v>993</v>
      </c>
      <c r="C1335" s="173">
        <v>118401</v>
      </c>
      <c r="D1335" s="176">
        <v>44988</v>
      </c>
      <c r="E1335" s="177">
        <v>41.205300000000001</v>
      </c>
      <c r="F1335" s="177">
        <v>47.718800000000002</v>
      </c>
      <c r="G1335" s="177">
        <v>23.9343</v>
      </c>
      <c r="H1335" s="177">
        <v>9.3176000000000005</v>
      </c>
      <c r="I1335" s="177">
        <v>3.8081999999999998</v>
      </c>
      <c r="J1335" s="177">
        <v>-4.0274000000000001</v>
      </c>
      <c r="K1335" s="177">
        <v>3.0354999999999999</v>
      </c>
      <c r="L1335" s="177">
        <v>3.9676999999999998</v>
      </c>
      <c r="M1335" s="177">
        <v>5.9107000000000003</v>
      </c>
      <c r="N1335" s="177">
        <v>2.1520999999999999</v>
      </c>
      <c r="O1335" s="177">
        <v>4.8217999999999996</v>
      </c>
      <c r="P1335" s="177">
        <v>6.6943000000000001</v>
      </c>
      <c r="Q1335" s="177">
        <v>7.5403000000000002</v>
      </c>
      <c r="R1335" s="177">
        <v>3.6012</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976</v>
      </c>
      <c r="B1336" s="173" t="s">
        <v>994</v>
      </c>
      <c r="C1336" s="173">
        <v>108728</v>
      </c>
      <c r="D1336" s="176">
        <v>44988</v>
      </c>
      <c r="E1336" s="177">
        <v>38.4405</v>
      </c>
      <c r="F1336" s="177">
        <v>46.9666</v>
      </c>
      <c r="G1336" s="177">
        <v>23.212499999999999</v>
      </c>
      <c r="H1336" s="177">
        <v>8.6005000000000003</v>
      </c>
      <c r="I1336" s="177">
        <v>3.0964</v>
      </c>
      <c r="J1336" s="177">
        <v>-4.7370999999999999</v>
      </c>
      <c r="K1336" s="177">
        <v>2.3214000000000001</v>
      </c>
      <c r="L1336" s="177">
        <v>3.2450999999999999</v>
      </c>
      <c r="M1336" s="177">
        <v>5.1718000000000002</v>
      </c>
      <c r="N1336" s="177">
        <v>1.4282999999999999</v>
      </c>
      <c r="O1336" s="177">
        <v>4.0959000000000003</v>
      </c>
      <c r="P1336" s="177">
        <v>5.9732000000000003</v>
      </c>
      <c r="Q1336" s="177">
        <v>7.0869</v>
      </c>
      <c r="R1336" s="177">
        <v>2.8715999999999999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976</v>
      </c>
      <c r="B1337" s="173" t="s">
        <v>995</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976</v>
      </c>
      <c r="B1338" s="173" t="s">
        <v>996</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976</v>
      </c>
      <c r="B1339" s="173" t="s">
        <v>997</v>
      </c>
      <c r="C1339" s="173">
        <v>128009</v>
      </c>
      <c r="D1339" s="176">
        <v>44988</v>
      </c>
      <c r="E1339" s="177">
        <v>18.759499999999999</v>
      </c>
      <c r="F1339" s="177">
        <v>23.363099999999999</v>
      </c>
      <c r="G1339" s="177">
        <v>1.6215999999999999</v>
      </c>
      <c r="H1339" s="177">
        <v>0.58379999999999999</v>
      </c>
      <c r="I1339" s="177">
        <v>-0.48630000000000001</v>
      </c>
      <c r="J1339" s="177">
        <v>-0.40289999999999998</v>
      </c>
      <c r="K1339" s="177">
        <v>1.216</v>
      </c>
      <c r="L1339" s="177">
        <v>2.4662999999999999</v>
      </c>
      <c r="M1339" s="177">
        <v>4.1162000000000001</v>
      </c>
      <c r="N1339" s="177">
        <v>2.4409999999999998</v>
      </c>
      <c r="O1339" s="177">
        <v>4.4638</v>
      </c>
      <c r="P1339" s="177">
        <v>5.6764999999999999</v>
      </c>
      <c r="Q1339" s="177">
        <v>7.2770000000000001</v>
      </c>
      <c r="R1339" s="177">
        <v>4.3567999999999998</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976</v>
      </c>
      <c r="B1340" s="173" t="s">
        <v>998</v>
      </c>
      <c r="C1340" s="173">
        <v>128006</v>
      </c>
      <c r="D1340" s="176">
        <v>44988</v>
      </c>
      <c r="E1340" s="177">
        <v>20.3872</v>
      </c>
      <c r="F1340" s="177">
        <v>24.364899999999999</v>
      </c>
      <c r="G1340" s="177">
        <v>2.6263999999999998</v>
      </c>
      <c r="H1340" s="177">
        <v>1.5862000000000001</v>
      </c>
      <c r="I1340" s="177">
        <v>0.52439999999999998</v>
      </c>
      <c r="J1340" s="177">
        <v>0.60770000000000002</v>
      </c>
      <c r="K1340" s="177">
        <v>2.2374999999999998</v>
      </c>
      <c r="L1340" s="177">
        <v>3.496</v>
      </c>
      <c r="M1340" s="177">
        <v>5.1813000000000002</v>
      </c>
      <c r="N1340" s="177">
        <v>3.5230000000000001</v>
      </c>
      <c r="O1340" s="177">
        <v>5.5263999999999998</v>
      </c>
      <c r="P1340" s="177">
        <v>6.6486000000000001</v>
      </c>
      <c r="Q1340" s="177">
        <v>8.2782999999999998</v>
      </c>
      <c r="R1340" s="177">
        <v>5.4352999999999998</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976</v>
      </c>
      <c r="B1341" s="173" t="s">
        <v>999</v>
      </c>
      <c r="C1341" s="173">
        <v>130037</v>
      </c>
      <c r="D1341" s="176">
        <v>44988</v>
      </c>
      <c r="E1341" s="177">
        <v>12.8278</v>
      </c>
      <c r="F1341" s="177">
        <v>10.2463</v>
      </c>
      <c r="G1341" s="177">
        <v>9.5869999999999997</v>
      </c>
      <c r="H1341" s="177">
        <v>2.44</v>
      </c>
      <c r="I1341" s="177">
        <v>0.97589999999999999</v>
      </c>
      <c r="J1341" s="177">
        <v>-0.47739999999999999</v>
      </c>
      <c r="K1341" s="177">
        <v>2.7768999999999999</v>
      </c>
      <c r="L1341" s="177">
        <v>3.8935</v>
      </c>
      <c r="M1341" s="177">
        <v>4.1479999999999997</v>
      </c>
      <c r="N1341" s="177">
        <v>2.0419999999999998</v>
      </c>
      <c r="O1341" s="177">
        <v>-2.9975000000000001</v>
      </c>
      <c r="P1341" s="177">
        <v>-1.4564999999999999</v>
      </c>
      <c r="Q1341" s="177">
        <v>2.907</v>
      </c>
      <c r="R1341" s="177">
        <v>9.8855000000000004</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976</v>
      </c>
      <c r="B1342" s="173" t="s">
        <v>1000</v>
      </c>
      <c r="C1342" s="173">
        <v>130050</v>
      </c>
      <c r="D1342" s="176">
        <v>44988</v>
      </c>
      <c r="E1342" s="177">
        <v>13.718</v>
      </c>
      <c r="F1342" s="177">
        <v>10.9123</v>
      </c>
      <c r="G1342" s="177">
        <v>10.119199999999999</v>
      </c>
      <c r="H1342" s="177">
        <v>3.0045999999999999</v>
      </c>
      <c r="I1342" s="177">
        <v>1.5213000000000001</v>
      </c>
      <c r="J1342" s="177">
        <v>7.5999999999999998E-2</v>
      </c>
      <c r="K1342" s="177">
        <v>3.3313999999999999</v>
      </c>
      <c r="L1342" s="177">
        <v>4.4549000000000003</v>
      </c>
      <c r="M1342" s="177">
        <v>4.7161</v>
      </c>
      <c r="N1342" s="177">
        <v>2.6051000000000002</v>
      </c>
      <c r="O1342" s="177">
        <v>-2.4588999999999999</v>
      </c>
      <c r="P1342" s="177">
        <v>-0.76200000000000001</v>
      </c>
      <c r="Q1342" s="177">
        <v>3.7046000000000001</v>
      </c>
      <c r="R1342" s="177">
        <v>10.4903</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976</v>
      </c>
      <c r="B1343" s="173" t="s">
        <v>1001</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976</v>
      </c>
      <c r="B1344" s="173" t="s">
        <v>1002</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976</v>
      </c>
      <c r="B1345" s="173" t="s">
        <v>1003</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976</v>
      </c>
      <c r="B1346" s="173" t="s">
        <v>1004</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976</v>
      </c>
      <c r="B1347" s="173" t="s">
        <v>1005</v>
      </c>
      <c r="C1347" s="173">
        <v>119824</v>
      </c>
      <c r="D1347" s="176">
        <v>44988</v>
      </c>
      <c r="E1347" s="177">
        <v>45.460599999999999</v>
      </c>
      <c r="F1347" s="177">
        <v>14.2971</v>
      </c>
      <c r="G1347" s="177">
        <v>12.028499999999999</v>
      </c>
      <c r="H1347" s="177">
        <v>5.0401999999999996</v>
      </c>
      <c r="I1347" s="177">
        <v>4.4809000000000001</v>
      </c>
      <c r="J1347" s="177">
        <v>1.4468000000000001</v>
      </c>
      <c r="K1347" s="177">
        <v>4.6898</v>
      </c>
      <c r="L1347" s="177">
        <v>5.6414</v>
      </c>
      <c r="M1347" s="177">
        <v>6.8688000000000002</v>
      </c>
      <c r="N1347" s="177">
        <v>4.4111000000000002</v>
      </c>
      <c r="O1347" s="177">
        <v>6.3596000000000004</v>
      </c>
      <c r="P1347" s="177">
        <v>7.9492000000000003</v>
      </c>
      <c r="Q1347" s="177">
        <v>9.0593000000000004</v>
      </c>
      <c r="R1347" s="177">
        <v>4.9484000000000004</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976</v>
      </c>
      <c r="B1348" s="173" t="s">
        <v>1006</v>
      </c>
      <c r="C1348" s="173">
        <v>102053</v>
      </c>
      <c r="D1348" s="176">
        <v>44988</v>
      </c>
      <c r="E1348" s="177">
        <v>42.578099999999999</v>
      </c>
      <c r="F1348" s="177">
        <v>13.7211</v>
      </c>
      <c r="G1348" s="177">
        <v>11.497999999999999</v>
      </c>
      <c r="H1348" s="177">
        <v>4.5106000000000002</v>
      </c>
      <c r="I1348" s="177">
        <v>3.9493</v>
      </c>
      <c r="J1348" s="177">
        <v>0.91610000000000003</v>
      </c>
      <c r="K1348" s="177">
        <v>4.1546000000000003</v>
      </c>
      <c r="L1348" s="177">
        <v>5.0975000000000001</v>
      </c>
      <c r="M1348" s="177">
        <v>6.3189000000000002</v>
      </c>
      <c r="N1348" s="177">
        <v>3.8626999999999998</v>
      </c>
      <c r="O1348" s="177">
        <v>5.8117000000000001</v>
      </c>
      <c r="P1348" s="177">
        <v>7.3723999999999998</v>
      </c>
      <c r="Q1348" s="177">
        <v>7.7798999999999996</v>
      </c>
      <c r="R1348" s="177">
        <v>4.3902000000000001</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976</v>
      </c>
      <c r="B1349" s="173" t="s">
        <v>1007</v>
      </c>
      <c r="C1349" s="173">
        <v>100603</v>
      </c>
      <c r="D1349" s="176">
        <v>44988</v>
      </c>
      <c r="E1349" s="177">
        <v>59.593699999999998</v>
      </c>
      <c r="F1349" s="177">
        <v>21.081499999999998</v>
      </c>
      <c r="G1349" s="177">
        <v>14.7378</v>
      </c>
      <c r="H1349" s="177">
        <v>3.2219000000000002</v>
      </c>
      <c r="I1349" s="177">
        <v>1.0154000000000001</v>
      </c>
      <c r="J1349" s="177">
        <v>-3.6884999999999999</v>
      </c>
      <c r="K1349" s="177">
        <v>1.5283</v>
      </c>
      <c r="L1349" s="177">
        <v>2.6981000000000002</v>
      </c>
      <c r="M1349" s="177">
        <v>4.3002000000000002</v>
      </c>
      <c r="N1349" s="177">
        <v>1.0981000000000001</v>
      </c>
      <c r="O1349" s="177">
        <v>2.1865000000000001</v>
      </c>
      <c r="P1349" s="177">
        <v>4.3666</v>
      </c>
      <c r="Q1349" s="177">
        <v>7.3334999999999999</v>
      </c>
      <c r="R1349" s="177">
        <v>1.9735</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976</v>
      </c>
      <c r="B1350" s="173" t="s">
        <v>1008</v>
      </c>
      <c r="C1350" s="173">
        <v>119675</v>
      </c>
      <c r="D1350" s="176">
        <v>44988</v>
      </c>
      <c r="E1350" s="177">
        <v>65.246099999999998</v>
      </c>
      <c r="F1350" s="177">
        <v>22.110499999999998</v>
      </c>
      <c r="G1350" s="177">
        <v>15.7774</v>
      </c>
      <c r="H1350" s="177">
        <v>4.2550999999999997</v>
      </c>
      <c r="I1350" s="177">
        <v>2.0514999999999999</v>
      </c>
      <c r="J1350" s="177">
        <v>-2.6537999999999999</v>
      </c>
      <c r="K1350" s="177">
        <v>2.5706000000000002</v>
      </c>
      <c r="L1350" s="177">
        <v>3.7519</v>
      </c>
      <c r="M1350" s="177">
        <v>5.3749000000000002</v>
      </c>
      <c r="N1350" s="177">
        <v>2.1269999999999998</v>
      </c>
      <c r="O1350" s="177">
        <v>3.1892999999999998</v>
      </c>
      <c r="P1350" s="177">
        <v>5.3677000000000001</v>
      </c>
      <c r="Q1350" s="177">
        <v>6.8250000000000002</v>
      </c>
      <c r="R1350" s="177">
        <v>3.0339</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976</v>
      </c>
      <c r="B1351" s="173" t="s">
        <v>1009</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976</v>
      </c>
      <c r="B1352" s="173" t="s">
        <v>1010</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976</v>
      </c>
      <c r="B1353" s="173" t="s">
        <v>1011</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976</v>
      </c>
      <c r="B1354" s="173" t="s">
        <v>1012</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976</v>
      </c>
      <c r="B1355" s="173" t="s">
        <v>1726</v>
      </c>
      <c r="C1355" s="173">
        <v>148479</v>
      </c>
      <c r="D1355" s="176">
        <v>44988</v>
      </c>
      <c r="E1355" s="177">
        <v>10.900399999999999</v>
      </c>
      <c r="F1355" s="177">
        <v>30.8322</v>
      </c>
      <c r="G1355" s="177">
        <v>15.5345</v>
      </c>
      <c r="H1355" s="177">
        <v>4.5484</v>
      </c>
      <c r="I1355" s="177">
        <v>2.2502</v>
      </c>
      <c r="J1355" s="177">
        <v>-1.7079</v>
      </c>
      <c r="K1355" s="177">
        <v>3.3281000000000001</v>
      </c>
      <c r="L1355" s="177">
        <v>3.7847</v>
      </c>
      <c r="M1355" s="177">
        <v>5.5279999999999996</v>
      </c>
      <c r="N1355" s="177">
        <v>2.0388000000000002</v>
      </c>
      <c r="O1355" s="177"/>
      <c r="P1355" s="177"/>
      <c r="Q1355" s="177">
        <v>3.5583</v>
      </c>
      <c r="R1355" s="177">
        <v>3.6143000000000001</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976</v>
      </c>
      <c r="B1356" s="173" t="s">
        <v>1727</v>
      </c>
      <c r="C1356" s="173">
        <v>148477</v>
      </c>
      <c r="D1356" s="176">
        <v>44988</v>
      </c>
      <c r="E1356" s="177">
        <v>10.808199999999999</v>
      </c>
      <c r="F1356" s="177">
        <v>30.0807</v>
      </c>
      <c r="G1356" s="177">
        <v>15.2158</v>
      </c>
      <c r="H1356" s="177">
        <v>4.2972000000000001</v>
      </c>
      <c r="I1356" s="177">
        <v>2.0278</v>
      </c>
      <c r="J1356" s="177">
        <v>-1.9509000000000001</v>
      </c>
      <c r="K1356" s="177">
        <v>3.1869000000000001</v>
      </c>
      <c r="L1356" s="177">
        <v>3.5750999999999999</v>
      </c>
      <c r="M1356" s="177">
        <v>5.2918000000000003</v>
      </c>
      <c r="N1356" s="177">
        <v>1.8143</v>
      </c>
      <c r="O1356" s="177"/>
      <c r="P1356" s="177"/>
      <c r="Q1356" s="177">
        <v>3.2021999999999999</v>
      </c>
      <c r="R1356" s="177">
        <v>3.306</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976</v>
      </c>
      <c r="B1357" s="173" t="s">
        <v>1013</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976</v>
      </c>
      <c r="B1358" s="173" t="s">
        <v>1014</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976</v>
      </c>
      <c r="B1359" s="173" t="s">
        <v>1015</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976</v>
      </c>
      <c r="B1360" s="173" t="s">
        <v>1016</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976</v>
      </c>
      <c r="B1361" s="173" t="s">
        <v>1017</v>
      </c>
      <c r="C1361" s="173">
        <v>134503</v>
      </c>
      <c r="D1361" s="176">
        <v>44988</v>
      </c>
      <c r="E1361" s="177">
        <v>16.2544</v>
      </c>
      <c r="F1361" s="177">
        <v>26.5167</v>
      </c>
      <c r="G1361" s="177">
        <v>11.613099999999999</v>
      </c>
      <c r="H1361" s="177">
        <v>4.1414999999999997</v>
      </c>
      <c r="I1361" s="177">
        <v>2.4241999999999999</v>
      </c>
      <c r="J1361" s="177">
        <v>-0.93759999999999999</v>
      </c>
      <c r="K1361" s="177">
        <v>3.4796999999999998</v>
      </c>
      <c r="L1361" s="177">
        <v>4.6959999999999997</v>
      </c>
      <c r="M1361" s="177">
        <v>5.8707000000000003</v>
      </c>
      <c r="N1361" s="177">
        <v>3.5114000000000001</v>
      </c>
      <c r="O1361" s="177">
        <v>3.6156999999999999</v>
      </c>
      <c r="P1361" s="177">
        <v>4.7023999999999999</v>
      </c>
      <c r="Q1361" s="177">
        <v>6.3183999999999996</v>
      </c>
      <c r="R1361" s="177">
        <v>5.7567000000000004</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976</v>
      </c>
      <c r="B1362" s="173" t="s">
        <v>1018</v>
      </c>
      <c r="C1362" s="173">
        <v>134499</v>
      </c>
      <c r="D1362" s="176">
        <v>44988</v>
      </c>
      <c r="E1362" s="177">
        <v>15.3926</v>
      </c>
      <c r="F1362" s="177">
        <v>25.865200000000002</v>
      </c>
      <c r="G1362" s="177">
        <v>10.9968</v>
      </c>
      <c r="H1362" s="177">
        <v>3.5253999999999999</v>
      </c>
      <c r="I1362" s="177">
        <v>1.8136000000000001</v>
      </c>
      <c r="J1362" s="177">
        <v>-1.548</v>
      </c>
      <c r="K1362" s="177">
        <v>2.8711000000000002</v>
      </c>
      <c r="L1362" s="177">
        <v>4.1273999999999997</v>
      </c>
      <c r="M1362" s="177">
        <v>5.3007999999999997</v>
      </c>
      <c r="N1362" s="177">
        <v>2.9253999999999998</v>
      </c>
      <c r="O1362" s="177">
        <v>2.9836999999999998</v>
      </c>
      <c r="P1362" s="177">
        <v>4.0243000000000002</v>
      </c>
      <c r="Q1362" s="177">
        <v>5.5903999999999998</v>
      </c>
      <c r="R1362" s="177">
        <v>5.0822000000000003</v>
      </c>
      <c r="S1362" t="s">
        <v>1785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23.015067741935482</v>
      </c>
      <c r="G1363" s="179">
        <v>12.787129032258063</v>
      </c>
      <c r="H1363" s="179">
        <v>5.5071806451612906</v>
      </c>
      <c r="I1363" s="179">
        <v>4.1291290322580654</v>
      </c>
      <c r="J1363" s="179">
        <v>0.89777096774193521</v>
      </c>
      <c r="K1363" s="179">
        <v>4.2911967741935486</v>
      </c>
      <c r="L1363" s="179">
        <v>2.1007096774193545</v>
      </c>
      <c r="M1363" s="179">
        <v>7.1634516129032244</v>
      </c>
      <c r="N1363" s="179">
        <v>4.5368870967741959</v>
      </c>
      <c r="O1363" s="179">
        <v>4.9616777777777772</v>
      </c>
      <c r="P1363" s="179">
        <v>5.5250925925925953</v>
      </c>
      <c r="Q1363" s="179">
        <v>6.8615483870967733</v>
      </c>
      <c r="R1363" s="179">
        <v>5.5112310344827584</v>
      </c>
      <c r="S1363" t="s">
        <v>1785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23.858599999999999</v>
      </c>
      <c r="G1364" s="179">
        <v>11.613099999999999</v>
      </c>
      <c r="H1364" s="179">
        <v>4.3211000000000004</v>
      </c>
      <c r="I1364" s="179">
        <v>3.0964</v>
      </c>
      <c r="J1364" s="179">
        <v>7.5999999999999998E-2</v>
      </c>
      <c r="K1364" s="179">
        <v>3.5977000000000001</v>
      </c>
      <c r="L1364" s="179">
        <v>4.45</v>
      </c>
      <c r="M1364" s="179">
        <v>5.8730000000000002</v>
      </c>
      <c r="N1364" s="179">
        <v>3.4581</v>
      </c>
      <c r="O1364" s="179">
        <v>4.8418000000000001</v>
      </c>
      <c r="P1364" s="179">
        <v>5.9732000000000003</v>
      </c>
      <c r="Q1364" s="179">
        <v>7.3334999999999999</v>
      </c>
      <c r="R1364" s="179">
        <v>4.5170000000000003</v>
      </c>
      <c r="S1364" t="s">
        <v>1785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1785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1019</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1020</v>
      </c>
      <c r="B1367" s="173" t="s">
        <v>1021</v>
      </c>
      <c r="C1367" s="173">
        <v>100038</v>
      </c>
      <c r="D1367" s="176">
        <v>44988</v>
      </c>
      <c r="E1367" s="177">
        <v>104.9855</v>
      </c>
      <c r="F1367" s="177">
        <v>20.140999999999998</v>
      </c>
      <c r="G1367" s="177">
        <v>14.1898</v>
      </c>
      <c r="H1367" s="177">
        <v>2.8723000000000001</v>
      </c>
      <c r="I1367" s="177">
        <v>1.655</v>
      </c>
      <c r="J1367" s="177">
        <v>-3.3290999999999999</v>
      </c>
      <c r="K1367" s="177">
        <v>2.5834999999999999</v>
      </c>
      <c r="L1367" s="177">
        <v>4.0026000000000002</v>
      </c>
      <c r="M1367" s="177">
        <v>5.8705999999999996</v>
      </c>
      <c r="N1367" s="177">
        <v>2.6469</v>
      </c>
      <c r="O1367" s="177">
        <v>5.4104000000000001</v>
      </c>
      <c r="P1367" s="177">
        <v>7.1311</v>
      </c>
      <c r="Q1367" s="177">
        <v>8.9657</v>
      </c>
      <c r="R1367" s="177">
        <v>4.4958999999999998</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1020</v>
      </c>
      <c r="B1368" s="173" t="s">
        <v>1022</v>
      </c>
      <c r="C1368" s="173">
        <v>119657</v>
      </c>
      <c r="D1368" s="176">
        <v>44988</v>
      </c>
      <c r="E1368" s="177">
        <v>112.0761</v>
      </c>
      <c r="F1368" s="177">
        <v>20.561499999999999</v>
      </c>
      <c r="G1368" s="177">
        <v>14.5967</v>
      </c>
      <c r="H1368" s="177">
        <v>3.2774000000000001</v>
      </c>
      <c r="I1368" s="177">
        <v>2.0579999999999998</v>
      </c>
      <c r="J1368" s="177">
        <v>-2.9291</v>
      </c>
      <c r="K1368" s="177">
        <v>3.0082</v>
      </c>
      <c r="L1368" s="177">
        <v>4.4219999999999997</v>
      </c>
      <c r="M1368" s="177">
        <v>6.3037000000000001</v>
      </c>
      <c r="N1368" s="177">
        <v>3.1097999999999999</v>
      </c>
      <c r="O1368" s="177">
        <v>5.8716999999999997</v>
      </c>
      <c r="P1368" s="177">
        <v>7.7483000000000004</v>
      </c>
      <c r="Q1368" s="177">
        <v>7.8650000000000002</v>
      </c>
      <c r="R1368" s="177">
        <v>4.9406999999999996</v>
      </c>
      <c r="S1368" t="s">
        <v>1785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1020</v>
      </c>
      <c r="B1369" s="173" t="s">
        <v>1023</v>
      </c>
      <c r="C1369" s="173">
        <v>118282</v>
      </c>
      <c r="D1369" s="176">
        <v>44988</v>
      </c>
      <c r="E1369" s="177">
        <v>51.666600000000003</v>
      </c>
      <c r="F1369" s="177">
        <v>29.412099999999999</v>
      </c>
      <c r="G1369" s="177">
        <v>23.168600000000001</v>
      </c>
      <c r="H1369" s="177">
        <v>7.0842000000000001</v>
      </c>
      <c r="I1369" s="177">
        <v>3.2587999999999999</v>
      </c>
      <c r="J1369" s="177">
        <v>-2.4981</v>
      </c>
      <c r="K1369" s="177">
        <v>3.0365000000000002</v>
      </c>
      <c r="L1369" s="177">
        <v>4.4116999999999997</v>
      </c>
      <c r="M1369" s="177">
        <v>6.2573999999999996</v>
      </c>
      <c r="N1369" s="177">
        <v>3.6046</v>
      </c>
      <c r="O1369" s="177">
        <v>4.9615999999999998</v>
      </c>
      <c r="P1369" s="177">
        <v>7.1006</v>
      </c>
      <c r="Q1369" s="177">
        <v>7.7645</v>
      </c>
      <c r="R1369" s="177">
        <v>3.8647999999999998</v>
      </c>
      <c r="S1369" t="s">
        <v>1785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1020</v>
      </c>
      <c r="B1370" s="173" t="s">
        <v>1024</v>
      </c>
      <c r="C1370" s="173">
        <v>101588</v>
      </c>
      <c r="D1370" s="176">
        <v>44988</v>
      </c>
      <c r="E1370" s="177">
        <v>47.302700000000002</v>
      </c>
      <c r="F1370" s="177">
        <v>28.340699999999998</v>
      </c>
      <c r="G1370" s="177">
        <v>22.031199999999998</v>
      </c>
      <c r="H1370" s="177">
        <v>5.9482999999999997</v>
      </c>
      <c r="I1370" s="177">
        <v>2.1236999999999999</v>
      </c>
      <c r="J1370" s="177">
        <v>-3.6303000000000001</v>
      </c>
      <c r="K1370" s="177">
        <v>1.893</v>
      </c>
      <c r="L1370" s="177">
        <v>3.2433000000000001</v>
      </c>
      <c r="M1370" s="177">
        <v>5.0602</v>
      </c>
      <c r="N1370" s="177">
        <v>2.4287000000000001</v>
      </c>
      <c r="O1370" s="177">
        <v>3.7919</v>
      </c>
      <c r="P1370" s="177">
        <v>5.9657999999999998</v>
      </c>
      <c r="Q1370" s="177">
        <v>7.8887999999999998</v>
      </c>
      <c r="R1370" s="177">
        <v>2.6966999999999999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1020</v>
      </c>
      <c r="B1371" s="173" t="s">
        <v>1025</v>
      </c>
      <c r="C1371" s="173">
        <v>100124</v>
      </c>
      <c r="D1371" s="176">
        <v>44988</v>
      </c>
      <c r="E1371" s="177">
        <v>48.522500000000001</v>
      </c>
      <c r="F1371" s="177">
        <v>30.415299999999998</v>
      </c>
      <c r="G1371" s="177">
        <v>21.9041</v>
      </c>
      <c r="H1371" s="177">
        <v>7.0266999999999999</v>
      </c>
      <c r="I1371" s="177">
        <v>2.5600999999999998</v>
      </c>
      <c r="J1371" s="177">
        <v>-2.0251999999999999</v>
      </c>
      <c r="K1371" s="177">
        <v>1.8002</v>
      </c>
      <c r="L1371" s="177">
        <v>3.5072999999999999</v>
      </c>
      <c r="M1371" s="177">
        <v>5.5328999999999997</v>
      </c>
      <c r="N1371" s="177">
        <v>2.0465</v>
      </c>
      <c r="O1371" s="177">
        <v>3.2841</v>
      </c>
      <c r="P1371" s="177">
        <v>5.2862</v>
      </c>
      <c r="Q1371" s="177">
        <v>7.2760999999999996</v>
      </c>
      <c r="R1371" s="177">
        <v>2.4773999999999998</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1020</v>
      </c>
      <c r="B1372" s="173" t="s">
        <v>1026</v>
      </c>
      <c r="C1372" s="173">
        <v>119069</v>
      </c>
      <c r="D1372" s="176">
        <v>44988</v>
      </c>
      <c r="E1372" s="177">
        <v>52.841799999999999</v>
      </c>
      <c r="F1372" s="177">
        <v>32.009399999999999</v>
      </c>
      <c r="G1372" s="177">
        <v>23.461300000000001</v>
      </c>
      <c r="H1372" s="177">
        <v>8.5891999999999999</v>
      </c>
      <c r="I1372" s="177">
        <v>4.1163999999999996</v>
      </c>
      <c r="J1372" s="177">
        <v>-0.48089999999999999</v>
      </c>
      <c r="K1372" s="177">
        <v>3.3786999999999998</v>
      </c>
      <c r="L1372" s="177">
        <v>5.0990000000000002</v>
      </c>
      <c r="M1372" s="177">
        <v>7.1642000000000001</v>
      </c>
      <c r="N1372" s="177">
        <v>3.6372</v>
      </c>
      <c r="O1372" s="177">
        <v>4.4264000000000001</v>
      </c>
      <c r="P1372" s="177">
        <v>6.1938000000000004</v>
      </c>
      <c r="Q1372" s="177">
        <v>7.0311000000000003</v>
      </c>
      <c r="R1372" s="177">
        <v>3.8740000000000001</v>
      </c>
      <c r="S1372" t="s">
        <v>1785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1020</v>
      </c>
      <c r="B1373" s="173" t="s">
        <v>2019</v>
      </c>
      <c r="C1373" s="173">
        <v>101685</v>
      </c>
      <c r="D1373" s="176">
        <v>44988</v>
      </c>
      <c r="E1373" s="177">
        <v>35.703499999999998</v>
      </c>
      <c r="F1373" s="177">
        <v>45.447000000000003</v>
      </c>
      <c r="G1373" s="177">
        <v>22.942900000000002</v>
      </c>
      <c r="H1373" s="177">
        <v>7.1367000000000003</v>
      </c>
      <c r="I1373" s="177">
        <v>2.4411999999999998</v>
      </c>
      <c r="J1373" s="177">
        <v>-5.3667999999999996</v>
      </c>
      <c r="K1373" s="177">
        <v>1.1718</v>
      </c>
      <c r="L1373" s="177">
        <v>2.9577</v>
      </c>
      <c r="M1373" s="177">
        <v>4.8769</v>
      </c>
      <c r="N1373" s="177">
        <v>1.3504</v>
      </c>
      <c r="O1373" s="177">
        <v>3.0184000000000002</v>
      </c>
      <c r="P1373" s="177">
        <v>5.6635</v>
      </c>
      <c r="Q1373" s="177">
        <v>6.4893999999999998</v>
      </c>
      <c r="R1373" s="177">
        <v>2.5598000000000001</v>
      </c>
      <c r="S1373" t="s">
        <v>1785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1020</v>
      </c>
      <c r="B1374" s="173" t="s">
        <v>2020</v>
      </c>
      <c r="C1374" s="173">
        <v>120059</v>
      </c>
      <c r="D1374" s="176">
        <v>44988</v>
      </c>
      <c r="E1374" s="177">
        <v>38.742899999999999</v>
      </c>
      <c r="F1374" s="177">
        <v>46.694000000000003</v>
      </c>
      <c r="G1374" s="177">
        <v>24.165900000000001</v>
      </c>
      <c r="H1374" s="177">
        <v>8.3712999999999997</v>
      </c>
      <c r="I1374" s="177">
        <v>3.6726999999999999</v>
      </c>
      <c r="J1374" s="177">
        <v>-4.1387999999999998</v>
      </c>
      <c r="K1374" s="177">
        <v>2.2591999999999999</v>
      </c>
      <c r="L1374" s="177">
        <v>3.9352999999999998</v>
      </c>
      <c r="M1374" s="177">
        <v>5.8364000000000003</v>
      </c>
      <c r="N1374" s="177">
        <v>2.2688000000000001</v>
      </c>
      <c r="O1374" s="177">
        <v>3.9062000000000001</v>
      </c>
      <c r="P1374" s="177">
        <v>6.54</v>
      </c>
      <c r="Q1374" s="177">
        <v>6.7070999999999996</v>
      </c>
      <c r="R1374" s="177">
        <v>3.4542999999999999</v>
      </c>
      <c r="S1374" t="s">
        <v>1785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1020</v>
      </c>
      <c r="B1375" s="173" t="s">
        <v>1027</v>
      </c>
      <c r="C1375" s="173">
        <v>109740</v>
      </c>
      <c r="D1375" s="176">
        <v>44988</v>
      </c>
      <c r="E1375" s="177">
        <v>33.106299999999997</v>
      </c>
      <c r="F1375" s="177">
        <v>14.889900000000001</v>
      </c>
      <c r="G1375" s="177">
        <v>20.467500000000001</v>
      </c>
      <c r="H1375" s="177">
        <v>7.5079000000000002</v>
      </c>
      <c r="I1375" s="177">
        <v>4.5044000000000004</v>
      </c>
      <c r="J1375" s="177">
        <v>1.7347999999999999</v>
      </c>
      <c r="K1375" s="177">
        <v>3.4409999999999998</v>
      </c>
      <c r="L1375" s="177">
        <v>4.8429000000000002</v>
      </c>
      <c r="M1375" s="177">
        <v>7.1083999999999996</v>
      </c>
      <c r="N1375" s="177">
        <v>4.3384999999999998</v>
      </c>
      <c r="O1375" s="177">
        <v>5.1783999999999999</v>
      </c>
      <c r="P1375" s="177">
        <v>6.7881999999999998</v>
      </c>
      <c r="Q1375" s="177">
        <v>8.577</v>
      </c>
      <c r="R1375" s="177">
        <v>4.0995999999999997</v>
      </c>
      <c r="S1375" t="s">
        <v>1785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1020</v>
      </c>
      <c r="B1376" s="173" t="s">
        <v>1028</v>
      </c>
      <c r="C1376" s="173">
        <v>120619</v>
      </c>
      <c r="D1376" s="176">
        <v>44988</v>
      </c>
      <c r="E1376" s="177">
        <v>34.7453</v>
      </c>
      <c r="F1376" s="177">
        <v>15.4489</v>
      </c>
      <c r="G1376" s="177">
        <v>21.011199999999999</v>
      </c>
      <c r="H1376" s="177">
        <v>8.0261999999999993</v>
      </c>
      <c r="I1376" s="177">
        <v>5.0145</v>
      </c>
      <c r="J1376" s="177">
        <v>2.2473999999999998</v>
      </c>
      <c r="K1376" s="177">
        <v>3.9636999999999998</v>
      </c>
      <c r="L1376" s="177">
        <v>5.4206000000000003</v>
      </c>
      <c r="M1376" s="177">
        <v>7.7229000000000001</v>
      </c>
      <c r="N1376" s="177">
        <v>4.9573999999999998</v>
      </c>
      <c r="O1376" s="177">
        <v>5.8060999999999998</v>
      </c>
      <c r="P1376" s="177">
        <v>7.4122000000000003</v>
      </c>
      <c r="Q1376" s="177">
        <v>8.0269999999999992</v>
      </c>
      <c r="R1376" s="177">
        <v>4.7417999999999996</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1020</v>
      </c>
      <c r="B1377" s="173" t="s">
        <v>1029</v>
      </c>
      <c r="C1377" s="173">
        <v>118394</v>
      </c>
      <c r="D1377" s="176">
        <v>44988</v>
      </c>
      <c r="E1377" s="177">
        <v>59.3917</v>
      </c>
      <c r="F1377" s="177">
        <v>46.828299999999999</v>
      </c>
      <c r="G1377" s="177">
        <v>26.0517</v>
      </c>
      <c r="H1377" s="177">
        <v>8.9528999999999996</v>
      </c>
      <c r="I1377" s="177">
        <v>2.7025000000000001</v>
      </c>
      <c r="J1377" s="177">
        <v>-4.9438000000000004</v>
      </c>
      <c r="K1377" s="177">
        <v>2.4897999999999998</v>
      </c>
      <c r="L1377" s="177">
        <v>3.4821</v>
      </c>
      <c r="M1377" s="177">
        <v>5.7281000000000004</v>
      </c>
      <c r="N1377" s="177">
        <v>1.6660999999999999</v>
      </c>
      <c r="O1377" s="177">
        <v>4.274</v>
      </c>
      <c r="P1377" s="177">
        <v>7.0048000000000004</v>
      </c>
      <c r="Q1377" s="177">
        <v>7.8247999999999998</v>
      </c>
      <c r="R1377" s="177">
        <v>3.1737000000000002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1020</v>
      </c>
      <c r="B1378" s="173" t="s">
        <v>1030</v>
      </c>
      <c r="C1378" s="173">
        <v>108765</v>
      </c>
      <c r="D1378" s="176">
        <v>44988</v>
      </c>
      <c r="E1378" s="177">
        <v>55.129100000000001</v>
      </c>
      <c r="F1378" s="177">
        <v>46.205599999999997</v>
      </c>
      <c r="G1378" s="177">
        <v>25.3886</v>
      </c>
      <c r="H1378" s="177">
        <v>8.2891999999999992</v>
      </c>
      <c r="I1378" s="177">
        <v>2.0350999999999999</v>
      </c>
      <c r="J1378" s="177">
        <v>-5.6059000000000001</v>
      </c>
      <c r="K1378" s="177">
        <v>1.8212999999999999</v>
      </c>
      <c r="L1378" s="177">
        <v>2.8068</v>
      </c>
      <c r="M1378" s="177">
        <v>5.0364000000000004</v>
      </c>
      <c r="N1378" s="177">
        <v>0.99360000000000004</v>
      </c>
      <c r="O1378" s="177">
        <v>3.5994999999999999</v>
      </c>
      <c r="P1378" s="177">
        <v>6.3154000000000003</v>
      </c>
      <c r="Q1378" s="177">
        <v>7.8284000000000002</v>
      </c>
      <c r="R1378" s="177">
        <v>2.4943</v>
      </c>
      <c r="S1378" t="s">
        <v>1785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1020</v>
      </c>
      <c r="B1379" s="173" t="s">
        <v>1923</v>
      </c>
      <c r="C1379" s="173">
        <v>120430</v>
      </c>
      <c r="D1379" s="176">
        <v>44988</v>
      </c>
      <c r="E1379" s="177">
        <v>56.979700000000001</v>
      </c>
      <c r="F1379" s="177">
        <v>37.384</v>
      </c>
      <c r="G1379" s="177">
        <v>29.001799999999999</v>
      </c>
      <c r="H1379" s="177">
        <v>9.2040000000000006</v>
      </c>
      <c r="I1379" s="177">
        <v>3.6472000000000002</v>
      </c>
      <c r="J1379" s="177">
        <v>-3.5295999999999998</v>
      </c>
      <c r="K1379" s="177">
        <v>2.2795000000000001</v>
      </c>
      <c r="L1379" s="177">
        <v>3.7745000000000002</v>
      </c>
      <c r="M1379" s="177">
        <v>5.9756</v>
      </c>
      <c r="N1379" s="177">
        <v>2.2574999999999998</v>
      </c>
      <c r="O1379" s="177">
        <v>4.3220999999999998</v>
      </c>
      <c r="P1379" s="177">
        <v>3.1208999999999998</v>
      </c>
      <c r="Q1379" s="177">
        <v>5.1487999999999996</v>
      </c>
      <c r="R1379" s="177">
        <v>3.1913999999999998</v>
      </c>
      <c r="S1379" t="s">
        <v>1785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1020</v>
      </c>
      <c r="B1380" s="173" t="s">
        <v>1924</v>
      </c>
      <c r="C1380" s="173">
        <v>100223</v>
      </c>
      <c r="D1380" s="176">
        <v>44988</v>
      </c>
      <c r="E1380" s="177">
        <v>51.754199999999997</v>
      </c>
      <c r="F1380" s="177">
        <v>36.851599999999998</v>
      </c>
      <c r="G1380" s="177">
        <v>28.441199999999998</v>
      </c>
      <c r="H1380" s="177">
        <v>8.6486999999999998</v>
      </c>
      <c r="I1380" s="177">
        <v>3.0966999999999998</v>
      </c>
      <c r="J1380" s="177">
        <v>-4.0801999999999996</v>
      </c>
      <c r="K1380" s="177">
        <v>1.7263999999999999</v>
      </c>
      <c r="L1380" s="177">
        <v>3.2147000000000001</v>
      </c>
      <c r="M1380" s="177">
        <v>5.4017999999999997</v>
      </c>
      <c r="N1380" s="177">
        <v>1.6963999999999999</v>
      </c>
      <c r="O1380" s="177">
        <v>3.4676</v>
      </c>
      <c r="P1380" s="177">
        <v>2.2035999999999998</v>
      </c>
      <c r="Q1380" s="177">
        <v>6.0244999999999997</v>
      </c>
      <c r="R1380" s="177">
        <v>2.4371</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1020</v>
      </c>
      <c r="B1381" s="173" t="s">
        <v>1031</v>
      </c>
      <c r="C1381" s="173">
        <v>119735</v>
      </c>
      <c r="D1381" s="176">
        <v>44988</v>
      </c>
      <c r="E1381" s="177">
        <v>70.361699999999999</v>
      </c>
      <c r="F1381" s="177">
        <v>38.531700000000001</v>
      </c>
      <c r="G1381" s="177">
        <v>29.2758</v>
      </c>
      <c r="H1381" s="177">
        <v>10.001300000000001</v>
      </c>
      <c r="I1381" s="177">
        <v>5.5141</v>
      </c>
      <c r="J1381" s="177">
        <v>1.0549999999999999</v>
      </c>
      <c r="K1381" s="177">
        <v>3.5872000000000002</v>
      </c>
      <c r="L1381" s="177">
        <v>5.1851000000000003</v>
      </c>
      <c r="M1381" s="177">
        <v>6.9348000000000001</v>
      </c>
      <c r="N1381" s="177">
        <v>3.7040999999999999</v>
      </c>
      <c r="O1381" s="177">
        <v>5.7023999999999999</v>
      </c>
      <c r="P1381" s="177">
        <v>7.7695999999999996</v>
      </c>
      <c r="Q1381" s="177">
        <v>7.6262999999999996</v>
      </c>
      <c r="R1381" s="177">
        <v>4.5601000000000003</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1020</v>
      </c>
      <c r="B1382" s="173" t="s">
        <v>1032</v>
      </c>
      <c r="C1382" s="173">
        <v>100299</v>
      </c>
      <c r="D1382" s="176">
        <v>44988</v>
      </c>
      <c r="E1382" s="177">
        <v>64.193799999999996</v>
      </c>
      <c r="F1382" s="177">
        <v>37.3947</v>
      </c>
      <c r="G1382" s="177">
        <v>28.096299999999999</v>
      </c>
      <c r="H1382" s="177">
        <v>8.8117999999999999</v>
      </c>
      <c r="I1382" s="177">
        <v>4.3080999999999996</v>
      </c>
      <c r="J1382" s="177">
        <v>-0.1381</v>
      </c>
      <c r="K1382" s="177">
        <v>2.4062000000000001</v>
      </c>
      <c r="L1382" s="177">
        <v>3.9956999999999998</v>
      </c>
      <c r="M1382" s="177">
        <v>5.7144000000000004</v>
      </c>
      <c r="N1382" s="177">
        <v>2.4979</v>
      </c>
      <c r="O1382" s="177">
        <v>4.5559000000000003</v>
      </c>
      <c r="P1382" s="177">
        <v>6.6478000000000002</v>
      </c>
      <c r="Q1382" s="177">
        <v>8.3125999999999998</v>
      </c>
      <c r="R1382" s="177">
        <v>3.4262000000000001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1020</v>
      </c>
      <c r="B1383" s="173" t="s">
        <v>1033</v>
      </c>
      <c r="C1383" s="173">
        <v>120279</v>
      </c>
      <c r="D1383" s="176">
        <v>44988</v>
      </c>
      <c r="E1383" s="177">
        <v>63.162100000000002</v>
      </c>
      <c r="F1383" s="177">
        <v>37.658700000000003</v>
      </c>
      <c r="G1383" s="177">
        <v>28.343399999999999</v>
      </c>
      <c r="H1383" s="177">
        <v>3.8995000000000002</v>
      </c>
      <c r="I1383" s="177">
        <v>3.0539000000000001</v>
      </c>
      <c r="J1383" s="177">
        <v>-2.9672000000000001</v>
      </c>
      <c r="K1383" s="177">
        <v>2.8389000000000002</v>
      </c>
      <c r="L1383" s="177">
        <v>4.4630000000000001</v>
      </c>
      <c r="M1383" s="177">
        <v>7.0900999999999996</v>
      </c>
      <c r="N1383" s="177">
        <v>3.9906999999999999</v>
      </c>
      <c r="O1383" s="177">
        <v>4.1959</v>
      </c>
      <c r="P1383" s="177">
        <v>6.3402000000000003</v>
      </c>
      <c r="Q1383" s="177">
        <v>6.8310000000000004</v>
      </c>
      <c r="R1383" s="177">
        <v>3.4355000000000002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1020</v>
      </c>
      <c r="B1384" s="173" t="s">
        <v>1811</v>
      </c>
      <c r="C1384" s="173">
        <v>100315</v>
      </c>
      <c r="D1384" s="176">
        <v>44988</v>
      </c>
      <c r="E1384" s="177">
        <v>59.888300000000001</v>
      </c>
      <c r="F1384" s="177">
        <v>37.154400000000003</v>
      </c>
      <c r="G1384" s="177">
        <v>27.835000000000001</v>
      </c>
      <c r="H1384" s="177">
        <v>3.3978000000000002</v>
      </c>
      <c r="I1384" s="177">
        <v>2.5535999999999999</v>
      </c>
      <c r="J1384" s="177">
        <v>-3.4691000000000001</v>
      </c>
      <c r="K1384" s="177">
        <v>2.3328000000000002</v>
      </c>
      <c r="L1384" s="177">
        <v>3.9498000000000002</v>
      </c>
      <c r="M1384" s="177">
        <v>6.5496999999999996</v>
      </c>
      <c r="N1384" s="177">
        <v>3.4276</v>
      </c>
      <c r="O1384" s="177">
        <v>3.6707000000000001</v>
      </c>
      <c r="P1384" s="177">
        <v>5.7723000000000004</v>
      </c>
      <c r="Q1384" s="177">
        <v>7.7148000000000003</v>
      </c>
      <c r="R1384" s="177">
        <v>3.0531000000000001</v>
      </c>
      <c r="S1384" t="s">
        <v>1785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1020</v>
      </c>
      <c r="B1385" s="173" t="s">
        <v>1034</v>
      </c>
      <c r="C1385" s="173">
        <v>100387</v>
      </c>
      <c r="D1385" s="176">
        <v>44988</v>
      </c>
      <c r="E1385" s="177">
        <v>75.063400000000001</v>
      </c>
      <c r="F1385" s="177">
        <v>33.972200000000001</v>
      </c>
      <c r="G1385" s="177">
        <v>26.7379</v>
      </c>
      <c r="H1385" s="177">
        <v>6.5030999999999999</v>
      </c>
      <c r="I1385" s="177">
        <v>1.9013</v>
      </c>
      <c r="J1385" s="177">
        <v>-3.7801</v>
      </c>
      <c r="K1385" s="177">
        <v>1.9263999999999999</v>
      </c>
      <c r="L1385" s="177">
        <v>5.2523</v>
      </c>
      <c r="M1385" s="177">
        <v>6.5787000000000004</v>
      </c>
      <c r="N1385" s="177">
        <v>4.2967000000000004</v>
      </c>
      <c r="O1385" s="177">
        <v>4.1611000000000002</v>
      </c>
      <c r="P1385" s="177">
        <v>6.9471999999999996</v>
      </c>
      <c r="Q1385" s="177">
        <v>8.3461999999999996</v>
      </c>
      <c r="R1385" s="177">
        <v>3.7593000000000001</v>
      </c>
      <c r="S1385" t="s">
        <v>1785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1020</v>
      </c>
      <c r="B1386" s="173" t="s">
        <v>1035</v>
      </c>
      <c r="C1386" s="173">
        <v>118687</v>
      </c>
      <c r="D1386" s="176">
        <v>44988</v>
      </c>
      <c r="E1386" s="177">
        <v>82.274600000000007</v>
      </c>
      <c r="F1386" s="177">
        <v>35.081000000000003</v>
      </c>
      <c r="G1386" s="177">
        <v>27.864899999999999</v>
      </c>
      <c r="H1386" s="177">
        <v>7.6353999999999997</v>
      </c>
      <c r="I1386" s="177">
        <v>3.0169999999999999</v>
      </c>
      <c r="J1386" s="177">
        <v>-2.669</v>
      </c>
      <c r="K1386" s="177">
        <v>3.0728</v>
      </c>
      <c r="L1386" s="177">
        <v>6.4181999999999997</v>
      </c>
      <c r="M1386" s="177">
        <v>7.7682000000000002</v>
      </c>
      <c r="N1386" s="177">
        <v>5.4737999999999998</v>
      </c>
      <c r="O1386" s="177">
        <v>5.2744</v>
      </c>
      <c r="P1386" s="177">
        <v>7.9568000000000003</v>
      </c>
      <c r="Q1386" s="177">
        <v>7.9226000000000001</v>
      </c>
      <c r="R1386" s="177">
        <v>4.931</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1020</v>
      </c>
      <c r="B1387" s="173" t="s">
        <v>1036</v>
      </c>
      <c r="C1387" s="173">
        <v>119714</v>
      </c>
      <c r="D1387" s="176">
        <v>44988</v>
      </c>
      <c r="E1387" s="177">
        <v>62.497100000000003</v>
      </c>
      <c r="F1387" s="177">
        <v>31.155200000000001</v>
      </c>
      <c r="G1387" s="177">
        <v>23.601500000000001</v>
      </c>
      <c r="H1387" s="177">
        <v>6.4154999999999998</v>
      </c>
      <c r="I1387" s="177">
        <v>3.4502999999999999</v>
      </c>
      <c r="J1387" s="177">
        <v>-2.1156999999999999</v>
      </c>
      <c r="K1387" s="177">
        <v>3.3934000000000002</v>
      </c>
      <c r="L1387" s="177">
        <v>5.7542999999999997</v>
      </c>
      <c r="M1387" s="177">
        <v>7.3460000000000001</v>
      </c>
      <c r="N1387" s="177">
        <v>4.4370000000000003</v>
      </c>
      <c r="O1387" s="177">
        <v>5.8952999999999998</v>
      </c>
      <c r="P1387" s="177">
        <v>7.7706</v>
      </c>
      <c r="Q1387" s="177">
        <v>8.0639000000000003</v>
      </c>
      <c r="R1387" s="177">
        <v>4.6897000000000002</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1020</v>
      </c>
      <c r="B1388" s="173" t="s">
        <v>1037</v>
      </c>
      <c r="C1388" s="173">
        <v>100639</v>
      </c>
      <c r="D1388" s="176">
        <v>44988</v>
      </c>
      <c r="E1388" s="177">
        <v>58.843600000000002</v>
      </c>
      <c r="F1388" s="177">
        <v>30.543700000000001</v>
      </c>
      <c r="G1388" s="177">
        <v>22.952500000000001</v>
      </c>
      <c r="H1388" s="177">
        <v>5.7662000000000004</v>
      </c>
      <c r="I1388" s="177">
        <v>2.7942999999999998</v>
      </c>
      <c r="J1388" s="177">
        <v>-2.7721</v>
      </c>
      <c r="K1388" s="177">
        <v>2.7307000000000001</v>
      </c>
      <c r="L1388" s="177">
        <v>5.0831999999999997</v>
      </c>
      <c r="M1388" s="177">
        <v>6.6581999999999999</v>
      </c>
      <c r="N1388" s="177">
        <v>3.7549999999999999</v>
      </c>
      <c r="O1388" s="177">
        <v>5.2159000000000004</v>
      </c>
      <c r="P1388" s="177">
        <v>7.0448000000000004</v>
      </c>
      <c r="Q1388" s="177">
        <v>7.5448000000000004</v>
      </c>
      <c r="R1388" s="177">
        <v>4.0030999999999999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1020</v>
      </c>
      <c r="B1389" s="173" t="s">
        <v>1038</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1020</v>
      </c>
      <c r="B1390" s="173" t="s">
        <v>1039</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1020</v>
      </c>
      <c r="B1391" s="173" t="s">
        <v>1040</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1020</v>
      </c>
      <c r="B1392" s="173" t="s">
        <v>1041</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1020</v>
      </c>
      <c r="B1393" s="173" t="s">
        <v>1042</v>
      </c>
      <c r="C1393" s="173">
        <v>120689</v>
      </c>
      <c r="D1393" s="176">
        <v>44988</v>
      </c>
      <c r="E1393" s="177">
        <v>66.261300000000006</v>
      </c>
      <c r="F1393" s="177">
        <v>28.335599999999999</v>
      </c>
      <c r="G1393" s="177">
        <v>19.328800000000001</v>
      </c>
      <c r="H1393" s="177">
        <v>5.6326000000000001</v>
      </c>
      <c r="I1393" s="177">
        <v>2.1856</v>
      </c>
      <c r="J1393" s="177">
        <v>-1.3933</v>
      </c>
      <c r="K1393" s="177">
        <v>3.1492</v>
      </c>
      <c r="L1393" s="177">
        <v>4.6676000000000002</v>
      </c>
      <c r="M1393" s="177">
        <v>6.1391999999999998</v>
      </c>
      <c r="N1393" s="177">
        <v>11.6083</v>
      </c>
      <c r="O1393" s="177">
        <v>9.7741000000000007</v>
      </c>
      <c r="P1393" s="177">
        <v>4.4833999999999996</v>
      </c>
      <c r="Q1393" s="177">
        <v>6.7320000000000002</v>
      </c>
      <c r="R1393" s="177">
        <v>10.963800000000001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1020</v>
      </c>
      <c r="B1394" s="173" t="s">
        <v>1043</v>
      </c>
      <c r="C1394" s="173">
        <v>100741</v>
      </c>
      <c r="D1394" s="176">
        <v>44988</v>
      </c>
      <c r="E1394" s="177">
        <v>61.365600000000001</v>
      </c>
      <c r="F1394" s="177">
        <v>28.0364</v>
      </c>
      <c r="G1394" s="177">
        <v>18.983699999999999</v>
      </c>
      <c r="H1394" s="177">
        <v>5.2904999999999998</v>
      </c>
      <c r="I1394" s="177">
        <v>1.8452</v>
      </c>
      <c r="J1394" s="177">
        <v>-1.7332000000000001</v>
      </c>
      <c r="K1394" s="177">
        <v>2.8079000000000001</v>
      </c>
      <c r="L1394" s="177">
        <v>4.3254999999999999</v>
      </c>
      <c r="M1394" s="177">
        <v>5.7933000000000003</v>
      </c>
      <c r="N1394" s="177">
        <v>11.250999999999999</v>
      </c>
      <c r="O1394" s="177">
        <v>9.3280999999999992</v>
      </c>
      <c r="P1394" s="177">
        <v>3.8748</v>
      </c>
      <c r="Q1394" s="177">
        <v>7.6134000000000004</v>
      </c>
      <c r="R1394" s="177">
        <v>10.5914</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32.853870833333339</v>
      </c>
      <c r="G1395" s="179">
        <v>23.743429166666662</v>
      </c>
      <c r="H1395" s="179">
        <v>6.8453625000000002</v>
      </c>
      <c r="I1395" s="179">
        <v>3.0629041666666659</v>
      </c>
      <c r="J1395" s="179">
        <v>-2.4399333333333328</v>
      </c>
      <c r="K1395" s="179">
        <v>2.629095833333333</v>
      </c>
      <c r="L1395" s="179">
        <v>4.3423000000000007</v>
      </c>
      <c r="M1395" s="179">
        <v>6.2686708333333323</v>
      </c>
      <c r="N1395" s="179">
        <v>3.8101874999999996</v>
      </c>
      <c r="O1395" s="179">
        <v>4.9621750000000011</v>
      </c>
      <c r="P1395" s="179">
        <v>6.2117458333333326</v>
      </c>
      <c r="Q1395" s="179">
        <v>7.5052416666666666</v>
      </c>
      <c r="R1395" s="179">
        <v>4.2464458333333335</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32.9908</v>
      </c>
      <c r="G1396" s="179">
        <v>23.531400000000001</v>
      </c>
      <c r="H1396" s="179">
        <v>7.1104500000000002</v>
      </c>
      <c r="I1396" s="179">
        <v>2.9056499999999996</v>
      </c>
      <c r="J1396" s="179">
        <v>-2.8506</v>
      </c>
      <c r="K1396" s="179">
        <v>2.6570999999999998</v>
      </c>
      <c r="L1396" s="179">
        <v>4.3685999999999998</v>
      </c>
      <c r="M1396" s="179">
        <v>6.1982999999999997</v>
      </c>
      <c r="N1396" s="179">
        <v>3.5160999999999998</v>
      </c>
      <c r="O1396" s="179">
        <v>4.4911500000000002</v>
      </c>
      <c r="P1396" s="179">
        <v>6.5938999999999997</v>
      </c>
      <c r="Q1396" s="179">
        <v>7.7396500000000001</v>
      </c>
      <c r="R1396" s="179">
        <v>3.8120500000000002</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1044</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1045</v>
      </c>
      <c r="B1399" s="173" t="s">
        <v>1046</v>
      </c>
      <c r="C1399" s="173">
        <v>101592</v>
      </c>
      <c r="D1399" s="176">
        <v>44988</v>
      </c>
      <c r="E1399" s="177">
        <v>450.53</v>
      </c>
      <c r="F1399" s="177">
        <v>0.34749999999999998</v>
      </c>
      <c r="G1399" s="177">
        <v>1.3725000000000001</v>
      </c>
      <c r="H1399" s="177">
        <v>0.85509999999999997</v>
      </c>
      <c r="I1399" s="177">
        <v>-0.1883</v>
      </c>
      <c r="J1399" s="177">
        <v>2.0846</v>
      </c>
      <c r="K1399" s="177">
        <v>-4.7484999999999999</v>
      </c>
      <c r="L1399" s="177">
        <v>-4.3806000000000003</v>
      </c>
      <c r="M1399" s="177">
        <v>3.7393999999999998</v>
      </c>
      <c r="N1399" s="177">
        <v>1.6377999999999999</v>
      </c>
      <c r="O1399" s="177">
        <v>18.028199999999998</v>
      </c>
      <c r="P1399" s="177">
        <v>7.4238</v>
      </c>
      <c r="Q1399" s="177">
        <v>20.491399999999999</v>
      </c>
      <c r="R1399" s="177">
        <v>11.945399999999999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1045</v>
      </c>
      <c r="B1400" s="173" t="s">
        <v>1047</v>
      </c>
      <c r="C1400" s="173">
        <v>119620</v>
      </c>
      <c r="D1400" s="176">
        <v>44988</v>
      </c>
      <c r="E1400" s="177">
        <v>491.93</v>
      </c>
      <c r="F1400" s="177">
        <v>0.35089999999999999</v>
      </c>
      <c r="G1400" s="177">
        <v>1.3808</v>
      </c>
      <c r="H1400" s="177">
        <v>0.87150000000000005</v>
      </c>
      <c r="I1400" s="177">
        <v>-0.15429999999999999</v>
      </c>
      <c r="J1400" s="177">
        <v>2.1534</v>
      </c>
      <c r="K1400" s="177">
        <v>-4.5407999999999999</v>
      </c>
      <c r="L1400" s="177">
        <v>-3.9499</v>
      </c>
      <c r="M1400" s="177">
        <v>4.4659000000000004</v>
      </c>
      <c r="N1400" s="177">
        <v>2.5602</v>
      </c>
      <c r="O1400" s="177">
        <v>19.110099999999999</v>
      </c>
      <c r="P1400" s="177">
        <v>8.3986999999999998</v>
      </c>
      <c r="Q1400" s="177">
        <v>14.8825</v>
      </c>
      <c r="R1400" s="177">
        <v>12.9521</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1045</v>
      </c>
      <c r="B1401" s="173" t="s">
        <v>1048</v>
      </c>
      <c r="C1401" s="173">
        <v>120505</v>
      </c>
      <c r="D1401" s="176">
        <v>44988</v>
      </c>
      <c r="E1401" s="177">
        <v>74.489999999999995</v>
      </c>
      <c r="F1401" s="177">
        <v>0.29620000000000002</v>
      </c>
      <c r="G1401" s="177">
        <v>0.73019999999999996</v>
      </c>
      <c r="H1401" s="177">
        <v>0.121</v>
      </c>
      <c r="I1401" s="177">
        <v>-1.1807000000000001</v>
      </c>
      <c r="J1401" s="177">
        <v>0.52629999999999999</v>
      </c>
      <c r="K1401" s="177">
        <v>-4.8536999999999999</v>
      </c>
      <c r="L1401" s="177">
        <v>-4.1683000000000003</v>
      </c>
      <c r="M1401" s="177">
        <v>6.6733000000000002</v>
      </c>
      <c r="N1401" s="177">
        <v>3.7321</v>
      </c>
      <c r="O1401" s="177">
        <v>18.548999999999999</v>
      </c>
      <c r="P1401" s="177">
        <v>15.994999999999999</v>
      </c>
      <c r="Q1401" s="177">
        <v>18.119399999999999</v>
      </c>
      <c r="R1401" s="177">
        <v>9.9571000000000005</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1045</v>
      </c>
      <c r="B1402" s="173" t="s">
        <v>1049</v>
      </c>
      <c r="C1402" s="173">
        <v>114564</v>
      </c>
      <c r="D1402" s="176">
        <v>44988</v>
      </c>
      <c r="E1402" s="177">
        <v>65.709999999999994</v>
      </c>
      <c r="F1402" s="177">
        <v>0.30530000000000002</v>
      </c>
      <c r="G1402" s="177">
        <v>0.7359</v>
      </c>
      <c r="H1402" s="177">
        <v>0.1066</v>
      </c>
      <c r="I1402" s="177">
        <v>-1.2177</v>
      </c>
      <c r="J1402" s="177">
        <v>0.45860000000000001</v>
      </c>
      <c r="K1402" s="177">
        <v>-5.1256000000000004</v>
      </c>
      <c r="L1402" s="177">
        <v>-4.7267000000000001</v>
      </c>
      <c r="M1402" s="177">
        <v>5.7111000000000001</v>
      </c>
      <c r="N1402" s="177">
        <v>2.4636999999999998</v>
      </c>
      <c r="O1402" s="177">
        <v>17.007000000000001</v>
      </c>
      <c r="P1402" s="177">
        <v>14.5219</v>
      </c>
      <c r="Q1402" s="177">
        <v>16.919799999999999</v>
      </c>
      <c r="R1402" s="177">
        <v>8.5561000000000007</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1045</v>
      </c>
      <c r="B1403" s="173" t="s">
        <v>1903</v>
      </c>
      <c r="C1403" s="173">
        <v>150212</v>
      </c>
      <c r="D1403" s="176">
        <v>44988</v>
      </c>
      <c r="E1403" s="177">
        <v>67.919200000000004</v>
      </c>
      <c r="F1403" s="177">
        <v>0.80069999999999997</v>
      </c>
      <c r="G1403" s="177">
        <v>2.0737000000000001</v>
      </c>
      <c r="H1403" s="177">
        <v>1.7024999999999999</v>
      </c>
      <c r="I1403" s="177">
        <v>-3.09E-2</v>
      </c>
      <c r="J1403" s="177">
        <v>0.49609999999999999</v>
      </c>
      <c r="K1403" s="177">
        <v>-3.6332</v>
      </c>
      <c r="L1403" s="177">
        <v>-0.45600000000000002</v>
      </c>
      <c r="M1403" s="177">
        <v>10.672000000000001</v>
      </c>
      <c r="N1403" s="177">
        <v>8.9338999999999995</v>
      </c>
      <c r="O1403" s="177">
        <v>22.2605</v>
      </c>
      <c r="P1403" s="177">
        <v>13.060600000000001</v>
      </c>
      <c r="Q1403" s="177">
        <v>18.138999999999999</v>
      </c>
      <c r="R1403" s="177">
        <v>12.443</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1045</v>
      </c>
      <c r="B1404" s="173" t="s">
        <v>1925</v>
      </c>
      <c r="C1404" s="173">
        <v>150209</v>
      </c>
      <c r="D1404" s="176">
        <v>44988</v>
      </c>
      <c r="E1404" s="177">
        <v>59.068399999999997</v>
      </c>
      <c r="F1404" s="177">
        <v>0.7964</v>
      </c>
      <c r="G1404" s="177">
        <v>2.0608</v>
      </c>
      <c r="H1404" s="177">
        <v>1.6721999999999999</v>
      </c>
      <c r="I1404" s="177">
        <v>-9.0999999999999998E-2</v>
      </c>
      <c r="J1404" s="177">
        <v>0.37980000000000003</v>
      </c>
      <c r="K1404" s="177">
        <v>-4.0094000000000003</v>
      </c>
      <c r="L1404" s="177">
        <v>-1.2536</v>
      </c>
      <c r="M1404" s="177">
        <v>9.3361000000000001</v>
      </c>
      <c r="N1404" s="177">
        <v>7.2313999999999998</v>
      </c>
      <c r="O1404" s="177">
        <v>20.422000000000001</v>
      </c>
      <c r="P1404" s="177">
        <v>11.3566</v>
      </c>
      <c r="Q1404" s="177">
        <v>11.1187</v>
      </c>
      <c r="R1404" s="177">
        <v>10.7166</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1045</v>
      </c>
      <c r="B1405" s="173" t="s">
        <v>1050</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1045</v>
      </c>
      <c r="B1406" s="173" t="s">
        <v>1051</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1045</v>
      </c>
      <c r="B1407" s="173" t="s">
        <v>1052</v>
      </c>
      <c r="C1407" s="173">
        <v>119071</v>
      </c>
      <c r="D1407" s="176">
        <v>44988</v>
      </c>
      <c r="E1407" s="177">
        <v>91.95</v>
      </c>
      <c r="F1407" s="177">
        <v>0.28249999999999997</v>
      </c>
      <c r="G1407" s="177">
        <v>0.54779999999999995</v>
      </c>
      <c r="H1407" s="177">
        <v>0.33829999999999999</v>
      </c>
      <c r="I1407" s="177">
        <v>-0.6</v>
      </c>
      <c r="J1407" s="177">
        <v>-0.748</v>
      </c>
      <c r="K1407" s="177">
        <v>-5.6738999999999997</v>
      </c>
      <c r="L1407" s="177">
        <v>-4.4664999999999999</v>
      </c>
      <c r="M1407" s="177">
        <v>5.141</v>
      </c>
      <c r="N1407" s="177">
        <v>2.5895999999999999</v>
      </c>
      <c r="O1407" s="177">
        <v>13.5617</v>
      </c>
      <c r="P1407" s="177">
        <v>9.5104000000000006</v>
      </c>
      <c r="Q1407" s="177">
        <v>16.075600000000001</v>
      </c>
      <c r="R1407" s="177">
        <v>5.0639000000000003</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1045</v>
      </c>
      <c r="B1408" s="173" t="s">
        <v>1053</v>
      </c>
      <c r="C1408" s="173">
        <v>104481</v>
      </c>
      <c r="D1408" s="176">
        <v>44988</v>
      </c>
      <c r="E1408" s="177">
        <v>84.552000000000007</v>
      </c>
      <c r="F1408" s="177">
        <v>0.27989999999999998</v>
      </c>
      <c r="G1408" s="177">
        <v>0.53979999999999995</v>
      </c>
      <c r="H1408" s="177">
        <v>0.31919999999999998</v>
      </c>
      <c r="I1408" s="177">
        <v>-0.6381</v>
      </c>
      <c r="J1408" s="177">
        <v>-0.82569999999999999</v>
      </c>
      <c r="K1408" s="177">
        <v>-5.9112</v>
      </c>
      <c r="L1408" s="177">
        <v>-4.9432999999999998</v>
      </c>
      <c r="M1408" s="177">
        <v>4.3517000000000001</v>
      </c>
      <c r="N1408" s="177">
        <v>1.5603</v>
      </c>
      <c r="O1408" s="177">
        <v>12.4543</v>
      </c>
      <c r="P1408" s="177">
        <v>8.4905000000000008</v>
      </c>
      <c r="Q1408" s="177">
        <v>13.984400000000001</v>
      </c>
      <c r="R1408" s="177">
        <v>4.0247000000000002</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1045</v>
      </c>
      <c r="B1409" s="173" t="s">
        <v>1054</v>
      </c>
      <c r="C1409" s="173">
        <v>140228</v>
      </c>
      <c r="D1409" s="176">
        <v>44988</v>
      </c>
      <c r="E1409" s="177">
        <v>58.427</v>
      </c>
      <c r="F1409" s="177">
        <v>0.47289999999999999</v>
      </c>
      <c r="G1409" s="177">
        <v>1.7625999999999999</v>
      </c>
      <c r="H1409" s="177">
        <v>1.3706</v>
      </c>
      <c r="I1409" s="177">
        <v>-0.47689999999999999</v>
      </c>
      <c r="J1409" s="177">
        <v>0.72230000000000005</v>
      </c>
      <c r="K1409" s="177">
        <v>-4.6867999999999999</v>
      </c>
      <c r="L1409" s="177">
        <v>-1.9237</v>
      </c>
      <c r="M1409" s="177">
        <v>12.0558</v>
      </c>
      <c r="N1409" s="177">
        <v>11.452999999999999</v>
      </c>
      <c r="O1409" s="177">
        <v>24.737300000000001</v>
      </c>
      <c r="P1409" s="177">
        <v>13.8232</v>
      </c>
      <c r="Q1409" s="177">
        <v>19.9498</v>
      </c>
      <c r="R1409" s="177">
        <v>14.8924</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1045</v>
      </c>
      <c r="B1410" s="173" t="s">
        <v>1055</v>
      </c>
      <c r="C1410" s="173">
        <v>140225</v>
      </c>
      <c r="D1410" s="176">
        <v>44988</v>
      </c>
      <c r="E1410" s="177">
        <v>51.707999999999998</v>
      </c>
      <c r="F1410" s="177">
        <v>0.47020000000000001</v>
      </c>
      <c r="G1410" s="177">
        <v>1.7513000000000001</v>
      </c>
      <c r="H1410" s="177">
        <v>1.3425</v>
      </c>
      <c r="I1410" s="177">
        <v>-0.53480000000000005</v>
      </c>
      <c r="J1410" s="177">
        <v>0.60309999999999997</v>
      </c>
      <c r="K1410" s="177">
        <v>-5.0636999999999999</v>
      </c>
      <c r="L1410" s="177">
        <v>-2.6966000000000001</v>
      </c>
      <c r="M1410" s="177">
        <v>10.738</v>
      </c>
      <c r="N1410" s="177">
        <v>9.7181999999999995</v>
      </c>
      <c r="O1410" s="177">
        <v>22.845500000000001</v>
      </c>
      <c r="P1410" s="177">
        <v>12.1134</v>
      </c>
      <c r="Q1410" s="177">
        <v>11.419600000000001</v>
      </c>
      <c r="R1410" s="177">
        <v>13.1523</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1045</v>
      </c>
      <c r="B1411" s="173" t="s">
        <v>1056</v>
      </c>
      <c r="C1411" s="173">
        <v>100473</v>
      </c>
      <c r="D1411" s="176">
        <v>44988</v>
      </c>
      <c r="E1411" s="177">
        <v>1508.2384</v>
      </c>
      <c r="F1411" s="177">
        <v>0.58179999999999998</v>
      </c>
      <c r="G1411" s="177">
        <v>1.3581000000000001</v>
      </c>
      <c r="H1411" s="177">
        <v>1.3701000000000001</v>
      </c>
      <c r="I1411" s="177">
        <v>0.248</v>
      </c>
      <c r="J1411" s="177">
        <v>1.5085</v>
      </c>
      <c r="K1411" s="177">
        <v>-4.8960999999999997</v>
      </c>
      <c r="L1411" s="177">
        <v>-0.21329999999999999</v>
      </c>
      <c r="M1411" s="177">
        <v>13.0395</v>
      </c>
      <c r="N1411" s="177">
        <v>10.0825</v>
      </c>
      <c r="O1411" s="177">
        <v>16.688199999999998</v>
      </c>
      <c r="P1411" s="177">
        <v>8.9608000000000008</v>
      </c>
      <c r="Q1411" s="177">
        <v>18.692599999999999</v>
      </c>
      <c r="R1411" s="177">
        <v>7.4057000000000004</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1045</v>
      </c>
      <c r="B1412" s="173" t="s">
        <v>1057</v>
      </c>
      <c r="C1412" s="173">
        <v>118533</v>
      </c>
      <c r="D1412" s="176">
        <v>44988</v>
      </c>
      <c r="E1412" s="177">
        <v>1662.3264999999999</v>
      </c>
      <c r="F1412" s="177">
        <v>0.58389999999999997</v>
      </c>
      <c r="G1412" s="177">
        <v>1.3647</v>
      </c>
      <c r="H1412" s="177">
        <v>1.3858999999999999</v>
      </c>
      <c r="I1412" s="177">
        <v>0.27979999999999999</v>
      </c>
      <c r="J1412" s="177">
        <v>1.5729</v>
      </c>
      <c r="K1412" s="177">
        <v>-4.7003000000000004</v>
      </c>
      <c r="L1412" s="177">
        <v>0.1895</v>
      </c>
      <c r="M1412" s="177">
        <v>13.724299999999999</v>
      </c>
      <c r="N1412" s="177">
        <v>10.980600000000001</v>
      </c>
      <c r="O1412" s="177">
        <v>17.6355</v>
      </c>
      <c r="P1412" s="177">
        <v>9.9063999999999997</v>
      </c>
      <c r="Q1412" s="177">
        <v>17.117000000000001</v>
      </c>
      <c r="R1412" s="177">
        <v>8.2698</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1045</v>
      </c>
      <c r="B1413" s="173" t="s">
        <v>1058</v>
      </c>
      <c r="C1413" s="173">
        <v>105758</v>
      </c>
      <c r="D1413" s="176">
        <v>44988</v>
      </c>
      <c r="E1413" s="177">
        <v>101.35299999999999</v>
      </c>
      <c r="F1413" s="177">
        <v>0.59150000000000003</v>
      </c>
      <c r="G1413" s="177">
        <v>1.5561</v>
      </c>
      <c r="H1413" s="177">
        <v>1.2365999999999999</v>
      </c>
      <c r="I1413" s="177">
        <v>-0.5827</v>
      </c>
      <c r="J1413" s="177">
        <v>0.17100000000000001</v>
      </c>
      <c r="K1413" s="177">
        <v>-3.5588000000000002</v>
      </c>
      <c r="L1413" s="177">
        <v>3.044</v>
      </c>
      <c r="M1413" s="177">
        <v>16.298500000000001</v>
      </c>
      <c r="N1413" s="177">
        <v>16.5593</v>
      </c>
      <c r="O1413" s="177">
        <v>23.004100000000001</v>
      </c>
      <c r="P1413" s="177">
        <v>12.2011</v>
      </c>
      <c r="Q1413" s="177">
        <v>15.896800000000001</v>
      </c>
      <c r="R1413" s="177">
        <v>15.8124</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1045</v>
      </c>
      <c r="B1414" s="173" t="s">
        <v>1059</v>
      </c>
      <c r="C1414" s="173">
        <v>118989</v>
      </c>
      <c r="D1414" s="176">
        <v>44988</v>
      </c>
      <c r="E1414" s="177">
        <v>109.91200000000001</v>
      </c>
      <c r="F1414" s="177">
        <v>0.59309999999999996</v>
      </c>
      <c r="G1414" s="177">
        <v>1.5616000000000001</v>
      </c>
      <c r="H1414" s="177">
        <v>1.2509999999999999</v>
      </c>
      <c r="I1414" s="177">
        <v>-0.55279999999999996</v>
      </c>
      <c r="J1414" s="177">
        <v>0.23250000000000001</v>
      </c>
      <c r="K1414" s="177">
        <v>-3.3809</v>
      </c>
      <c r="L1414" s="177">
        <v>3.4203000000000001</v>
      </c>
      <c r="M1414" s="177">
        <v>16.933900000000001</v>
      </c>
      <c r="N1414" s="177">
        <v>17.405999999999999</v>
      </c>
      <c r="O1414" s="177">
        <v>23.873000000000001</v>
      </c>
      <c r="P1414" s="177">
        <v>13.0747</v>
      </c>
      <c r="Q1414" s="177">
        <v>19.050699999999999</v>
      </c>
      <c r="R1414" s="177">
        <v>16.639700000000001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1045</v>
      </c>
      <c r="B1415" s="173" t="s">
        <v>2021</v>
      </c>
      <c r="C1415" s="173">
        <v>151036</v>
      </c>
      <c r="D1415" s="176">
        <v>44988</v>
      </c>
      <c r="E1415" s="177">
        <v>227.31649999999999</v>
      </c>
      <c r="F1415" s="177">
        <v>0.41830000000000001</v>
      </c>
      <c r="G1415" s="177">
        <v>1.2956000000000001</v>
      </c>
      <c r="H1415" s="177">
        <v>1.1516999999999999</v>
      </c>
      <c r="I1415" s="177">
        <v>-0.1038</v>
      </c>
      <c r="J1415" s="177">
        <v>0.71750000000000003</v>
      </c>
      <c r="K1415" s="177">
        <v>-3.5583999999999998</v>
      </c>
      <c r="L1415" s="177">
        <v>-0.56579999999999997</v>
      </c>
      <c r="M1415" s="177">
        <v>8.5923999999999996</v>
      </c>
      <c r="N1415" s="177">
        <v>8.1532</v>
      </c>
      <c r="O1415" s="177">
        <v>16.331700000000001</v>
      </c>
      <c r="P1415" s="177">
        <v>8.6662999999999997</v>
      </c>
      <c r="Q1415" s="177">
        <v>17.819900000000001</v>
      </c>
      <c r="R1415" s="177">
        <v>9.484</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1045</v>
      </c>
      <c r="B1416" s="173" t="s">
        <v>2022</v>
      </c>
      <c r="C1416" s="173">
        <v>151034</v>
      </c>
      <c r="D1416" s="176">
        <v>44988</v>
      </c>
      <c r="E1416" s="177">
        <v>206.28049999999999</v>
      </c>
      <c r="F1416" s="177">
        <v>0.4153</v>
      </c>
      <c r="G1416" s="177">
        <v>1.2867</v>
      </c>
      <c r="H1416" s="177">
        <v>1.1302000000000001</v>
      </c>
      <c r="I1416" s="177">
        <v>-0.14660000000000001</v>
      </c>
      <c r="J1416" s="177">
        <v>0.63070000000000004</v>
      </c>
      <c r="K1416" s="177">
        <v>-3.827</v>
      </c>
      <c r="L1416" s="177">
        <v>-1.1167</v>
      </c>
      <c r="M1416" s="177">
        <v>7.6844999999999999</v>
      </c>
      <c r="N1416" s="177">
        <v>6.9531000000000001</v>
      </c>
      <c r="O1416" s="177">
        <v>15.014900000000001</v>
      </c>
      <c r="P1416" s="177">
        <v>7.4642999999999997</v>
      </c>
      <c r="Q1416" s="177">
        <v>17.6965</v>
      </c>
      <c r="R1416" s="177">
        <v>8.2520000000000007</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1045</v>
      </c>
      <c r="B1417" s="173" t="s">
        <v>1060</v>
      </c>
      <c r="C1417" s="173">
        <v>102528</v>
      </c>
      <c r="D1417" s="176">
        <v>44988</v>
      </c>
      <c r="E1417" s="177">
        <v>161.16999999999999</v>
      </c>
      <c r="F1417" s="177">
        <v>0.51759999999999995</v>
      </c>
      <c r="G1417" s="177">
        <v>1.9096</v>
      </c>
      <c r="H1417" s="177">
        <v>1.3265</v>
      </c>
      <c r="I1417" s="177">
        <v>-1.256</v>
      </c>
      <c r="J1417" s="177">
        <v>-0.97689999999999999</v>
      </c>
      <c r="K1417" s="177">
        <v>-7.1654999999999998</v>
      </c>
      <c r="L1417" s="177">
        <v>-2.5573999999999999</v>
      </c>
      <c r="M1417" s="177">
        <v>7.1822999999999997</v>
      </c>
      <c r="N1417" s="177">
        <v>7.6189</v>
      </c>
      <c r="O1417" s="177">
        <v>21.056000000000001</v>
      </c>
      <c r="P1417" s="177">
        <v>9.5114000000000001</v>
      </c>
      <c r="Q1417" s="177">
        <v>16.350999999999999</v>
      </c>
      <c r="R1417" s="177">
        <v>11.008100000000001</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1045</v>
      </c>
      <c r="B1418" s="173" t="s">
        <v>1061</v>
      </c>
      <c r="C1418" s="173">
        <v>120381</v>
      </c>
      <c r="D1418" s="176">
        <v>44988</v>
      </c>
      <c r="E1418" s="177">
        <v>177.06</v>
      </c>
      <c r="F1418" s="177">
        <v>0.51659999999999995</v>
      </c>
      <c r="G1418" s="177">
        <v>1.9168000000000001</v>
      </c>
      <c r="H1418" s="177">
        <v>1.3392999999999999</v>
      </c>
      <c r="I1418" s="177">
        <v>-1.2218</v>
      </c>
      <c r="J1418" s="177">
        <v>-0.90659999999999996</v>
      </c>
      <c r="K1418" s="177">
        <v>-6.9524999999999997</v>
      </c>
      <c r="L1418" s="177">
        <v>-2.0956999999999999</v>
      </c>
      <c r="M1418" s="177">
        <v>7.9436999999999998</v>
      </c>
      <c r="N1418" s="177">
        <v>8.6723999999999997</v>
      </c>
      <c r="O1418" s="177">
        <v>22.191700000000001</v>
      </c>
      <c r="P1418" s="177">
        <v>10.587999999999999</v>
      </c>
      <c r="Q1418" s="177">
        <v>17.573699999999999</v>
      </c>
      <c r="R1418" s="177">
        <v>12.071899999999999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1045</v>
      </c>
      <c r="B1419" s="173" t="s">
        <v>1062</v>
      </c>
      <c r="C1419" s="173">
        <v>140460</v>
      </c>
      <c r="D1419" s="176">
        <v>44988</v>
      </c>
      <c r="E1419" s="177">
        <v>16.16</v>
      </c>
      <c r="F1419" s="177">
        <v>0.68540000000000001</v>
      </c>
      <c r="G1419" s="177">
        <v>1.1897</v>
      </c>
      <c r="H1419" s="177">
        <v>0.74809999999999999</v>
      </c>
      <c r="I1419" s="177">
        <v>-1.1015999999999999</v>
      </c>
      <c r="J1419" s="177">
        <v>-0.55379999999999996</v>
      </c>
      <c r="K1419" s="177">
        <v>-8.0250000000000004</v>
      </c>
      <c r="L1419" s="177">
        <v>-6.6974999999999998</v>
      </c>
      <c r="M1419" s="177">
        <v>5.2083000000000004</v>
      </c>
      <c r="N1419" s="177">
        <v>1.9558</v>
      </c>
      <c r="O1419" s="177">
        <v>14.4832</v>
      </c>
      <c r="P1419" s="177">
        <v>6.4798</v>
      </c>
      <c r="Q1419" s="177">
        <v>8.1801999999999992</v>
      </c>
      <c r="R1419" s="177">
        <v>4.5997000000000003</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1045</v>
      </c>
      <c r="B1420" s="173" t="s">
        <v>1063</v>
      </c>
      <c r="C1420" s="173">
        <v>140461</v>
      </c>
      <c r="D1420" s="176">
        <v>44988</v>
      </c>
      <c r="E1420" s="177">
        <v>17.66</v>
      </c>
      <c r="F1420" s="177">
        <v>0.68420000000000003</v>
      </c>
      <c r="G1420" s="177">
        <v>1.2034</v>
      </c>
      <c r="H1420" s="177">
        <v>0.74160000000000004</v>
      </c>
      <c r="I1420" s="177">
        <v>-1.0644</v>
      </c>
      <c r="J1420" s="177">
        <v>-0.45100000000000001</v>
      </c>
      <c r="K1420" s="177">
        <v>-7.7807000000000004</v>
      </c>
      <c r="L1420" s="177">
        <v>-6.2633000000000001</v>
      </c>
      <c r="M1420" s="177">
        <v>5.9387999999999996</v>
      </c>
      <c r="N1420" s="177">
        <v>2.7938999999999998</v>
      </c>
      <c r="O1420" s="177">
        <v>15.4382</v>
      </c>
      <c r="P1420" s="177">
        <v>7.7354000000000003</v>
      </c>
      <c r="Q1420" s="177">
        <v>9.7647999999999993</v>
      </c>
      <c r="R1420" s="177">
        <v>5.4889000000000001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1045</v>
      </c>
      <c r="B1421" s="173" t="s">
        <v>1064</v>
      </c>
      <c r="C1421" s="173">
        <v>105503</v>
      </c>
      <c r="D1421" s="176">
        <v>44988</v>
      </c>
      <c r="E1421" s="177">
        <v>87.08</v>
      </c>
      <c r="F1421" s="177">
        <v>0.63560000000000005</v>
      </c>
      <c r="G1421" s="177">
        <v>1.3383</v>
      </c>
      <c r="H1421" s="177">
        <v>0.96230000000000004</v>
      </c>
      <c r="I1421" s="177">
        <v>-1.0229999999999999</v>
      </c>
      <c r="J1421" s="177">
        <v>-0.89910000000000001</v>
      </c>
      <c r="K1421" s="177">
        <v>-5.9813999999999998</v>
      </c>
      <c r="L1421" s="177">
        <v>-0.71830000000000005</v>
      </c>
      <c r="M1421" s="177">
        <v>8.6463000000000001</v>
      </c>
      <c r="N1421" s="177">
        <v>7.4398999999999997</v>
      </c>
      <c r="O1421" s="177">
        <v>17.955200000000001</v>
      </c>
      <c r="P1421" s="177">
        <v>12.7324</v>
      </c>
      <c r="Q1421" s="177">
        <v>14.599</v>
      </c>
      <c r="R1421" s="177">
        <v>10.7933</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1045</v>
      </c>
      <c r="B1422" s="173" t="s">
        <v>1065</v>
      </c>
      <c r="C1422" s="173">
        <v>120403</v>
      </c>
      <c r="D1422" s="176">
        <v>44988</v>
      </c>
      <c r="E1422" s="177">
        <v>101.61</v>
      </c>
      <c r="F1422" s="177">
        <v>0.64380000000000004</v>
      </c>
      <c r="G1422" s="177">
        <v>1.3465</v>
      </c>
      <c r="H1422" s="177">
        <v>0.9839</v>
      </c>
      <c r="I1422" s="177">
        <v>-0.97460000000000002</v>
      </c>
      <c r="J1422" s="177">
        <v>-0.80049999999999999</v>
      </c>
      <c r="K1422" s="177">
        <v>-5.6634000000000002</v>
      </c>
      <c r="L1422" s="177">
        <v>-3.9399999999999998E-2</v>
      </c>
      <c r="M1422" s="177">
        <v>9.7655999999999992</v>
      </c>
      <c r="N1422" s="177">
        <v>8.9768000000000008</v>
      </c>
      <c r="O1422" s="177">
        <v>19.6632</v>
      </c>
      <c r="P1422" s="177">
        <v>14.439500000000001</v>
      </c>
      <c r="Q1422" s="177">
        <v>18.776199999999999</v>
      </c>
      <c r="R1422" s="177">
        <v>12.398199999999999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1045</v>
      </c>
      <c r="B1423" s="173" t="s">
        <v>1728</v>
      </c>
      <c r="C1423" s="173">
        <v>148733</v>
      </c>
      <c r="D1423" s="176">
        <v>44988</v>
      </c>
      <c r="E1423" s="177">
        <v>11.892799999999999</v>
      </c>
      <c r="F1423" s="177">
        <v>0.59119999999999995</v>
      </c>
      <c r="G1423" s="177">
        <v>1.8289</v>
      </c>
      <c r="H1423" s="177">
        <v>2.0876000000000001</v>
      </c>
      <c r="I1423" s="177">
        <v>0.73440000000000005</v>
      </c>
      <c r="J1423" s="177">
        <v>2.5293999999999999</v>
      </c>
      <c r="K1423" s="177">
        <v>-4.3018000000000001</v>
      </c>
      <c r="L1423" s="177">
        <v>-1.4321999999999999</v>
      </c>
      <c r="M1423" s="177">
        <v>12.3467</v>
      </c>
      <c r="N1423" s="177">
        <v>11.9617</v>
      </c>
      <c r="O1423" s="177"/>
      <c r="P1423" s="177"/>
      <c r="Q1423" s="177">
        <v>9.0800999999999998</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1045</v>
      </c>
      <c r="B1424" s="173" t="s">
        <v>1729</v>
      </c>
      <c r="C1424" s="173">
        <v>148732</v>
      </c>
      <c r="D1424" s="176">
        <v>44988</v>
      </c>
      <c r="E1424" s="177">
        <v>11.363799999999999</v>
      </c>
      <c r="F1424" s="177">
        <v>0.58420000000000005</v>
      </c>
      <c r="G1424" s="177">
        <v>1.8107</v>
      </c>
      <c r="H1424" s="177">
        <v>2.052</v>
      </c>
      <c r="I1424" s="177">
        <v>0.65810000000000002</v>
      </c>
      <c r="J1424" s="177">
        <v>2.3673999999999999</v>
      </c>
      <c r="K1424" s="177">
        <v>-4.7995000000000001</v>
      </c>
      <c r="L1424" s="177">
        <v>-2.4659</v>
      </c>
      <c r="M1424" s="177">
        <v>10.5611</v>
      </c>
      <c r="N1424" s="177">
        <v>9.4684000000000008</v>
      </c>
      <c r="O1424" s="177"/>
      <c r="P1424" s="177"/>
      <c r="Q1424" s="177">
        <v>6.6197999999999997</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1045</v>
      </c>
      <c r="B1425" s="173" t="s">
        <v>1066</v>
      </c>
      <c r="C1425" s="173">
        <v>104908</v>
      </c>
      <c r="D1425" s="176">
        <v>44988</v>
      </c>
      <c r="E1425" s="177">
        <v>76.061999999999998</v>
      </c>
      <c r="F1425" s="177">
        <v>0.17780000000000001</v>
      </c>
      <c r="G1425" s="177">
        <v>1.0562</v>
      </c>
      <c r="H1425" s="177">
        <v>0.94089999999999996</v>
      </c>
      <c r="I1425" s="177">
        <v>-0.37069999999999997</v>
      </c>
      <c r="J1425" s="177">
        <v>1.7171000000000001</v>
      </c>
      <c r="K1425" s="177">
        <v>-3.32</v>
      </c>
      <c r="L1425" s="177">
        <v>-1.0407999999999999</v>
      </c>
      <c r="M1425" s="177">
        <v>11.594900000000001</v>
      </c>
      <c r="N1425" s="177">
        <v>11.976100000000001</v>
      </c>
      <c r="O1425" s="177">
        <v>22.515799999999999</v>
      </c>
      <c r="P1425" s="177">
        <v>13.764200000000001</v>
      </c>
      <c r="Q1425" s="177">
        <v>13.5771</v>
      </c>
      <c r="R1425" s="177">
        <v>14.226900000000001</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1045</v>
      </c>
      <c r="B1426" s="173" t="s">
        <v>1067</v>
      </c>
      <c r="C1426" s="173">
        <v>119775</v>
      </c>
      <c r="D1426" s="176">
        <v>44988</v>
      </c>
      <c r="E1426" s="177">
        <v>85.790999999999997</v>
      </c>
      <c r="F1426" s="177">
        <v>0.18099999999999999</v>
      </c>
      <c r="G1426" s="177">
        <v>1.0661</v>
      </c>
      <c r="H1426" s="177">
        <v>0.96499999999999997</v>
      </c>
      <c r="I1426" s="177">
        <v>-0.32419999999999999</v>
      </c>
      <c r="J1426" s="177">
        <v>1.8109999999999999</v>
      </c>
      <c r="K1426" s="177">
        <v>-3.0259999999999998</v>
      </c>
      <c r="L1426" s="177">
        <v>-0.43519999999999998</v>
      </c>
      <c r="M1426" s="177">
        <v>12.6265</v>
      </c>
      <c r="N1426" s="177">
        <v>13.3767</v>
      </c>
      <c r="O1426" s="177">
        <v>24.073799999999999</v>
      </c>
      <c r="P1426" s="177">
        <v>15.179399999999999</v>
      </c>
      <c r="Q1426" s="177">
        <v>19.579999999999998</v>
      </c>
      <c r="R1426" s="177">
        <v>15.6637</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1045</v>
      </c>
      <c r="B1427" s="173" t="s">
        <v>2062</v>
      </c>
      <c r="C1427" s="173">
        <v>142110</v>
      </c>
      <c r="D1427" s="176">
        <v>44988</v>
      </c>
      <c r="E1427" s="177">
        <v>19.1599</v>
      </c>
      <c r="F1427" s="177">
        <v>0.53520000000000001</v>
      </c>
      <c r="G1427" s="177">
        <v>1.8781000000000001</v>
      </c>
      <c r="H1427" s="177">
        <v>1.6516</v>
      </c>
      <c r="I1427" s="177">
        <v>-1.9800000000000002E-2</v>
      </c>
      <c r="J1427" s="177">
        <v>1.7007000000000001</v>
      </c>
      <c r="K1427" s="177">
        <v>-3.5552999999999999</v>
      </c>
      <c r="L1427" s="177">
        <v>-1.4773000000000001</v>
      </c>
      <c r="M1427" s="177">
        <v>9.9633000000000003</v>
      </c>
      <c r="N1427" s="177">
        <v>9.7340999999999998</v>
      </c>
      <c r="O1427" s="177">
        <v>22.428799999999999</v>
      </c>
      <c r="P1427" s="177">
        <v>14.563000000000001</v>
      </c>
      <c r="Q1427" s="177">
        <v>13.625400000000001</v>
      </c>
      <c r="R1427" s="177">
        <v>14.8283</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1045</v>
      </c>
      <c r="B1428" s="173" t="s">
        <v>2063</v>
      </c>
      <c r="C1428" s="173">
        <v>142109</v>
      </c>
      <c r="D1428" s="176">
        <v>44988</v>
      </c>
      <c r="E1428" s="177">
        <v>17.533999999999999</v>
      </c>
      <c r="F1428" s="177">
        <v>0.53029999999999999</v>
      </c>
      <c r="G1428" s="177">
        <v>1.8649</v>
      </c>
      <c r="H1428" s="177">
        <v>1.6198999999999999</v>
      </c>
      <c r="I1428" s="177">
        <v>-8.3199999999999996E-2</v>
      </c>
      <c r="J1428" s="177">
        <v>1.5704</v>
      </c>
      <c r="K1428" s="177">
        <v>-3.9622000000000002</v>
      </c>
      <c r="L1428" s="177">
        <v>-2.3142999999999998</v>
      </c>
      <c r="M1428" s="177">
        <v>8.5555000000000003</v>
      </c>
      <c r="N1428" s="177">
        <v>7.8742999999999999</v>
      </c>
      <c r="O1428" s="177">
        <v>20.405200000000001</v>
      </c>
      <c r="P1428" s="177">
        <v>12.579000000000001</v>
      </c>
      <c r="Q1428" s="177">
        <v>11.6632</v>
      </c>
      <c r="R1428" s="177">
        <v>12.8927</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1045</v>
      </c>
      <c r="B1429" s="173" t="s">
        <v>1068</v>
      </c>
      <c r="C1429" s="173">
        <v>147445</v>
      </c>
      <c r="D1429" s="176">
        <v>44988</v>
      </c>
      <c r="E1429" s="177">
        <v>21.951000000000001</v>
      </c>
      <c r="F1429" s="177">
        <v>0.49440000000000001</v>
      </c>
      <c r="G1429" s="177">
        <v>1.3061</v>
      </c>
      <c r="H1429" s="177">
        <v>0.48520000000000002</v>
      </c>
      <c r="I1429" s="177">
        <v>-0.31790000000000002</v>
      </c>
      <c r="J1429" s="177">
        <v>-0.28170000000000001</v>
      </c>
      <c r="K1429" s="177">
        <v>-6.5079000000000002</v>
      </c>
      <c r="L1429" s="177">
        <v>-3.2526999999999999</v>
      </c>
      <c r="M1429" s="177">
        <v>8.4695999999999998</v>
      </c>
      <c r="N1429" s="177">
        <v>7.3346</v>
      </c>
      <c r="O1429" s="177">
        <v>24.4849</v>
      </c>
      <c r="P1429" s="177"/>
      <c r="Q1429" s="177">
        <v>24.428699999999999</v>
      </c>
      <c r="R1429" s="177">
        <v>13.3993</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1045</v>
      </c>
      <c r="B1430" s="173" t="s">
        <v>1069</v>
      </c>
      <c r="C1430" s="173">
        <v>147479</v>
      </c>
      <c r="D1430" s="176">
        <v>44988</v>
      </c>
      <c r="E1430" s="177">
        <v>20.832000000000001</v>
      </c>
      <c r="F1430" s="177">
        <v>0.49690000000000001</v>
      </c>
      <c r="G1430" s="177">
        <v>1.2983</v>
      </c>
      <c r="H1430" s="177">
        <v>0.46779999999999999</v>
      </c>
      <c r="I1430" s="177">
        <v>-0.36349999999999999</v>
      </c>
      <c r="J1430" s="177">
        <v>-0.36830000000000002</v>
      </c>
      <c r="K1430" s="177">
        <v>-6.7835999999999999</v>
      </c>
      <c r="L1430" s="177">
        <v>-3.8359999999999999</v>
      </c>
      <c r="M1430" s="177">
        <v>7.4923000000000002</v>
      </c>
      <c r="N1430" s="177">
        <v>6.0529999999999999</v>
      </c>
      <c r="O1430" s="177">
        <v>22.736599999999999</v>
      </c>
      <c r="P1430" s="177"/>
      <c r="Q1430" s="177">
        <v>22.632000000000001</v>
      </c>
      <c r="R1430" s="177">
        <v>11.9331</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1045</v>
      </c>
      <c r="B1431" s="173" t="s">
        <v>1977</v>
      </c>
      <c r="C1431" s="173">
        <v>127042</v>
      </c>
      <c r="D1431" s="176">
        <v>44988</v>
      </c>
      <c r="E1431" s="177">
        <v>56.53</v>
      </c>
      <c r="F1431" s="177">
        <v>-0.38329999999999997</v>
      </c>
      <c r="G1431" s="177">
        <v>0.33879999999999999</v>
      </c>
      <c r="H1431" s="177">
        <v>0.92730000000000001</v>
      </c>
      <c r="I1431" s="177">
        <v>1.0702</v>
      </c>
      <c r="J1431" s="177">
        <v>0.33939999999999998</v>
      </c>
      <c r="K1431" s="177">
        <v>-4.1622000000000003</v>
      </c>
      <c r="L1431" s="177">
        <v>2.8902999999999999</v>
      </c>
      <c r="M1431" s="177">
        <v>16.951699999999999</v>
      </c>
      <c r="N1431" s="177">
        <v>20.293700000000001</v>
      </c>
      <c r="O1431" s="177">
        <v>23.848199999999999</v>
      </c>
      <c r="P1431" s="177">
        <v>16.329999999999998</v>
      </c>
      <c r="Q1431" s="177">
        <v>21.159700000000001</v>
      </c>
      <c r="R1431" s="177">
        <v>24.212700000000002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1045</v>
      </c>
      <c r="B1432" s="173" t="s">
        <v>1978</v>
      </c>
      <c r="C1432" s="173">
        <v>127039</v>
      </c>
      <c r="D1432" s="176">
        <v>44988</v>
      </c>
      <c r="E1432" s="177">
        <v>50.604100000000003</v>
      </c>
      <c r="F1432" s="177">
        <v>-0.38600000000000001</v>
      </c>
      <c r="G1432" s="177">
        <v>0.32950000000000002</v>
      </c>
      <c r="H1432" s="177">
        <v>0.90510000000000002</v>
      </c>
      <c r="I1432" s="177">
        <v>1.0253000000000001</v>
      </c>
      <c r="J1432" s="177">
        <v>0.24979999999999999</v>
      </c>
      <c r="K1432" s="177">
        <v>-4.4406999999999996</v>
      </c>
      <c r="L1432" s="177">
        <v>2.2881999999999998</v>
      </c>
      <c r="M1432" s="177">
        <v>15.924899999999999</v>
      </c>
      <c r="N1432" s="177">
        <v>18.904800000000002</v>
      </c>
      <c r="O1432" s="177">
        <v>22.361000000000001</v>
      </c>
      <c r="P1432" s="177">
        <v>14.937099999999999</v>
      </c>
      <c r="Q1432" s="177">
        <v>19.682099999999998</v>
      </c>
      <c r="R1432" s="177">
        <v>22.758199999999999</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1045</v>
      </c>
      <c r="B1433" s="173" t="s">
        <v>1070</v>
      </c>
      <c r="C1433" s="173">
        <v>100377</v>
      </c>
      <c r="D1433" s="176">
        <v>44988</v>
      </c>
      <c r="E1433" s="177">
        <v>2132.6343999999999</v>
      </c>
      <c r="F1433" s="177">
        <v>0.56459999999999999</v>
      </c>
      <c r="G1433" s="177">
        <v>1.5784</v>
      </c>
      <c r="H1433" s="177">
        <v>1.2635000000000001</v>
      </c>
      <c r="I1433" s="177">
        <v>-0.52910000000000001</v>
      </c>
      <c r="J1433" s="177">
        <v>0.63719999999999999</v>
      </c>
      <c r="K1433" s="177">
        <v>-5.5129999999999999</v>
      </c>
      <c r="L1433" s="177">
        <v>-0.7883</v>
      </c>
      <c r="M1433" s="177">
        <v>10.606199999999999</v>
      </c>
      <c r="N1433" s="177">
        <v>10.2454</v>
      </c>
      <c r="O1433" s="177">
        <v>21.744900000000001</v>
      </c>
      <c r="P1433" s="177">
        <v>13.4079</v>
      </c>
      <c r="Q1433" s="177">
        <v>21.601099999999999</v>
      </c>
      <c r="R1433" s="177">
        <v>14.858700000000001</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1045</v>
      </c>
      <c r="B1434" s="173" t="s">
        <v>1071</v>
      </c>
      <c r="C1434" s="173">
        <v>118668</v>
      </c>
      <c r="D1434" s="176">
        <v>44988</v>
      </c>
      <c r="E1434" s="177">
        <v>2292.3000000000002</v>
      </c>
      <c r="F1434" s="177">
        <v>0.56620000000000004</v>
      </c>
      <c r="G1434" s="177">
        <v>1.5838000000000001</v>
      </c>
      <c r="H1434" s="177">
        <v>1.2767999999999999</v>
      </c>
      <c r="I1434" s="177">
        <v>-0.49930000000000002</v>
      </c>
      <c r="J1434" s="177">
        <v>0.69769999999999999</v>
      </c>
      <c r="K1434" s="177">
        <v>-5.3216999999999999</v>
      </c>
      <c r="L1434" s="177">
        <v>-0.36940000000000001</v>
      </c>
      <c r="M1434" s="177">
        <v>11.287800000000001</v>
      </c>
      <c r="N1434" s="177">
        <v>11.1571</v>
      </c>
      <c r="O1434" s="177">
        <v>22.665199999999999</v>
      </c>
      <c r="P1434" s="177">
        <v>14.218299999999999</v>
      </c>
      <c r="Q1434" s="177">
        <v>16.024999999999999</v>
      </c>
      <c r="R1434" s="177">
        <v>15.7636</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1045</v>
      </c>
      <c r="B1435" s="173" t="s">
        <v>1072</v>
      </c>
      <c r="C1435" s="173">
        <v>125307</v>
      </c>
      <c r="D1435" s="176">
        <v>44988</v>
      </c>
      <c r="E1435" s="177">
        <v>47.95</v>
      </c>
      <c r="F1435" s="177">
        <v>0.43990000000000001</v>
      </c>
      <c r="G1435" s="177">
        <v>0.92610000000000003</v>
      </c>
      <c r="H1435" s="177">
        <v>0.73529999999999995</v>
      </c>
      <c r="I1435" s="177">
        <v>-0.74519999999999997</v>
      </c>
      <c r="J1435" s="177">
        <v>0.54520000000000002</v>
      </c>
      <c r="K1435" s="177">
        <v>-6.6939000000000002</v>
      </c>
      <c r="L1435" s="177">
        <v>-4.9554</v>
      </c>
      <c r="M1435" s="177">
        <v>8.3861000000000008</v>
      </c>
      <c r="N1435" s="177">
        <v>7.3907999999999996</v>
      </c>
      <c r="O1435" s="177">
        <v>32.186500000000002</v>
      </c>
      <c r="P1435" s="177">
        <v>18.5258</v>
      </c>
      <c r="Q1435" s="177">
        <v>18.457000000000001</v>
      </c>
      <c r="R1435" s="177">
        <v>17.5519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1045</v>
      </c>
      <c r="B1436" s="173" t="s">
        <v>1073</v>
      </c>
      <c r="C1436" s="173">
        <v>125305</v>
      </c>
      <c r="D1436" s="176">
        <v>44988</v>
      </c>
      <c r="E1436" s="177">
        <v>42.67</v>
      </c>
      <c r="F1436" s="177">
        <v>0.42359999999999998</v>
      </c>
      <c r="G1436" s="177">
        <v>0.89859999999999995</v>
      </c>
      <c r="H1436" s="177">
        <v>0.70799999999999996</v>
      </c>
      <c r="I1436" s="177">
        <v>-0.79049999999999998</v>
      </c>
      <c r="J1436" s="177">
        <v>0.42359999999999998</v>
      </c>
      <c r="K1436" s="177">
        <v>-7.0572999999999997</v>
      </c>
      <c r="L1436" s="177">
        <v>-5.66</v>
      </c>
      <c r="M1436" s="177">
        <v>7.1571999999999996</v>
      </c>
      <c r="N1436" s="177">
        <v>5.7234999999999996</v>
      </c>
      <c r="O1436" s="177">
        <v>29.892900000000001</v>
      </c>
      <c r="P1436" s="177">
        <v>16.545200000000001</v>
      </c>
      <c r="Q1436" s="177">
        <v>16.973099999999999</v>
      </c>
      <c r="R1436" s="177">
        <v>15.546799999999999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1045</v>
      </c>
      <c r="B1437" s="173" t="s">
        <v>1074</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1045</v>
      </c>
      <c r="B1438" s="173" t="s">
        <v>1075</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1045</v>
      </c>
      <c r="B1439" s="173" t="s">
        <v>1076</v>
      </c>
      <c r="C1439" s="173">
        <v>101065</v>
      </c>
      <c r="D1439" s="176">
        <v>44988</v>
      </c>
      <c r="E1439" s="177">
        <v>131.2816</v>
      </c>
      <c r="F1439" s="177">
        <v>1.4301999999999999</v>
      </c>
      <c r="G1439" s="177">
        <v>2.7212000000000001</v>
      </c>
      <c r="H1439" s="177">
        <v>2.4315000000000002</v>
      </c>
      <c r="I1439" s="177">
        <v>-4.9599999999999998E-2</v>
      </c>
      <c r="J1439" s="177">
        <v>0.88919999999999999</v>
      </c>
      <c r="K1439" s="177">
        <v>-6.8567</v>
      </c>
      <c r="L1439" s="177">
        <v>-0.1333</v>
      </c>
      <c r="M1439" s="177">
        <v>10.603999999999999</v>
      </c>
      <c r="N1439" s="177">
        <v>15.4002</v>
      </c>
      <c r="O1439" s="177">
        <v>33.155900000000003</v>
      </c>
      <c r="P1439" s="177">
        <v>18.3614</v>
      </c>
      <c r="Q1439" s="177">
        <v>12.3995</v>
      </c>
      <c r="R1439" s="177">
        <v>25.128499999999999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1045</v>
      </c>
      <c r="B1440" s="173" t="s">
        <v>1077</v>
      </c>
      <c r="C1440" s="173">
        <v>120841</v>
      </c>
      <c r="D1440" s="176">
        <v>44988</v>
      </c>
      <c r="E1440" s="177">
        <v>143.23779999999999</v>
      </c>
      <c r="F1440" s="177">
        <v>1.4341999999999999</v>
      </c>
      <c r="G1440" s="177">
        <v>2.7334999999999998</v>
      </c>
      <c r="H1440" s="177">
        <v>2.4632999999999998</v>
      </c>
      <c r="I1440" s="177">
        <v>1.49E-2</v>
      </c>
      <c r="J1440" s="177">
        <v>0.99050000000000005</v>
      </c>
      <c r="K1440" s="177">
        <v>-6.0049000000000001</v>
      </c>
      <c r="L1440" s="177">
        <v>1.1939</v>
      </c>
      <c r="M1440" s="177">
        <v>12.658300000000001</v>
      </c>
      <c r="N1440" s="177">
        <v>18.079699999999999</v>
      </c>
      <c r="O1440" s="177">
        <v>35.940300000000001</v>
      </c>
      <c r="P1440" s="177">
        <v>20.2913</v>
      </c>
      <c r="Q1440" s="177">
        <v>16.410499999999999</v>
      </c>
      <c r="R1440" s="177">
        <v>28.046099999999999</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1045</v>
      </c>
      <c r="B1441" s="173" t="s">
        <v>1078</v>
      </c>
      <c r="C1441" s="173">
        <v>119716</v>
      </c>
      <c r="D1441" s="176">
        <v>44988</v>
      </c>
      <c r="E1441" s="177">
        <v>161.00710000000001</v>
      </c>
      <c r="F1441" s="177">
        <v>-0.2651</v>
      </c>
      <c r="G1441" s="177">
        <v>0.73370000000000002</v>
      </c>
      <c r="H1441" s="177">
        <v>1.2966</v>
      </c>
      <c r="I1441" s="177">
        <v>1.0559000000000001</v>
      </c>
      <c r="J1441" s="177">
        <v>2.9014000000000002</v>
      </c>
      <c r="K1441" s="177">
        <v>-2.1385000000000001</v>
      </c>
      <c r="L1441" s="177">
        <v>-2.3595000000000002</v>
      </c>
      <c r="M1441" s="177">
        <v>11.4702</v>
      </c>
      <c r="N1441" s="177">
        <v>12.0413</v>
      </c>
      <c r="O1441" s="177">
        <v>26.874600000000001</v>
      </c>
      <c r="P1441" s="177">
        <v>13.5138</v>
      </c>
      <c r="Q1441" s="177">
        <v>18.8337</v>
      </c>
      <c r="R1441" s="177">
        <v>16.972999999999999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1045</v>
      </c>
      <c r="B1442" s="173" t="s">
        <v>1079</v>
      </c>
      <c r="C1442" s="173">
        <v>102941</v>
      </c>
      <c r="D1442" s="176">
        <v>44988</v>
      </c>
      <c r="E1442" s="177">
        <v>146.6567</v>
      </c>
      <c r="F1442" s="177">
        <v>-0.2676</v>
      </c>
      <c r="G1442" s="177">
        <v>0.72589999999999999</v>
      </c>
      <c r="H1442" s="177">
        <v>1.2771999999999999</v>
      </c>
      <c r="I1442" s="177">
        <v>1.0165</v>
      </c>
      <c r="J1442" s="177">
        <v>2.8201999999999998</v>
      </c>
      <c r="K1442" s="177">
        <v>-2.3563000000000001</v>
      </c>
      <c r="L1442" s="177">
        <v>-2.7831999999999999</v>
      </c>
      <c r="M1442" s="177">
        <v>10.7554</v>
      </c>
      <c r="N1442" s="177">
        <v>11.061500000000001</v>
      </c>
      <c r="O1442" s="177">
        <v>25.752600000000001</v>
      </c>
      <c r="P1442" s="177">
        <v>12.482200000000001</v>
      </c>
      <c r="Q1442" s="177">
        <v>16.148099999999999</v>
      </c>
      <c r="R1442" s="177">
        <v>15.9345</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1045</v>
      </c>
      <c r="B1443" s="173" t="s">
        <v>1080</v>
      </c>
      <c r="C1443" s="173">
        <v>119581</v>
      </c>
      <c r="D1443" s="176">
        <v>44988</v>
      </c>
      <c r="E1443" s="177">
        <v>780.14110000000005</v>
      </c>
      <c r="F1443" s="177">
        <v>0.3604</v>
      </c>
      <c r="G1443" s="177">
        <v>1.2456</v>
      </c>
      <c r="H1443" s="177">
        <v>1.0116000000000001</v>
      </c>
      <c r="I1443" s="177">
        <v>-0.29659999999999997</v>
      </c>
      <c r="J1443" s="177">
        <v>1.1120000000000001</v>
      </c>
      <c r="K1443" s="177">
        <v>-4.9138999999999999</v>
      </c>
      <c r="L1443" s="177">
        <v>-2.5525000000000002</v>
      </c>
      <c r="M1443" s="177">
        <v>12.5982</v>
      </c>
      <c r="N1443" s="177">
        <v>9.9536999999999995</v>
      </c>
      <c r="O1443" s="177">
        <v>16.5442</v>
      </c>
      <c r="P1443" s="177">
        <v>8.0371000000000006</v>
      </c>
      <c r="Q1443" s="177">
        <v>15.9122</v>
      </c>
      <c r="R1443" s="177">
        <v>11.154400000000001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1045</v>
      </c>
      <c r="B1444" s="173" t="s">
        <v>1979</v>
      </c>
      <c r="C1444" s="173">
        <v>101539</v>
      </c>
      <c r="D1444" s="176">
        <v>44988</v>
      </c>
      <c r="E1444" s="177">
        <v>728.79759999999999</v>
      </c>
      <c r="F1444" s="177">
        <v>0.35820000000000002</v>
      </c>
      <c r="G1444" s="177">
        <v>1.2388999999999999</v>
      </c>
      <c r="H1444" s="177">
        <v>0.99560000000000004</v>
      </c>
      <c r="I1444" s="177">
        <v>-0.32840000000000003</v>
      </c>
      <c r="J1444" s="177">
        <v>1.0477000000000001</v>
      </c>
      <c r="K1444" s="177">
        <v>-5.1105999999999998</v>
      </c>
      <c r="L1444" s="177">
        <v>-2.98</v>
      </c>
      <c r="M1444" s="177">
        <v>11.8386</v>
      </c>
      <c r="N1444" s="177">
        <v>8.9479000000000006</v>
      </c>
      <c r="O1444" s="177">
        <v>15.5579</v>
      </c>
      <c r="P1444" s="177">
        <v>7.1554000000000002</v>
      </c>
      <c r="Q1444" s="177">
        <v>23.100999999999999</v>
      </c>
      <c r="R1444" s="177">
        <v>10.1854</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1045</v>
      </c>
      <c r="B1445" s="173" t="s">
        <v>1081</v>
      </c>
      <c r="C1445" s="173">
        <v>119178</v>
      </c>
      <c r="D1445" s="176">
        <v>44988</v>
      </c>
      <c r="E1445" s="177">
        <v>271.22280000000001</v>
      </c>
      <c r="F1445" s="177">
        <v>0.7379</v>
      </c>
      <c r="G1445" s="177">
        <v>2.0863999999999998</v>
      </c>
      <c r="H1445" s="177">
        <v>1.7455000000000001</v>
      </c>
      <c r="I1445" s="177">
        <v>0.3049</v>
      </c>
      <c r="J1445" s="177">
        <v>2.1259000000000001</v>
      </c>
      <c r="K1445" s="177">
        <v>-3.6434000000000002</v>
      </c>
      <c r="L1445" s="177">
        <v>-1.0396000000000001</v>
      </c>
      <c r="M1445" s="177">
        <v>9.9877000000000002</v>
      </c>
      <c r="N1445" s="177">
        <v>8.6837999999999997</v>
      </c>
      <c r="O1445" s="177">
        <v>20.103899999999999</v>
      </c>
      <c r="P1445" s="177">
        <v>13.392799999999999</v>
      </c>
      <c r="Q1445" s="177">
        <v>18.247800000000002</v>
      </c>
      <c r="R1445" s="177">
        <v>12.242100000000001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1045</v>
      </c>
      <c r="B1446" s="173" t="s">
        <v>2043</v>
      </c>
      <c r="C1446" s="173">
        <v>102328</v>
      </c>
      <c r="D1446" s="176">
        <v>44988</v>
      </c>
      <c r="E1446" s="177">
        <v>245.27879999999999</v>
      </c>
      <c r="F1446" s="177">
        <v>0.73429999999999995</v>
      </c>
      <c r="G1446" s="177">
        <v>2.0754000000000001</v>
      </c>
      <c r="H1446" s="177">
        <v>1.7205999999999999</v>
      </c>
      <c r="I1446" s="177">
        <v>0.25380000000000003</v>
      </c>
      <c r="J1446" s="177">
        <v>2.024</v>
      </c>
      <c r="K1446" s="177">
        <v>-3.9636</v>
      </c>
      <c r="L1446" s="177">
        <v>-1.6867000000000001</v>
      </c>
      <c r="M1446" s="177">
        <v>8.9045000000000005</v>
      </c>
      <c r="N1446" s="177">
        <v>7.2649999999999997</v>
      </c>
      <c r="O1446" s="177">
        <v>18.580500000000001</v>
      </c>
      <c r="P1446" s="177">
        <v>12.0097</v>
      </c>
      <c r="Q1446" s="177">
        <v>11.7986</v>
      </c>
      <c r="R1446" s="177">
        <v>10.825799999999999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1045</v>
      </c>
      <c r="B1447" s="173" t="s">
        <v>1082</v>
      </c>
      <c r="C1447" s="173">
        <v>118872</v>
      </c>
      <c r="D1447" s="176">
        <v>44988</v>
      </c>
      <c r="E1447" s="177">
        <v>78.52</v>
      </c>
      <c r="F1447" s="177">
        <v>0.48630000000000001</v>
      </c>
      <c r="G1447" s="177">
        <v>1.7625999999999999</v>
      </c>
      <c r="H1447" s="177">
        <v>0.87360000000000004</v>
      </c>
      <c r="I1447" s="177">
        <v>-1.2202999999999999</v>
      </c>
      <c r="J1447" s="177">
        <v>-0.12720000000000001</v>
      </c>
      <c r="K1447" s="177">
        <v>-5.8964999999999996</v>
      </c>
      <c r="L1447" s="177">
        <v>0.67959999999999998</v>
      </c>
      <c r="M1447" s="177">
        <v>9.7874999999999996</v>
      </c>
      <c r="N1447" s="177">
        <v>10.904</v>
      </c>
      <c r="O1447" s="177">
        <v>18.5061</v>
      </c>
      <c r="P1447" s="177">
        <v>11.0657</v>
      </c>
      <c r="Q1447" s="177">
        <v>15.7654</v>
      </c>
      <c r="R1447" s="177">
        <v>10.036099999999999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1045</v>
      </c>
      <c r="B1448" s="173" t="s">
        <v>1083</v>
      </c>
      <c r="C1448" s="173">
        <v>100477</v>
      </c>
      <c r="D1448" s="176">
        <v>44988</v>
      </c>
      <c r="E1448" s="177">
        <v>75.069999999999993</v>
      </c>
      <c r="F1448" s="177">
        <v>0.49530000000000002</v>
      </c>
      <c r="G1448" s="177">
        <v>1.776</v>
      </c>
      <c r="H1448" s="177">
        <v>0.87339999999999995</v>
      </c>
      <c r="I1448" s="177">
        <v>-1.2237</v>
      </c>
      <c r="J1448" s="177">
        <v>-0.14630000000000001</v>
      </c>
      <c r="K1448" s="177">
        <v>-5.9744000000000002</v>
      </c>
      <c r="L1448" s="177">
        <v>0.5222</v>
      </c>
      <c r="M1448" s="177">
        <v>9.5273000000000003</v>
      </c>
      <c r="N1448" s="177">
        <v>10.5596</v>
      </c>
      <c r="O1448" s="177">
        <v>18.086099999999998</v>
      </c>
      <c r="P1448" s="177">
        <v>10.611800000000001</v>
      </c>
      <c r="Q1448" s="177">
        <v>7.3266999999999998</v>
      </c>
      <c r="R1448" s="177">
        <v>9.657</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1045</v>
      </c>
      <c r="B1449" s="173" t="s">
        <v>1084</v>
      </c>
      <c r="C1449" s="173">
        <v>148073</v>
      </c>
      <c r="D1449" s="176">
        <v>44988</v>
      </c>
      <c r="E1449" s="177">
        <v>28.26</v>
      </c>
      <c r="F1449" s="177">
        <v>0</v>
      </c>
      <c r="G1449" s="177">
        <v>0.35510000000000003</v>
      </c>
      <c r="H1449" s="177">
        <v>0.64100000000000001</v>
      </c>
      <c r="I1449" s="177">
        <v>0.46210000000000001</v>
      </c>
      <c r="J1449" s="177">
        <v>0.89249999999999996</v>
      </c>
      <c r="K1449" s="177">
        <v>-6.6711</v>
      </c>
      <c r="L1449" s="177">
        <v>-5.0403000000000002</v>
      </c>
      <c r="M1449" s="177">
        <v>6.4005999999999998</v>
      </c>
      <c r="N1449" s="177">
        <v>7.1265999999999998</v>
      </c>
      <c r="O1449" s="177"/>
      <c r="P1449" s="177"/>
      <c r="Q1449" s="177">
        <v>42.294699999999999</v>
      </c>
      <c r="R1449" s="177">
        <v>14.808400000000001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1045</v>
      </c>
      <c r="B1450" s="173" t="s">
        <v>1085</v>
      </c>
      <c r="C1450" s="173">
        <v>148071</v>
      </c>
      <c r="D1450" s="176">
        <v>44988</v>
      </c>
      <c r="E1450" s="177">
        <v>27.19</v>
      </c>
      <c r="F1450" s="177">
        <v>0</v>
      </c>
      <c r="G1450" s="177">
        <v>0.36909999999999998</v>
      </c>
      <c r="H1450" s="177">
        <v>0.62919999999999998</v>
      </c>
      <c r="I1450" s="177">
        <v>0.40620000000000001</v>
      </c>
      <c r="J1450" s="177">
        <v>0.77839999999999998</v>
      </c>
      <c r="K1450" s="177">
        <v>-7.0109000000000004</v>
      </c>
      <c r="L1450" s="177">
        <v>-5.7211999999999996</v>
      </c>
      <c r="M1450" s="177">
        <v>5.2244999999999999</v>
      </c>
      <c r="N1450" s="177">
        <v>5.5103</v>
      </c>
      <c r="O1450" s="177"/>
      <c r="P1450" s="177"/>
      <c r="Q1450" s="177">
        <v>40.442</v>
      </c>
      <c r="R1450" s="177">
        <v>13.142899999999999</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1045</v>
      </c>
      <c r="B1451" s="173" t="s">
        <v>1730</v>
      </c>
      <c r="C1451" s="173">
        <v>120726</v>
      </c>
      <c r="D1451" s="176">
        <v>44988</v>
      </c>
      <c r="E1451" s="177">
        <v>200.70529999999999</v>
      </c>
      <c r="F1451" s="177">
        <v>-8.5300000000000001E-2</v>
      </c>
      <c r="G1451" s="177">
        <v>0.62290000000000001</v>
      </c>
      <c r="H1451" s="177">
        <v>0.42599999999999999</v>
      </c>
      <c r="I1451" s="177">
        <v>-0.75960000000000005</v>
      </c>
      <c r="J1451" s="177">
        <v>-0.25559999999999999</v>
      </c>
      <c r="K1451" s="177">
        <v>-5.9603999999999999</v>
      </c>
      <c r="L1451" s="177">
        <v>-3.7298</v>
      </c>
      <c r="M1451" s="177">
        <v>8.9591999999999992</v>
      </c>
      <c r="N1451" s="177">
        <v>6.9362000000000004</v>
      </c>
      <c r="O1451" s="177">
        <v>22.560099999999998</v>
      </c>
      <c r="P1451" s="177">
        <v>11.3592</v>
      </c>
      <c r="Q1451" s="177">
        <v>18.2927</v>
      </c>
      <c r="R1451" s="177">
        <v>12.1023</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1045</v>
      </c>
      <c r="B1452" s="173" t="s">
        <v>1780</v>
      </c>
      <c r="C1452" s="173">
        <v>120727</v>
      </c>
      <c r="D1452" s="176">
        <v>44988</v>
      </c>
      <c r="E1452" s="177">
        <v>136.87498102069</v>
      </c>
      <c r="F1452" s="177">
        <v>-8.5300000000000001E-2</v>
      </c>
      <c r="G1452" s="177">
        <v>0.62290000000000001</v>
      </c>
      <c r="H1452" s="177">
        <v>0.42599999999999999</v>
      </c>
      <c r="I1452" s="177">
        <v>-0.75949999999999995</v>
      </c>
      <c r="J1452" s="177">
        <v>-0.25559999999999999</v>
      </c>
      <c r="K1452" s="177">
        <v>-5.9603000000000002</v>
      </c>
      <c r="L1452" s="177">
        <v>-3.7298</v>
      </c>
      <c r="M1452" s="177">
        <v>8.9591999999999992</v>
      </c>
      <c r="N1452" s="177">
        <v>6.9360999999999997</v>
      </c>
      <c r="O1452" s="177">
        <v>22.561399999999999</v>
      </c>
      <c r="P1452" s="177">
        <v>11.3599</v>
      </c>
      <c r="Q1452" s="177">
        <v>18.2941</v>
      </c>
      <c r="R1452" s="177">
        <v>12.102499999999999</v>
      </c>
    </row>
    <row r="1453" spans="1:34" x14ac:dyDescent="0.3">
      <c r="A1453" s="173" t="s">
        <v>1045</v>
      </c>
      <c r="B1453" s="173" t="s">
        <v>1731</v>
      </c>
      <c r="C1453" s="173">
        <v>102394</v>
      </c>
      <c r="D1453" s="176">
        <v>44988</v>
      </c>
      <c r="E1453" s="177">
        <v>184.01759999999999</v>
      </c>
      <c r="F1453" s="177">
        <v>-8.8400000000000006E-2</v>
      </c>
      <c r="G1453" s="177">
        <v>0.61429999999999996</v>
      </c>
      <c r="H1453" s="177">
        <v>0.40749999999999997</v>
      </c>
      <c r="I1453" s="177">
        <v>-0.7974</v>
      </c>
      <c r="J1453" s="177">
        <v>-0.3327</v>
      </c>
      <c r="K1453" s="177">
        <v>-6.1974</v>
      </c>
      <c r="L1453" s="177">
        <v>-4.2096999999999998</v>
      </c>
      <c r="M1453" s="177">
        <v>8.1494999999999997</v>
      </c>
      <c r="N1453" s="177">
        <v>5.8571</v>
      </c>
      <c r="O1453" s="177">
        <v>21.3794</v>
      </c>
      <c r="P1453" s="177">
        <v>10.3377</v>
      </c>
      <c r="Q1453" s="177">
        <v>14.995200000000001</v>
      </c>
      <c r="R1453" s="177">
        <v>10.992800000000001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1045</v>
      </c>
      <c r="B1454" s="173" t="s">
        <v>1781</v>
      </c>
      <c r="C1454" s="173">
        <v>102393</v>
      </c>
      <c r="D1454" s="176">
        <v>44988</v>
      </c>
      <c r="E1454" s="177">
        <v>201.950116987538</v>
      </c>
      <c r="F1454" s="177">
        <v>-8.8499999999999995E-2</v>
      </c>
      <c r="G1454" s="177">
        <v>0.61429999999999996</v>
      </c>
      <c r="H1454" s="177">
        <v>0.40749999999999997</v>
      </c>
      <c r="I1454" s="177">
        <v>-0.79730000000000001</v>
      </c>
      <c r="J1454" s="177">
        <v>-0.33260000000000001</v>
      </c>
      <c r="K1454" s="177">
        <v>-6.1974</v>
      </c>
      <c r="L1454" s="177">
        <v>-4.2096</v>
      </c>
      <c r="M1454" s="177">
        <v>8.1495999999999995</v>
      </c>
      <c r="N1454" s="177">
        <v>5.8571</v>
      </c>
      <c r="O1454" s="177">
        <v>21.3794</v>
      </c>
      <c r="P1454" s="177">
        <v>10.3376</v>
      </c>
      <c r="Q1454" s="177">
        <v>17.221</v>
      </c>
      <c r="R1454" s="177">
        <v>10.993</v>
      </c>
      <c r="S1454" t="s">
        <v>1786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0.40850384615384616</v>
      </c>
      <c r="G1455" s="179">
        <v>1.3143230769230767</v>
      </c>
      <c r="H1455" s="179">
        <v>1.0776692307692306</v>
      </c>
      <c r="I1455" s="179">
        <v>-0.30549423076923071</v>
      </c>
      <c r="J1455" s="179">
        <v>0.65704615384615372</v>
      </c>
      <c r="K1455" s="179">
        <v>-5.1545807692307699</v>
      </c>
      <c r="L1455" s="179">
        <v>-2.0616788461538453</v>
      </c>
      <c r="M1455" s="179">
        <v>9.6103942307692325</v>
      </c>
      <c r="N1455" s="179">
        <v>8.8862865384615404</v>
      </c>
      <c r="O1455" s="179">
        <v>21.221597916666671</v>
      </c>
      <c r="P1455" s="179">
        <v>12.104776086956521</v>
      </c>
      <c r="Q1455" s="179">
        <v>17.215501923076918</v>
      </c>
      <c r="R1455" s="179">
        <v>12.877760000000002</v>
      </c>
      <c r="S1455" t="s">
        <v>1786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0.47960000000000003</v>
      </c>
      <c r="G1456" s="179">
        <v>1.3222</v>
      </c>
      <c r="H1456" s="179">
        <v>0.98975000000000002</v>
      </c>
      <c r="I1456" s="179">
        <v>-0.34594999999999998</v>
      </c>
      <c r="J1456" s="179">
        <v>0.57414999999999994</v>
      </c>
      <c r="K1456" s="179">
        <v>-5.0871499999999994</v>
      </c>
      <c r="L1456" s="179">
        <v>-2.2050000000000001</v>
      </c>
      <c r="M1456" s="179">
        <v>9.4316999999999993</v>
      </c>
      <c r="N1456" s="179">
        <v>8.6781000000000006</v>
      </c>
      <c r="O1456" s="179">
        <v>21.3794</v>
      </c>
      <c r="P1456" s="179">
        <v>12.157250000000001</v>
      </c>
      <c r="Q1456" s="179">
        <v>17.04505</v>
      </c>
      <c r="R1456" s="179">
        <v>12.1723</v>
      </c>
      <c r="S1456" t="s">
        <v>1785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1785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1086</v>
      </c>
      <c r="B1458" s="175"/>
      <c r="C1458" s="175"/>
      <c r="D1458" s="175"/>
      <c r="E1458" s="175"/>
      <c r="F1458" s="175"/>
      <c r="G1458" s="175"/>
      <c r="H1458" s="175"/>
      <c r="I1458" s="175"/>
      <c r="J1458" s="175"/>
      <c r="K1458" s="175"/>
      <c r="L1458" s="175"/>
      <c r="M1458" s="175"/>
      <c r="N1458" s="175"/>
      <c r="O1458" s="175"/>
      <c r="P1458" s="175"/>
      <c r="Q1458" s="175"/>
      <c r="R1458" s="175"/>
      <c r="S1458" t="s">
        <v>1786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1087</v>
      </c>
      <c r="B1459" s="173" t="s">
        <v>1088</v>
      </c>
      <c r="C1459" s="173">
        <v>101976</v>
      </c>
      <c r="D1459" s="176">
        <v>44988</v>
      </c>
      <c r="E1459" s="177">
        <v>310.68329999999997</v>
      </c>
      <c r="F1459" s="177">
        <v>6.7213000000000003</v>
      </c>
      <c r="G1459" s="177">
        <v>5.0068000000000001</v>
      </c>
      <c r="H1459" s="177">
        <v>5.6872999999999996</v>
      </c>
      <c r="I1459" s="177">
        <v>5.4128999999999996</v>
      </c>
      <c r="J1459" s="177">
        <v>5.8101000000000003</v>
      </c>
      <c r="K1459" s="177">
        <v>6.5490000000000004</v>
      </c>
      <c r="L1459" s="177">
        <v>6.15</v>
      </c>
      <c r="M1459" s="177">
        <v>5.9977999999999998</v>
      </c>
      <c r="N1459" s="177">
        <v>5.2728000000000002</v>
      </c>
      <c r="O1459" s="177">
        <v>5.0906000000000002</v>
      </c>
      <c r="P1459" s="177">
        <v>6.2336999999999998</v>
      </c>
      <c r="Q1459" s="177">
        <v>6.7320000000000002</v>
      </c>
      <c r="R1459" s="177">
        <v>4.6146000000000003</v>
      </c>
      <c r="S1459" t="s">
        <v>1786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1087</v>
      </c>
      <c r="B1460" s="173" t="s">
        <v>1089</v>
      </c>
      <c r="C1460" s="173">
        <v>119511</v>
      </c>
      <c r="D1460" s="176">
        <v>44988</v>
      </c>
      <c r="E1460" s="177">
        <v>313.7962</v>
      </c>
      <c r="F1460" s="177">
        <v>6.8407999999999998</v>
      </c>
      <c r="G1460" s="177">
        <v>5.1279000000000003</v>
      </c>
      <c r="H1460" s="177">
        <v>5.8074000000000003</v>
      </c>
      <c r="I1460" s="177">
        <v>5.5343</v>
      </c>
      <c r="J1460" s="177">
        <v>5.9379</v>
      </c>
      <c r="K1460" s="177">
        <v>6.6731999999999996</v>
      </c>
      <c r="L1460" s="177">
        <v>6.2752999999999997</v>
      </c>
      <c r="M1460" s="177">
        <v>6.1247999999999996</v>
      </c>
      <c r="N1460" s="177">
        <v>5.4006999999999996</v>
      </c>
      <c r="O1460" s="177">
        <v>5.2138999999999998</v>
      </c>
      <c r="P1460" s="177">
        <v>6.3639000000000001</v>
      </c>
      <c r="Q1460" s="177">
        <v>7.3433999999999999</v>
      </c>
      <c r="R1460" s="177">
        <v>4.7355</v>
      </c>
      <c r="S1460" t="s">
        <v>1786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1087</v>
      </c>
      <c r="B1461" s="173" t="s">
        <v>1090</v>
      </c>
      <c r="C1461" s="173">
        <v>147567</v>
      </c>
      <c r="D1461" s="176">
        <v>44988</v>
      </c>
      <c r="E1461" s="177">
        <v>1208.5612000000001</v>
      </c>
      <c r="F1461" s="177">
        <v>6.2889999999999997</v>
      </c>
      <c r="G1461" s="177">
        <v>5.0860000000000003</v>
      </c>
      <c r="H1461" s="177">
        <v>5.4146999999999998</v>
      </c>
      <c r="I1461" s="177">
        <v>5.2443999999999997</v>
      </c>
      <c r="J1461" s="177">
        <v>5.8589000000000002</v>
      </c>
      <c r="K1461" s="177">
        <v>6.63</v>
      </c>
      <c r="L1461" s="177">
        <v>6.1696</v>
      </c>
      <c r="M1461" s="177">
        <v>6.0143000000000004</v>
      </c>
      <c r="N1461" s="177">
        <v>5.3715999999999999</v>
      </c>
      <c r="O1461" s="177">
        <v>5.0885999999999996</v>
      </c>
      <c r="P1461" s="177"/>
      <c r="Q1461" s="177">
        <v>5.4410999999999996</v>
      </c>
      <c r="R1461" s="177">
        <v>4.6829999999999998</v>
      </c>
      <c r="S1461" t="s">
        <v>1786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1087</v>
      </c>
      <c r="B1462" s="173" t="s">
        <v>1091</v>
      </c>
      <c r="C1462" s="173">
        <v>147568</v>
      </c>
      <c r="D1462" s="176">
        <v>44988</v>
      </c>
      <c r="E1462" s="177">
        <v>1202.0940000000001</v>
      </c>
      <c r="F1462" s="177">
        <v>6.1345000000000001</v>
      </c>
      <c r="G1462" s="177">
        <v>4.9320000000000004</v>
      </c>
      <c r="H1462" s="177">
        <v>5.2603999999999997</v>
      </c>
      <c r="I1462" s="177">
        <v>5.0903999999999998</v>
      </c>
      <c r="J1462" s="177">
        <v>5.7043999999999997</v>
      </c>
      <c r="K1462" s="177">
        <v>6.4737</v>
      </c>
      <c r="L1462" s="177">
        <v>6.0110999999999999</v>
      </c>
      <c r="M1462" s="177">
        <v>5.8536999999999999</v>
      </c>
      <c r="N1462" s="177">
        <v>5.2091000000000003</v>
      </c>
      <c r="O1462" s="177">
        <v>4.9292999999999996</v>
      </c>
      <c r="P1462" s="177"/>
      <c r="Q1462" s="177">
        <v>5.2830000000000004</v>
      </c>
      <c r="R1462" s="177">
        <v>4.5206999999999997</v>
      </c>
      <c r="S1462" t="s">
        <v>1786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1087</v>
      </c>
      <c r="B1463" s="173" t="s">
        <v>1904</v>
      </c>
      <c r="C1463" s="173">
        <v>147377</v>
      </c>
      <c r="D1463" s="176">
        <v>44988</v>
      </c>
      <c r="E1463" s="177">
        <v>1178.9266</v>
      </c>
      <c r="F1463" s="177">
        <v>6.2766999999999999</v>
      </c>
      <c r="G1463" s="177">
        <v>3.4386000000000001</v>
      </c>
      <c r="H1463" s="177">
        <v>4.8711000000000002</v>
      </c>
      <c r="I1463" s="177">
        <v>4.6177000000000001</v>
      </c>
      <c r="J1463" s="177">
        <v>5.0145999999999997</v>
      </c>
      <c r="K1463" s="177">
        <v>6.2374000000000001</v>
      </c>
      <c r="L1463" s="177">
        <v>5.7267999999999999</v>
      </c>
      <c r="M1463" s="177">
        <v>5.3937999999999997</v>
      </c>
      <c r="N1463" s="177">
        <v>4.7192999999999996</v>
      </c>
      <c r="O1463" s="177">
        <v>4.0071000000000003</v>
      </c>
      <c r="P1463" s="177"/>
      <c r="Q1463" s="177">
        <v>4.5406000000000004</v>
      </c>
      <c r="R1463" s="177">
        <v>4.0788000000000002</v>
      </c>
      <c r="S1463" t="s">
        <v>1786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1087</v>
      </c>
      <c r="B1464" s="173" t="s">
        <v>1905</v>
      </c>
      <c r="C1464" s="173">
        <v>147382</v>
      </c>
      <c r="D1464" s="176">
        <v>44988</v>
      </c>
      <c r="E1464" s="177">
        <v>1167.2246</v>
      </c>
      <c r="F1464" s="177">
        <v>6.0862999999999996</v>
      </c>
      <c r="G1464" s="177">
        <v>3.2488999999999999</v>
      </c>
      <c r="H1464" s="177">
        <v>4.681</v>
      </c>
      <c r="I1464" s="177">
        <v>4.4273999999999996</v>
      </c>
      <c r="J1464" s="177">
        <v>4.8239000000000001</v>
      </c>
      <c r="K1464" s="177">
        <v>6.0445000000000002</v>
      </c>
      <c r="L1464" s="177">
        <v>5.5305999999999997</v>
      </c>
      <c r="M1464" s="177">
        <v>5.1955999999999998</v>
      </c>
      <c r="N1464" s="177">
        <v>4.5029000000000003</v>
      </c>
      <c r="O1464" s="177">
        <v>3.7315</v>
      </c>
      <c r="P1464" s="177"/>
      <c r="Q1464" s="177">
        <v>4.2596999999999996</v>
      </c>
      <c r="R1464" s="177">
        <v>3.8330000000000002</v>
      </c>
      <c r="S1464" t="s">
        <v>1786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1087</v>
      </c>
      <c r="B1465" s="173" t="s">
        <v>1092</v>
      </c>
      <c r="C1465" s="173">
        <v>119106</v>
      </c>
      <c r="D1465" s="176">
        <v>44988</v>
      </c>
      <c r="E1465" s="177">
        <v>45.662599999999998</v>
      </c>
      <c r="F1465" s="177">
        <v>6.7157</v>
      </c>
      <c r="G1465" s="177">
        <v>6.5048000000000004</v>
      </c>
      <c r="H1465" s="177">
        <v>6.2423000000000002</v>
      </c>
      <c r="I1465" s="177">
        <v>6.1351000000000004</v>
      </c>
      <c r="J1465" s="177">
        <v>6.3022999999999998</v>
      </c>
      <c r="K1465" s="177">
        <v>6.6553000000000004</v>
      </c>
      <c r="L1465" s="177">
        <v>6.1462000000000003</v>
      </c>
      <c r="M1465" s="177">
        <v>5.9416000000000002</v>
      </c>
      <c r="N1465" s="177">
        <v>4.7632000000000003</v>
      </c>
      <c r="O1465" s="177">
        <v>4.7455999999999996</v>
      </c>
      <c r="P1465" s="177">
        <v>5.9473000000000003</v>
      </c>
      <c r="Q1465" s="177">
        <v>6.8944000000000001</v>
      </c>
      <c r="R1465" s="177">
        <v>4.3700999999999999</v>
      </c>
      <c r="S1465" t="s">
        <v>1786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1087</v>
      </c>
      <c r="B1466" s="173" t="s">
        <v>1093</v>
      </c>
      <c r="C1466" s="173">
        <v>100087</v>
      </c>
      <c r="D1466" s="176">
        <v>44988</v>
      </c>
      <c r="E1466" s="177">
        <v>44.554200000000002</v>
      </c>
      <c r="F1466" s="177">
        <v>6.4729999999999999</v>
      </c>
      <c r="G1466" s="177">
        <v>6.2565999999999997</v>
      </c>
      <c r="H1466" s="177">
        <v>5.9871999999999996</v>
      </c>
      <c r="I1466" s="177">
        <v>5.8765000000000001</v>
      </c>
      <c r="J1466" s="177">
        <v>6.0404</v>
      </c>
      <c r="K1466" s="177">
        <v>6.3994999999999997</v>
      </c>
      <c r="L1466" s="177">
        <v>5.8948</v>
      </c>
      <c r="M1466" s="177">
        <v>5.6814</v>
      </c>
      <c r="N1466" s="177">
        <v>4.5042</v>
      </c>
      <c r="O1466" s="177">
        <v>4.5077999999999996</v>
      </c>
      <c r="P1466" s="177">
        <v>5.6967999999999996</v>
      </c>
      <c r="Q1466" s="177">
        <v>6.5823</v>
      </c>
      <c r="R1466" s="177">
        <v>4.1238999999999999</v>
      </c>
      <c r="S1466" t="s">
        <v>1786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1087</v>
      </c>
      <c r="B1467" s="173" t="s">
        <v>1583</v>
      </c>
      <c r="C1467" s="173">
        <v>140237</v>
      </c>
      <c r="D1467" s="176">
        <v>44988</v>
      </c>
      <c r="E1467" s="177">
        <v>26.360900000000001</v>
      </c>
      <c r="F1467" s="177">
        <v>4.9852999999999996</v>
      </c>
      <c r="G1467" s="177">
        <v>3.6934999999999998</v>
      </c>
      <c r="H1467" s="177">
        <v>4.7317999999999998</v>
      </c>
      <c r="I1467" s="177">
        <v>5.0339</v>
      </c>
      <c r="J1467" s="177">
        <v>5.5321999999999996</v>
      </c>
      <c r="K1467" s="177">
        <v>6.2412000000000001</v>
      </c>
      <c r="L1467" s="177">
        <v>5.4804000000000004</v>
      </c>
      <c r="M1467" s="177">
        <v>5.4029999999999996</v>
      </c>
      <c r="N1467" s="177">
        <v>4.6852999999999998</v>
      </c>
      <c r="O1467" s="177">
        <v>4.6112000000000002</v>
      </c>
      <c r="P1467" s="177">
        <v>7.4070999999999998</v>
      </c>
      <c r="Q1467" s="177">
        <v>7.4467999999999996</v>
      </c>
      <c r="R1467" s="177">
        <v>4.2205000000000004</v>
      </c>
      <c r="S1467" t="s">
        <v>1786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1087</v>
      </c>
      <c r="B1468" s="173" t="s">
        <v>1584</v>
      </c>
      <c r="C1468" s="173">
        <v>140230</v>
      </c>
      <c r="D1468" s="176">
        <v>44988</v>
      </c>
      <c r="E1468" s="177">
        <v>20.791899999999998</v>
      </c>
      <c r="F1468" s="177">
        <v>4.2137000000000002</v>
      </c>
      <c r="G1468" s="177">
        <v>2.9264999999999999</v>
      </c>
      <c r="H1468" s="177">
        <v>3.9653999999999998</v>
      </c>
      <c r="I1468" s="177">
        <v>4.2828999999999997</v>
      </c>
      <c r="J1468" s="177">
        <v>4.7824</v>
      </c>
      <c r="K1468" s="177">
        <v>5.4911000000000003</v>
      </c>
      <c r="L1468" s="177">
        <v>4.7260999999999997</v>
      </c>
      <c r="M1468" s="177">
        <v>4.6380999999999997</v>
      </c>
      <c r="N1468" s="177">
        <v>3.9133</v>
      </c>
      <c r="O1468" s="177">
        <v>3.8203999999999998</v>
      </c>
      <c r="P1468" s="177">
        <v>6.6437999999999997</v>
      </c>
      <c r="Q1468" s="177">
        <v>5.1070000000000002</v>
      </c>
      <c r="R1468" s="177">
        <v>3.4329999999999998</v>
      </c>
      <c r="S1468" t="s">
        <v>1786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1087</v>
      </c>
      <c r="B1469" s="173" t="s">
        <v>1585</v>
      </c>
      <c r="C1469" s="173">
        <v>140229</v>
      </c>
      <c r="D1469" s="176">
        <v>44988</v>
      </c>
      <c r="E1469" s="177">
        <v>24.295000000000002</v>
      </c>
      <c r="F1469" s="177">
        <v>4.2070999999999996</v>
      </c>
      <c r="G1469" s="177">
        <v>2.9554</v>
      </c>
      <c r="H1469" s="177">
        <v>3.9735999999999998</v>
      </c>
      <c r="I1469" s="177">
        <v>4.2995999999999999</v>
      </c>
      <c r="J1469" s="177">
        <v>4.7983000000000002</v>
      </c>
      <c r="K1469" s="177">
        <v>5.4993999999999996</v>
      </c>
      <c r="L1469" s="177">
        <v>4.7282999999999999</v>
      </c>
      <c r="M1469" s="177">
        <v>4.6402000000000001</v>
      </c>
      <c r="N1469" s="177">
        <v>3.9148999999999998</v>
      </c>
      <c r="O1469" s="177">
        <v>3.8218999999999999</v>
      </c>
      <c r="P1469" s="177">
        <v>6.6448</v>
      </c>
      <c r="Q1469" s="177">
        <v>6.2289000000000003</v>
      </c>
      <c r="R1469" s="177">
        <v>3.4363000000000001</v>
      </c>
      <c r="S1469" t="s">
        <v>1786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1087</v>
      </c>
      <c r="B1470" s="173" t="s">
        <v>1094</v>
      </c>
      <c r="C1470" s="173">
        <v>101357</v>
      </c>
      <c r="D1470" s="176">
        <v>44988</v>
      </c>
      <c r="E1470" s="177">
        <v>42.191499999999998</v>
      </c>
      <c r="F1470" s="177">
        <v>5.4509999999999996</v>
      </c>
      <c r="G1470" s="177">
        <v>5.1639999999999997</v>
      </c>
      <c r="H1470" s="177">
        <v>5.4435000000000002</v>
      </c>
      <c r="I1470" s="177">
        <v>5.4305000000000003</v>
      </c>
      <c r="J1470" s="177">
        <v>5.8095999999999997</v>
      </c>
      <c r="K1470" s="177">
        <v>6.3357999999999999</v>
      </c>
      <c r="L1470" s="177">
        <v>5.8055000000000003</v>
      </c>
      <c r="M1470" s="177">
        <v>5.6322000000000001</v>
      </c>
      <c r="N1470" s="177">
        <v>4.8967999999999998</v>
      </c>
      <c r="O1470" s="177">
        <v>4.6748000000000003</v>
      </c>
      <c r="P1470" s="177">
        <v>5.9817999999999998</v>
      </c>
      <c r="Q1470" s="177">
        <v>7.0720000000000001</v>
      </c>
      <c r="R1470" s="177">
        <v>4.2807000000000004</v>
      </c>
      <c r="S1470" t="s">
        <v>1786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1087</v>
      </c>
      <c r="B1471" s="173" t="s">
        <v>1095</v>
      </c>
      <c r="C1471" s="173">
        <v>118506</v>
      </c>
      <c r="D1471" s="176">
        <v>44988</v>
      </c>
      <c r="E1471" s="177">
        <v>43.436700000000002</v>
      </c>
      <c r="F1471" s="177">
        <v>5.5468000000000002</v>
      </c>
      <c r="G1471" s="177">
        <v>5.3522999999999996</v>
      </c>
      <c r="H1471" s="177">
        <v>5.6481000000000003</v>
      </c>
      <c r="I1471" s="177">
        <v>5.6361999999999997</v>
      </c>
      <c r="J1471" s="177">
        <v>6.0087000000000002</v>
      </c>
      <c r="K1471" s="177">
        <v>6.5248999999999997</v>
      </c>
      <c r="L1471" s="177">
        <v>5.9878</v>
      </c>
      <c r="M1471" s="177">
        <v>5.8125</v>
      </c>
      <c r="N1471" s="177">
        <v>5.0754000000000001</v>
      </c>
      <c r="O1471" s="177">
        <v>4.8444000000000003</v>
      </c>
      <c r="P1471" s="177">
        <v>6.1574</v>
      </c>
      <c r="Q1471" s="177">
        <v>7.4238999999999997</v>
      </c>
      <c r="R1471" s="177">
        <v>4.4543999999999997</v>
      </c>
      <c r="S1471" t="s">
        <v>1786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1087</v>
      </c>
      <c r="B1472" s="173" t="s">
        <v>1096</v>
      </c>
      <c r="C1472" s="173">
        <v>101993</v>
      </c>
      <c r="D1472" s="176">
        <v>44988</v>
      </c>
      <c r="E1472" s="177">
        <v>4808.8248000000003</v>
      </c>
      <c r="F1472" s="177">
        <v>5.8362999999999996</v>
      </c>
      <c r="G1472" s="177">
        <v>4.6688000000000001</v>
      </c>
      <c r="H1472" s="177">
        <v>5.2815000000000003</v>
      </c>
      <c r="I1472" s="177">
        <v>5.1444999999999999</v>
      </c>
      <c r="J1472" s="177">
        <v>5.6778000000000004</v>
      </c>
      <c r="K1472" s="177">
        <v>6.4219999999999997</v>
      </c>
      <c r="L1472" s="177">
        <v>6.0163000000000002</v>
      </c>
      <c r="M1472" s="177">
        <v>5.8171999999999997</v>
      </c>
      <c r="N1472" s="177">
        <v>5.1722999999999999</v>
      </c>
      <c r="O1472" s="177">
        <v>5.0327999999999999</v>
      </c>
      <c r="P1472" s="177">
        <v>6.0835999999999997</v>
      </c>
      <c r="Q1472" s="177">
        <v>6.9584999999999999</v>
      </c>
      <c r="R1472" s="177">
        <v>4.5297000000000001</v>
      </c>
      <c r="S1472" t="s">
        <v>1786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1087</v>
      </c>
      <c r="B1473" s="173" t="s">
        <v>1097</v>
      </c>
      <c r="C1473" s="173">
        <v>119092</v>
      </c>
      <c r="D1473" s="176">
        <v>44988</v>
      </c>
      <c r="E1473" s="177">
        <v>4884.9987000000001</v>
      </c>
      <c r="F1473" s="177">
        <v>6.0359999999999996</v>
      </c>
      <c r="G1473" s="177">
        <v>4.8685999999999998</v>
      </c>
      <c r="H1473" s="177">
        <v>5.4821</v>
      </c>
      <c r="I1473" s="177">
        <v>5.3449</v>
      </c>
      <c r="J1473" s="177">
        <v>5.8792999999999997</v>
      </c>
      <c r="K1473" s="177">
        <v>6.6257000000000001</v>
      </c>
      <c r="L1473" s="177">
        <v>6.2210000000000001</v>
      </c>
      <c r="M1473" s="177">
        <v>6.0239000000000003</v>
      </c>
      <c r="N1473" s="177">
        <v>5.3813000000000004</v>
      </c>
      <c r="O1473" s="177">
        <v>5.2062999999999997</v>
      </c>
      <c r="P1473" s="177">
        <v>6.2739000000000003</v>
      </c>
      <c r="Q1473" s="177">
        <v>7.2377000000000002</v>
      </c>
      <c r="R1473" s="177">
        <v>4.7069000000000001</v>
      </c>
      <c r="S1473" t="s">
        <v>1786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1087</v>
      </c>
      <c r="B1474" s="173" t="s">
        <v>2023</v>
      </c>
      <c r="C1474" s="173">
        <v>151054</v>
      </c>
      <c r="D1474" s="176">
        <v>44988</v>
      </c>
      <c r="E1474" s="177">
        <v>34.876106194690301</v>
      </c>
      <c r="F1474" s="177">
        <v>6.1231</v>
      </c>
      <c r="G1474" s="177">
        <v>3.5592000000000001</v>
      </c>
      <c r="H1474" s="177">
        <v>4.7134999999999998</v>
      </c>
      <c r="I1474" s="177">
        <v>4.8754</v>
      </c>
      <c r="J1474" s="177">
        <v>5.5343999999999998</v>
      </c>
      <c r="K1474" s="177">
        <v>6.2649999999999997</v>
      </c>
      <c r="L1474" s="177">
        <v>5.9301000000000004</v>
      </c>
      <c r="M1474" s="177">
        <v>5.7051999999999996</v>
      </c>
      <c r="N1474" s="177">
        <v>4.9779999999999998</v>
      </c>
      <c r="O1474" s="177">
        <v>4.5824999999999996</v>
      </c>
      <c r="P1474" s="177">
        <v>6.0212000000000003</v>
      </c>
      <c r="Q1474" s="177">
        <v>7.4173</v>
      </c>
      <c r="R1474" s="177">
        <v>4.2369000000000003</v>
      </c>
      <c r="S1474" t="s">
        <v>1786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1087</v>
      </c>
      <c r="B1475" s="173" t="s">
        <v>2024</v>
      </c>
      <c r="C1475" s="173">
        <v>151048</v>
      </c>
      <c r="D1475" s="176">
        <v>44988</v>
      </c>
      <c r="E1475" s="177">
        <v>33.456127193640299</v>
      </c>
      <c r="F1475" s="177">
        <v>5.8920000000000003</v>
      </c>
      <c r="G1475" s="177">
        <v>3.2736999999999998</v>
      </c>
      <c r="H1475" s="177">
        <v>4.4219999999999997</v>
      </c>
      <c r="I1475" s="177">
        <v>4.5781999999999998</v>
      </c>
      <c r="J1475" s="177">
        <v>5.1986999999999997</v>
      </c>
      <c r="K1475" s="177">
        <v>5.8213999999999997</v>
      </c>
      <c r="L1475" s="177">
        <v>5.4584000000000001</v>
      </c>
      <c r="M1475" s="177">
        <v>5.2203999999999997</v>
      </c>
      <c r="N1475" s="177">
        <v>4.4965000000000002</v>
      </c>
      <c r="O1475" s="177">
        <v>4.0877999999999997</v>
      </c>
      <c r="P1475" s="177">
        <v>5.5164</v>
      </c>
      <c r="Q1475" s="177">
        <v>7.1139999999999999</v>
      </c>
      <c r="R1475" s="177">
        <v>3.7480000000000002</v>
      </c>
      <c r="S1475" t="s">
        <v>1786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1087</v>
      </c>
      <c r="B1476" s="173" t="s">
        <v>1098</v>
      </c>
      <c r="C1476" s="173">
        <v>103633</v>
      </c>
      <c r="D1476" s="176">
        <v>44988</v>
      </c>
      <c r="E1476" s="177">
        <v>318.69900000000001</v>
      </c>
      <c r="F1476" s="177">
        <v>6.2199</v>
      </c>
      <c r="G1476" s="177">
        <v>4.5789999999999997</v>
      </c>
      <c r="H1476" s="177">
        <v>5.39</v>
      </c>
      <c r="I1476" s="177">
        <v>5.0194000000000001</v>
      </c>
      <c r="J1476" s="177">
        <v>5.4512999999999998</v>
      </c>
      <c r="K1476" s="177">
        <v>6.3554000000000004</v>
      </c>
      <c r="L1476" s="177">
        <v>6.0487000000000002</v>
      </c>
      <c r="M1476" s="177">
        <v>5.8285</v>
      </c>
      <c r="N1476" s="177">
        <v>5.1921999999999997</v>
      </c>
      <c r="O1476" s="177">
        <v>4.9063999999999997</v>
      </c>
      <c r="P1476" s="177">
        <v>6.0080999999999998</v>
      </c>
      <c r="Q1476" s="177">
        <v>7.0571000000000002</v>
      </c>
      <c r="R1476" s="177">
        <v>4.4733000000000001</v>
      </c>
      <c r="S1476" t="s">
        <v>1786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1087</v>
      </c>
      <c r="B1477" s="173" t="s">
        <v>1099</v>
      </c>
      <c r="C1477" s="173">
        <v>120211</v>
      </c>
      <c r="D1477" s="176">
        <v>44988</v>
      </c>
      <c r="E1477" s="177">
        <v>321.8261</v>
      </c>
      <c r="F1477" s="177">
        <v>6.3296999999999999</v>
      </c>
      <c r="G1477" s="177">
        <v>4.6821000000000002</v>
      </c>
      <c r="H1477" s="177">
        <v>5.4901999999999997</v>
      </c>
      <c r="I1477" s="177">
        <v>5.1193999999999997</v>
      </c>
      <c r="J1477" s="177">
        <v>5.5517000000000003</v>
      </c>
      <c r="K1477" s="177">
        <v>6.4591000000000003</v>
      </c>
      <c r="L1477" s="177">
        <v>6.1630000000000003</v>
      </c>
      <c r="M1477" s="177">
        <v>5.9474999999999998</v>
      </c>
      <c r="N1477" s="177">
        <v>5.3136999999999999</v>
      </c>
      <c r="O1477" s="177">
        <v>5.0301</v>
      </c>
      <c r="P1477" s="177">
        <v>6.1340000000000003</v>
      </c>
      <c r="Q1477" s="177">
        <v>7.1825999999999999</v>
      </c>
      <c r="R1477" s="177">
        <v>4.5963000000000003</v>
      </c>
      <c r="S1477" t="s">
        <v>1786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1087</v>
      </c>
      <c r="B1478" s="173" t="s">
        <v>1100</v>
      </c>
      <c r="C1478" s="173">
        <v>118384</v>
      </c>
      <c r="D1478" s="176">
        <v>44988</v>
      </c>
      <c r="E1478" s="177">
        <v>36.586399999999998</v>
      </c>
      <c r="F1478" s="177">
        <v>6.3860000000000001</v>
      </c>
      <c r="G1478" s="177">
        <v>4.4577999999999998</v>
      </c>
      <c r="H1478" s="177">
        <v>5.1071999999999997</v>
      </c>
      <c r="I1478" s="177">
        <v>5.3483000000000001</v>
      </c>
      <c r="J1478" s="177">
        <v>5.9523000000000001</v>
      </c>
      <c r="K1478" s="177">
        <v>6.5391000000000004</v>
      </c>
      <c r="L1478" s="177">
        <v>6.0350000000000001</v>
      </c>
      <c r="M1478" s="177">
        <v>5.8646000000000003</v>
      </c>
      <c r="N1478" s="177">
        <v>5.1908000000000003</v>
      </c>
      <c r="O1478" s="177">
        <v>4.7510000000000003</v>
      </c>
      <c r="P1478" s="177">
        <v>5.7329999999999997</v>
      </c>
      <c r="Q1478" s="177">
        <v>7.1131000000000002</v>
      </c>
      <c r="R1478" s="177">
        <v>4.4791999999999996</v>
      </c>
      <c r="S1478" t="s">
        <v>1786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1087</v>
      </c>
      <c r="B1479" s="173" t="s">
        <v>1101</v>
      </c>
      <c r="C1479" s="173">
        <v>108756</v>
      </c>
      <c r="D1479" s="176">
        <v>44988</v>
      </c>
      <c r="E1479" s="177">
        <v>34.235199999999999</v>
      </c>
      <c r="F1479" s="177">
        <v>5.6515000000000004</v>
      </c>
      <c r="G1479" s="177">
        <v>3.7326999999999999</v>
      </c>
      <c r="H1479" s="177">
        <v>4.3902000000000001</v>
      </c>
      <c r="I1479" s="177">
        <v>4.6307999999999998</v>
      </c>
      <c r="J1479" s="177">
        <v>5.2336999999999998</v>
      </c>
      <c r="K1479" s="177">
        <v>5.8121</v>
      </c>
      <c r="L1479" s="177">
        <v>5.2996999999999996</v>
      </c>
      <c r="M1479" s="177">
        <v>5.1298000000000004</v>
      </c>
      <c r="N1479" s="177">
        <v>4.4615999999999998</v>
      </c>
      <c r="O1479" s="177">
        <v>4.0084</v>
      </c>
      <c r="P1479" s="177">
        <v>4.9984999999999999</v>
      </c>
      <c r="Q1479" s="177">
        <v>6.3304999999999998</v>
      </c>
      <c r="R1479" s="177">
        <v>3.7683</v>
      </c>
      <c r="S1479" t="s">
        <v>1786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1087</v>
      </c>
      <c r="B1480" s="173" t="s">
        <v>1102</v>
      </c>
      <c r="C1480" s="173">
        <v>144994</v>
      </c>
      <c r="D1480" s="176"/>
      <c r="E1480" s="177"/>
      <c r="F1480" s="177"/>
      <c r="G1480" s="177"/>
      <c r="H1480" s="177"/>
      <c r="I1480" s="177"/>
      <c r="J1480" s="177"/>
      <c r="K1480" s="177"/>
      <c r="L1480" s="177"/>
      <c r="M1480" s="177"/>
      <c r="N1480" s="177"/>
      <c r="O1480" s="177"/>
      <c r="P1480" s="177"/>
      <c r="Q1480" s="177"/>
      <c r="R1480" s="177"/>
      <c r="S1480" t="s">
        <v>1786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1087</v>
      </c>
      <c r="B1481" s="173" t="s">
        <v>1103</v>
      </c>
      <c r="C1481" s="173">
        <v>144997</v>
      </c>
      <c r="D1481" s="176"/>
      <c r="E1481" s="177"/>
      <c r="F1481" s="177"/>
      <c r="G1481" s="177"/>
      <c r="H1481" s="177"/>
      <c r="I1481" s="177"/>
      <c r="J1481" s="177"/>
      <c r="K1481" s="177"/>
      <c r="L1481" s="177"/>
      <c r="M1481" s="177"/>
      <c r="N1481" s="177"/>
      <c r="O1481" s="177"/>
      <c r="P1481" s="177"/>
      <c r="Q1481" s="177"/>
      <c r="R1481" s="177"/>
      <c r="S1481" t="s">
        <v>1786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1087</v>
      </c>
      <c r="B1482" s="173" t="s">
        <v>1104</v>
      </c>
      <c r="C1482" s="173">
        <v>112123</v>
      </c>
      <c r="D1482" s="176">
        <v>44988</v>
      </c>
      <c r="E1482" s="177">
        <v>2575.7696999999998</v>
      </c>
      <c r="F1482" s="177">
        <v>6.0830000000000002</v>
      </c>
      <c r="G1482" s="177">
        <v>4.6718999999999999</v>
      </c>
      <c r="H1482" s="177">
        <v>5.1566999999999998</v>
      </c>
      <c r="I1482" s="177">
        <v>5.0278</v>
      </c>
      <c r="J1482" s="177">
        <v>5.5058999999999996</v>
      </c>
      <c r="K1482" s="177">
        <v>6.1532</v>
      </c>
      <c r="L1482" s="177">
        <v>5.6656000000000004</v>
      </c>
      <c r="M1482" s="177">
        <v>5.5119999999999996</v>
      </c>
      <c r="N1482" s="177">
        <v>4.3922999999999996</v>
      </c>
      <c r="O1482" s="177">
        <v>4.4055</v>
      </c>
      <c r="P1482" s="177">
        <v>5.4962</v>
      </c>
      <c r="Q1482" s="177">
        <v>7.2484999999999999</v>
      </c>
      <c r="R1482" s="177">
        <v>3.9908000000000001</v>
      </c>
      <c r="S1482" t="s">
        <v>1786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1087</v>
      </c>
      <c r="B1483" s="173" t="s">
        <v>1105</v>
      </c>
      <c r="C1483" s="173">
        <v>120507</v>
      </c>
      <c r="D1483" s="176">
        <v>44988</v>
      </c>
      <c r="E1483" s="177">
        <v>2649.9135999999999</v>
      </c>
      <c r="F1483" s="177">
        <v>6.4128999999999996</v>
      </c>
      <c r="G1483" s="177">
        <v>5.0019999999999998</v>
      </c>
      <c r="H1483" s="177">
        <v>5.4870000000000001</v>
      </c>
      <c r="I1483" s="177">
        <v>5.3583999999999996</v>
      </c>
      <c r="J1483" s="177">
        <v>5.8372999999999999</v>
      </c>
      <c r="K1483" s="177">
        <v>6.4882999999999997</v>
      </c>
      <c r="L1483" s="177">
        <v>6.0050999999999997</v>
      </c>
      <c r="M1483" s="177">
        <v>5.8551000000000002</v>
      </c>
      <c r="N1483" s="177">
        <v>4.7378</v>
      </c>
      <c r="O1483" s="177">
        <v>4.7625000000000002</v>
      </c>
      <c r="P1483" s="177">
        <v>5.8185000000000002</v>
      </c>
      <c r="Q1483" s="177">
        <v>7.4694000000000003</v>
      </c>
      <c r="R1483" s="177">
        <v>4.3448000000000002</v>
      </c>
      <c r="S1483" t="s">
        <v>1786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1087</v>
      </c>
      <c r="B1484" s="173" t="s">
        <v>1106</v>
      </c>
      <c r="C1484" s="173">
        <v>143598</v>
      </c>
      <c r="D1484" s="176"/>
      <c r="E1484" s="177"/>
      <c r="F1484" s="177"/>
      <c r="G1484" s="177"/>
      <c r="H1484" s="177"/>
      <c r="I1484" s="177"/>
      <c r="J1484" s="177"/>
      <c r="K1484" s="177"/>
      <c r="L1484" s="177"/>
      <c r="M1484" s="177"/>
      <c r="N1484" s="177"/>
      <c r="O1484" s="177"/>
      <c r="P1484" s="177"/>
      <c r="Q1484" s="177"/>
      <c r="R1484" s="177"/>
      <c r="S1484" t="s">
        <v>1786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1087</v>
      </c>
      <c r="B1485" s="173" t="s">
        <v>1107</v>
      </c>
      <c r="C1485" s="173">
        <v>143597</v>
      </c>
      <c r="D1485" s="176"/>
      <c r="E1485" s="177"/>
      <c r="F1485" s="177"/>
      <c r="G1485" s="177"/>
      <c r="H1485" s="177"/>
      <c r="I1485" s="177"/>
      <c r="J1485" s="177"/>
      <c r="K1485" s="177"/>
      <c r="L1485" s="177"/>
      <c r="M1485" s="177"/>
      <c r="N1485" s="177"/>
      <c r="O1485" s="177"/>
      <c r="P1485" s="177"/>
      <c r="Q1485" s="177"/>
      <c r="R1485" s="177"/>
      <c r="S1485" t="s">
        <v>1786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1087</v>
      </c>
      <c r="B1486" s="173" t="s">
        <v>1108</v>
      </c>
      <c r="C1486" s="173">
        <v>101893</v>
      </c>
      <c r="D1486" s="176">
        <v>44988</v>
      </c>
      <c r="E1486" s="177">
        <v>3775.7588000000001</v>
      </c>
      <c r="F1486" s="177">
        <v>6.2477999999999998</v>
      </c>
      <c r="G1486" s="177">
        <v>4.5171000000000001</v>
      </c>
      <c r="H1486" s="177">
        <v>5.2337999999999996</v>
      </c>
      <c r="I1486" s="177">
        <v>5.0942999999999996</v>
      </c>
      <c r="J1486" s="177">
        <v>5.8212999999999999</v>
      </c>
      <c r="K1486" s="177">
        <v>6.4665999999999997</v>
      </c>
      <c r="L1486" s="177">
        <v>6.0160999999999998</v>
      </c>
      <c r="M1486" s="177">
        <v>5.8425000000000002</v>
      </c>
      <c r="N1486" s="177">
        <v>5.3009000000000004</v>
      </c>
      <c r="O1486" s="177">
        <v>4.7530999999999999</v>
      </c>
      <c r="P1486" s="177">
        <v>5.9560000000000004</v>
      </c>
      <c r="Q1486" s="177">
        <v>6.9954000000000001</v>
      </c>
      <c r="R1486" s="177">
        <v>4.548</v>
      </c>
      <c r="S1486" t="s">
        <v>1786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1087</v>
      </c>
      <c r="B1487" s="173" t="s">
        <v>1109</v>
      </c>
      <c r="C1487" s="173">
        <v>119746</v>
      </c>
      <c r="D1487" s="176">
        <v>44988</v>
      </c>
      <c r="E1487" s="177">
        <v>3800.3724999999999</v>
      </c>
      <c r="F1487" s="177">
        <v>6.3514999999999997</v>
      </c>
      <c r="G1487" s="177">
        <v>4.6201999999999996</v>
      </c>
      <c r="H1487" s="177">
        <v>5.3364000000000003</v>
      </c>
      <c r="I1487" s="177">
        <v>5.1973000000000003</v>
      </c>
      <c r="J1487" s="177">
        <v>5.9249999999999998</v>
      </c>
      <c r="K1487" s="177">
        <v>6.5788000000000002</v>
      </c>
      <c r="L1487" s="177">
        <v>6.1265000000000001</v>
      </c>
      <c r="M1487" s="177">
        <v>5.95</v>
      </c>
      <c r="N1487" s="177">
        <v>5.4015000000000004</v>
      </c>
      <c r="O1487" s="177">
        <v>4.8476999999999997</v>
      </c>
      <c r="P1487" s="177">
        <v>6.0396000000000001</v>
      </c>
      <c r="Q1487" s="177">
        <v>7.1525999999999996</v>
      </c>
      <c r="R1487" s="177">
        <v>4.6383999999999999</v>
      </c>
      <c r="S1487" t="s">
        <v>1785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1087</v>
      </c>
      <c r="B1488" s="173" t="s">
        <v>1110</v>
      </c>
      <c r="C1488" s="173">
        <v>103048</v>
      </c>
      <c r="D1488" s="176">
        <v>44988</v>
      </c>
      <c r="E1488" s="177">
        <v>3487.1023</v>
      </c>
      <c r="F1488" s="177">
        <v>6.4782000000000002</v>
      </c>
      <c r="G1488" s="177">
        <v>4.8785999999999996</v>
      </c>
      <c r="H1488" s="177">
        <v>5.6243999999999996</v>
      </c>
      <c r="I1488" s="177">
        <v>5.4414999999999996</v>
      </c>
      <c r="J1488" s="177">
        <v>5.9519000000000002</v>
      </c>
      <c r="K1488" s="177">
        <v>6.5823</v>
      </c>
      <c r="L1488" s="177">
        <v>6.1784999999999997</v>
      </c>
      <c r="M1488" s="177">
        <v>6.0129999999999999</v>
      </c>
      <c r="N1488" s="177">
        <v>5.4165999999999999</v>
      </c>
      <c r="O1488" s="177">
        <v>4.9359999999999999</v>
      </c>
      <c r="P1488" s="177">
        <v>6.1295000000000002</v>
      </c>
      <c r="Q1488" s="177">
        <v>7.3007</v>
      </c>
      <c r="R1488" s="177">
        <v>4.6467000000000001</v>
      </c>
      <c r="S1488" t="s">
        <v>1785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1087</v>
      </c>
      <c r="B1489" s="173" t="s">
        <v>1111</v>
      </c>
      <c r="C1489" s="173">
        <v>118719</v>
      </c>
      <c r="D1489" s="176">
        <v>44988</v>
      </c>
      <c r="E1489" s="177">
        <v>3521.3851</v>
      </c>
      <c r="F1489" s="177">
        <v>6.609</v>
      </c>
      <c r="G1489" s="177">
        <v>5.0087999999999999</v>
      </c>
      <c r="H1489" s="177">
        <v>5.7545999999999999</v>
      </c>
      <c r="I1489" s="177">
        <v>5.5717999999999996</v>
      </c>
      <c r="J1489" s="177">
        <v>6.0826000000000002</v>
      </c>
      <c r="K1489" s="177">
        <v>6.7146999999999997</v>
      </c>
      <c r="L1489" s="177">
        <v>6.3097000000000003</v>
      </c>
      <c r="M1489" s="177">
        <v>6.1365999999999996</v>
      </c>
      <c r="N1489" s="177">
        <v>5.5407999999999999</v>
      </c>
      <c r="O1489" s="177">
        <v>5.0472000000000001</v>
      </c>
      <c r="P1489" s="177">
        <v>6.2394999999999996</v>
      </c>
      <c r="Q1489" s="177">
        <v>7.2351999999999999</v>
      </c>
      <c r="R1489" s="177">
        <v>4.7606999999999999</v>
      </c>
      <c r="S1489" t="s">
        <v>1786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1087</v>
      </c>
      <c r="B1490" s="173" t="s">
        <v>1112</v>
      </c>
      <c r="C1490" s="173">
        <v>148161</v>
      </c>
      <c r="D1490" s="176">
        <v>44988</v>
      </c>
      <c r="E1490" s="177">
        <v>1149.5112999999999</v>
      </c>
      <c r="F1490" s="177">
        <v>5.9705000000000004</v>
      </c>
      <c r="G1490" s="177">
        <v>6.2161</v>
      </c>
      <c r="H1490" s="177">
        <v>6.2537000000000003</v>
      </c>
      <c r="I1490" s="177">
        <v>6.1851000000000003</v>
      </c>
      <c r="J1490" s="177">
        <v>6.3445999999999998</v>
      </c>
      <c r="K1490" s="177">
        <v>6.6749999999999998</v>
      </c>
      <c r="L1490" s="177">
        <v>6.2846000000000002</v>
      </c>
      <c r="M1490" s="177">
        <v>5.9446000000000003</v>
      </c>
      <c r="N1490" s="177">
        <v>5.4695999999999998</v>
      </c>
      <c r="O1490" s="177"/>
      <c r="P1490" s="177"/>
      <c r="Q1490" s="177">
        <v>4.7675000000000001</v>
      </c>
      <c r="R1490" s="177">
        <v>4.6449999999999996</v>
      </c>
      <c r="S1490" t="s">
        <v>1786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1087</v>
      </c>
      <c r="B1491" s="173" t="s">
        <v>1113</v>
      </c>
      <c r="C1491" s="173">
        <v>148159</v>
      </c>
      <c r="D1491" s="176">
        <v>44988</v>
      </c>
      <c r="E1491" s="177">
        <v>1124.2366</v>
      </c>
      <c r="F1491" s="177">
        <v>5.6078000000000001</v>
      </c>
      <c r="G1491" s="177">
        <v>5.8532999999999999</v>
      </c>
      <c r="H1491" s="177">
        <v>5.8784000000000001</v>
      </c>
      <c r="I1491" s="177">
        <v>5.8117000000000001</v>
      </c>
      <c r="J1491" s="177">
        <v>5.9733999999999998</v>
      </c>
      <c r="K1491" s="177">
        <v>6.3132999999999999</v>
      </c>
      <c r="L1491" s="177">
        <v>5.8727999999999998</v>
      </c>
      <c r="M1491" s="177">
        <v>5.4513999999999996</v>
      </c>
      <c r="N1491" s="177">
        <v>4.9386000000000001</v>
      </c>
      <c r="O1491" s="177"/>
      <c r="P1491" s="177"/>
      <c r="Q1491" s="177">
        <v>3.9918</v>
      </c>
      <c r="R1491" s="177">
        <v>3.9287000000000001</v>
      </c>
      <c r="S1491" t="s">
        <v>1786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1087</v>
      </c>
      <c r="B1492" s="173" t="s">
        <v>1114</v>
      </c>
      <c r="C1492" s="173">
        <v>103464</v>
      </c>
      <c r="D1492" s="176"/>
      <c r="E1492" s="177"/>
      <c r="F1492" s="177"/>
      <c r="G1492" s="177"/>
      <c r="H1492" s="177"/>
      <c r="I1492" s="177"/>
      <c r="J1492" s="177"/>
      <c r="K1492" s="177"/>
      <c r="L1492" s="177"/>
      <c r="M1492" s="177"/>
      <c r="N1492" s="177"/>
      <c r="O1492" s="177"/>
      <c r="P1492" s="177"/>
      <c r="Q1492" s="177"/>
      <c r="R1492" s="177"/>
      <c r="S1492" t="s">
        <v>1786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1087</v>
      </c>
      <c r="B1493" s="173" t="s">
        <v>1115</v>
      </c>
      <c r="C1493" s="173">
        <v>120845</v>
      </c>
      <c r="D1493" s="176"/>
      <c r="E1493" s="177"/>
      <c r="F1493" s="177"/>
      <c r="G1493" s="177"/>
      <c r="H1493" s="177"/>
      <c r="I1493" s="177"/>
      <c r="J1493" s="177"/>
      <c r="K1493" s="177"/>
      <c r="L1493" s="177"/>
      <c r="M1493" s="177"/>
      <c r="N1493" s="177"/>
      <c r="O1493" s="177"/>
      <c r="P1493" s="177"/>
      <c r="Q1493" s="177"/>
      <c r="R1493" s="177"/>
      <c r="S1493" t="s">
        <v>1786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1087</v>
      </c>
      <c r="B1494" s="173" t="s">
        <v>1116</v>
      </c>
      <c r="C1494" s="173">
        <v>119821</v>
      </c>
      <c r="D1494" s="176">
        <v>44988</v>
      </c>
      <c r="E1494" s="177">
        <v>37.293399999999998</v>
      </c>
      <c r="F1494" s="177">
        <v>5.8733000000000004</v>
      </c>
      <c r="G1494" s="177">
        <v>4.6669999999999998</v>
      </c>
      <c r="H1494" s="177">
        <v>5.4446000000000003</v>
      </c>
      <c r="I1494" s="177">
        <v>5.4573</v>
      </c>
      <c r="J1494" s="177">
        <v>6.0506000000000002</v>
      </c>
      <c r="K1494" s="177">
        <v>6.6420000000000003</v>
      </c>
      <c r="L1494" s="177">
        <v>6.1843000000000004</v>
      </c>
      <c r="M1494" s="177">
        <v>5.9850000000000003</v>
      </c>
      <c r="N1494" s="177">
        <v>5.2953000000000001</v>
      </c>
      <c r="O1494" s="177">
        <v>4.9943999999999997</v>
      </c>
      <c r="P1494" s="177">
        <v>6.2176</v>
      </c>
      <c r="Q1494" s="177">
        <v>7.5029000000000003</v>
      </c>
      <c r="R1494" s="177">
        <v>4.6269</v>
      </c>
      <c r="S1494" t="s">
        <v>1786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1087</v>
      </c>
      <c r="B1495" s="173" t="s">
        <v>1117</v>
      </c>
      <c r="C1495" s="173">
        <v>102503</v>
      </c>
      <c r="D1495" s="176">
        <v>44988</v>
      </c>
      <c r="E1495" s="177">
        <v>35.161999999999999</v>
      </c>
      <c r="F1495" s="177">
        <v>5.2948000000000004</v>
      </c>
      <c r="G1495" s="177">
        <v>4.1189999999999998</v>
      </c>
      <c r="H1495" s="177">
        <v>4.9131</v>
      </c>
      <c r="I1495" s="177">
        <v>4.9252000000000002</v>
      </c>
      <c r="J1495" s="177">
        <v>5.5175000000000001</v>
      </c>
      <c r="K1495" s="177">
        <v>6.1041999999999996</v>
      </c>
      <c r="L1495" s="177">
        <v>5.6387999999999998</v>
      </c>
      <c r="M1495" s="177">
        <v>5.4356999999999998</v>
      </c>
      <c r="N1495" s="177">
        <v>4.7413999999999996</v>
      </c>
      <c r="O1495" s="177">
        <v>4.4401999999999999</v>
      </c>
      <c r="P1495" s="177">
        <v>5.6069000000000004</v>
      </c>
      <c r="Q1495" s="177">
        <v>6.9757999999999996</v>
      </c>
      <c r="R1495" s="177">
        <v>4.0753000000000004</v>
      </c>
      <c r="S1495" t="s">
        <v>1786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1087</v>
      </c>
      <c r="B1496" s="173" t="s">
        <v>1118</v>
      </c>
      <c r="C1496" s="173">
        <v>145050</v>
      </c>
      <c r="D1496" s="176">
        <v>44988</v>
      </c>
      <c r="E1496" s="177">
        <v>12.7072</v>
      </c>
      <c r="F1496" s="177">
        <v>8.6191999999999993</v>
      </c>
      <c r="G1496" s="177">
        <v>5.6516999999999999</v>
      </c>
      <c r="H1496" s="177">
        <v>5.1753999999999998</v>
      </c>
      <c r="I1496" s="177">
        <v>5.16</v>
      </c>
      <c r="J1496" s="177">
        <v>5.3253000000000004</v>
      </c>
      <c r="K1496" s="177">
        <v>6.0103</v>
      </c>
      <c r="L1496" s="177">
        <v>5.8958000000000004</v>
      </c>
      <c r="M1496" s="177">
        <v>5.6509</v>
      </c>
      <c r="N1496" s="177">
        <v>5.1642000000000001</v>
      </c>
      <c r="O1496" s="177">
        <v>4.4661999999999997</v>
      </c>
      <c r="P1496" s="177"/>
      <c r="Q1496" s="177">
        <v>5.5499000000000001</v>
      </c>
      <c r="R1496" s="177">
        <v>4.3220000000000001</v>
      </c>
      <c r="S1496" t="s">
        <v>1786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1087</v>
      </c>
      <c r="B1497" s="173" t="s">
        <v>1119</v>
      </c>
      <c r="C1497" s="173">
        <v>145042</v>
      </c>
      <c r="D1497" s="176">
        <v>44988</v>
      </c>
      <c r="E1497" s="177">
        <v>12.6555</v>
      </c>
      <c r="F1497" s="177">
        <v>8.3658999999999999</v>
      </c>
      <c r="G1497" s="177">
        <v>5.5785</v>
      </c>
      <c r="H1497" s="177">
        <v>5.1139999999999999</v>
      </c>
      <c r="I1497" s="177">
        <v>5.0777000000000001</v>
      </c>
      <c r="J1497" s="177">
        <v>5.2432999999999996</v>
      </c>
      <c r="K1497" s="177">
        <v>5.9208999999999996</v>
      </c>
      <c r="L1497" s="177">
        <v>5.8048000000000002</v>
      </c>
      <c r="M1497" s="177">
        <v>5.5579999999999998</v>
      </c>
      <c r="N1497" s="177">
        <v>5.0797999999999996</v>
      </c>
      <c r="O1497" s="177">
        <v>4.3907999999999996</v>
      </c>
      <c r="P1497" s="177"/>
      <c r="Q1497" s="177">
        <v>5.4528999999999996</v>
      </c>
      <c r="R1497" s="177">
        <v>4.2382</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1087</v>
      </c>
      <c r="B1498" s="173" t="s">
        <v>1120</v>
      </c>
      <c r="C1498" s="173">
        <v>119424</v>
      </c>
      <c r="D1498" s="176">
        <v>44988</v>
      </c>
      <c r="E1498" s="177">
        <v>4017.5093999999999</v>
      </c>
      <c r="F1498" s="177">
        <v>6.7142999999999997</v>
      </c>
      <c r="G1498" s="177">
        <v>4.9038000000000004</v>
      </c>
      <c r="H1498" s="177">
        <v>5.8517000000000001</v>
      </c>
      <c r="I1498" s="177">
        <v>5.4859</v>
      </c>
      <c r="J1498" s="177">
        <v>5.9516999999999998</v>
      </c>
      <c r="K1498" s="177">
        <v>6.7656999999999998</v>
      </c>
      <c r="L1498" s="177">
        <v>6.3704999999999998</v>
      </c>
      <c r="M1498" s="177">
        <v>6.1848000000000001</v>
      </c>
      <c r="N1498" s="177">
        <v>5.4984999999999999</v>
      </c>
      <c r="O1498" s="177">
        <v>5.2682000000000002</v>
      </c>
      <c r="P1498" s="177">
        <v>4.7553999999999998</v>
      </c>
      <c r="Q1498" s="177">
        <v>6.4802</v>
      </c>
      <c r="R1498" s="177">
        <v>4.8635999999999999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1087</v>
      </c>
      <c r="B1499" s="173" t="s">
        <v>1121</v>
      </c>
      <c r="C1499" s="173">
        <v>101847</v>
      </c>
      <c r="D1499" s="176">
        <v>44988</v>
      </c>
      <c r="E1499" s="177">
        <v>3966.8928999999998</v>
      </c>
      <c r="F1499" s="177">
        <v>6.4649999999999999</v>
      </c>
      <c r="G1499" s="177">
        <v>4.6547999999999998</v>
      </c>
      <c r="H1499" s="177">
        <v>5.5499000000000001</v>
      </c>
      <c r="I1499" s="177">
        <v>5.1963999999999997</v>
      </c>
      <c r="J1499" s="177">
        <v>5.6307</v>
      </c>
      <c r="K1499" s="177">
        <v>6.4874999999999998</v>
      </c>
      <c r="L1499" s="177">
        <v>6.0964999999999998</v>
      </c>
      <c r="M1499" s="177">
        <v>5.9225000000000003</v>
      </c>
      <c r="N1499" s="177">
        <v>5.2289000000000003</v>
      </c>
      <c r="O1499" s="177">
        <v>5.0526</v>
      </c>
      <c r="P1499" s="177">
        <v>4.5683999999999996</v>
      </c>
      <c r="Q1499" s="177">
        <v>6.64</v>
      </c>
      <c r="R1499" s="177">
        <v>4.6185</v>
      </c>
    </row>
    <row r="1500" spans="1:34" x14ac:dyDescent="0.3">
      <c r="A1500" s="173" t="s">
        <v>1087</v>
      </c>
      <c r="B1500" s="173" t="s">
        <v>1122</v>
      </c>
      <c r="C1500" s="173">
        <v>120299</v>
      </c>
      <c r="D1500" s="176">
        <v>44988</v>
      </c>
      <c r="E1500" s="177">
        <v>2615.4663999999998</v>
      </c>
      <c r="F1500" s="177">
        <v>6.2767999999999997</v>
      </c>
      <c r="G1500" s="177">
        <v>5.2877000000000001</v>
      </c>
      <c r="H1500" s="177">
        <v>5.8960999999999997</v>
      </c>
      <c r="I1500" s="177">
        <v>5.8021000000000003</v>
      </c>
      <c r="J1500" s="177">
        <v>6.2647000000000004</v>
      </c>
      <c r="K1500" s="177">
        <v>6.6967999999999996</v>
      </c>
      <c r="L1500" s="177">
        <v>6.2977999999999996</v>
      </c>
      <c r="M1500" s="177">
        <v>6.0476999999999999</v>
      </c>
      <c r="N1500" s="177">
        <v>5.44</v>
      </c>
      <c r="O1500" s="177">
        <v>5.0174000000000003</v>
      </c>
      <c r="P1500" s="177">
        <v>6.1783999999999999</v>
      </c>
      <c r="Q1500" s="177">
        <v>7.2230999999999996</v>
      </c>
      <c r="R1500" s="177">
        <v>4.6929999999999996</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1087</v>
      </c>
      <c r="B1501" s="173" t="s">
        <v>1123</v>
      </c>
      <c r="C1501" s="173">
        <v>112077</v>
      </c>
      <c r="D1501" s="176">
        <v>44988</v>
      </c>
      <c r="E1501" s="177">
        <v>2589.1064999999999</v>
      </c>
      <c r="F1501" s="177">
        <v>6.2068000000000003</v>
      </c>
      <c r="G1501" s="177">
        <v>5.2179000000000002</v>
      </c>
      <c r="H1501" s="177">
        <v>5.8259999999999996</v>
      </c>
      <c r="I1501" s="177">
        <v>5.7319000000000004</v>
      </c>
      <c r="J1501" s="177">
        <v>6.1943000000000001</v>
      </c>
      <c r="K1501" s="177">
        <v>6.6256000000000004</v>
      </c>
      <c r="L1501" s="177">
        <v>6.2256</v>
      </c>
      <c r="M1501" s="177">
        <v>5.9736000000000002</v>
      </c>
      <c r="N1501" s="177">
        <v>5.3601999999999999</v>
      </c>
      <c r="O1501" s="177">
        <v>4.9257999999999997</v>
      </c>
      <c r="P1501" s="177">
        <v>6.0712999999999999</v>
      </c>
      <c r="Q1501" s="177">
        <v>7.2138</v>
      </c>
      <c r="R1501" s="177">
        <v>4.6063999999999998</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6.1619594594594593</v>
      </c>
      <c r="G1502" s="179">
        <v>4.7125297297297291</v>
      </c>
      <c r="H1502" s="179">
        <v>5.310440540540541</v>
      </c>
      <c r="I1502" s="179">
        <v>5.2326243243243225</v>
      </c>
      <c r="J1502" s="179">
        <v>5.6898108108108119</v>
      </c>
      <c r="K1502" s="179">
        <v>6.3589189189189188</v>
      </c>
      <c r="L1502" s="179">
        <v>5.9129108108108106</v>
      </c>
      <c r="M1502" s="179">
        <v>5.7116081081081091</v>
      </c>
      <c r="N1502" s="179">
        <v>5.0114135135135127</v>
      </c>
      <c r="O1502" s="179">
        <v>4.6857142857142877</v>
      </c>
      <c r="P1502" s="179">
        <v>5.9628482758620702</v>
      </c>
      <c r="Q1502" s="179">
        <v>6.5396108108108111</v>
      </c>
      <c r="R1502" s="179">
        <v>4.3478405405405427</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6.2199</v>
      </c>
      <c r="G1503" s="179">
        <v>4.8685999999999998</v>
      </c>
      <c r="H1503" s="179">
        <v>5.4146999999999998</v>
      </c>
      <c r="I1503" s="179">
        <v>5.1973000000000003</v>
      </c>
      <c r="J1503" s="179">
        <v>5.8101000000000003</v>
      </c>
      <c r="K1503" s="179">
        <v>6.4665999999999997</v>
      </c>
      <c r="L1503" s="179">
        <v>6.0160999999999998</v>
      </c>
      <c r="M1503" s="179">
        <v>5.8425000000000002</v>
      </c>
      <c r="N1503" s="179">
        <v>5.1722999999999999</v>
      </c>
      <c r="O1503" s="179">
        <v>4.7625000000000002</v>
      </c>
      <c r="P1503" s="179">
        <v>6.0396000000000001</v>
      </c>
      <c r="Q1503" s="179">
        <v>6.9954000000000001</v>
      </c>
      <c r="R1503" s="179">
        <v>4.4733000000000001</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1124</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1125</v>
      </c>
      <c r="B1506" s="173" t="s">
        <v>1126</v>
      </c>
      <c r="C1506" s="173">
        <v>120524</v>
      </c>
      <c r="D1506" s="176">
        <v>44988</v>
      </c>
      <c r="E1506" s="177">
        <v>32.201000000000001</v>
      </c>
      <c r="F1506" s="177">
        <v>0.59760000000000002</v>
      </c>
      <c r="G1506" s="177">
        <v>0.8004</v>
      </c>
      <c r="H1506" s="177">
        <v>4.4699999999999997E-2</v>
      </c>
      <c r="I1506" s="177">
        <v>-1.9637</v>
      </c>
      <c r="J1506" s="177">
        <v>-1.196</v>
      </c>
      <c r="K1506" s="177">
        <v>-5.1031000000000004</v>
      </c>
      <c r="L1506" s="177">
        <v>-3.653</v>
      </c>
      <c r="M1506" s="177">
        <v>2.2509999999999999</v>
      </c>
      <c r="N1506" s="177">
        <v>-1.1220000000000001</v>
      </c>
      <c r="O1506" s="177">
        <v>11.8726</v>
      </c>
      <c r="P1506" s="177">
        <v>10.641500000000001</v>
      </c>
      <c r="Q1506" s="177">
        <v>9.5879999999999992</v>
      </c>
      <c r="R1506" s="177">
        <v>5.7457000000000003</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1125</v>
      </c>
      <c r="B1507" s="173" t="s">
        <v>1127</v>
      </c>
      <c r="C1507" s="173">
        <v>113064</v>
      </c>
      <c r="D1507" s="176">
        <v>44988</v>
      </c>
      <c r="E1507" s="177">
        <v>28.468299999999999</v>
      </c>
      <c r="F1507" s="177">
        <v>0.59360000000000002</v>
      </c>
      <c r="G1507" s="177">
        <v>0.78879999999999995</v>
      </c>
      <c r="H1507" s="177">
        <v>2.0400000000000001E-2</v>
      </c>
      <c r="I1507" s="177">
        <v>-2.0135000000000001</v>
      </c>
      <c r="J1507" s="177">
        <v>-1.2967</v>
      </c>
      <c r="K1507" s="177">
        <v>-5.4234</v>
      </c>
      <c r="L1507" s="177">
        <v>-4.3163</v>
      </c>
      <c r="M1507" s="177">
        <v>1.1706000000000001</v>
      </c>
      <c r="N1507" s="177">
        <v>-2.5581999999999998</v>
      </c>
      <c r="O1507" s="177">
        <v>10.1662</v>
      </c>
      <c r="P1507" s="177">
        <v>9.1457999999999995</v>
      </c>
      <c r="Q1507" s="177">
        <v>8.7050000000000001</v>
      </c>
      <c r="R1507" s="177">
        <v>4.0982000000000003</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1125</v>
      </c>
      <c r="B1508" s="173" t="s">
        <v>1128</v>
      </c>
      <c r="C1508" s="173">
        <v>103131</v>
      </c>
      <c r="D1508" s="176">
        <v>44988</v>
      </c>
      <c r="E1508" s="177">
        <v>49.579000000000001</v>
      </c>
      <c r="F1508" s="177">
        <v>0.71299999999999997</v>
      </c>
      <c r="G1508" s="177">
        <v>0.99</v>
      </c>
      <c r="H1508" s="177">
        <v>0.49049999999999999</v>
      </c>
      <c r="I1508" s="177">
        <v>-0.73880000000000001</v>
      </c>
      <c r="J1508" s="177">
        <v>-0.94699999999999995</v>
      </c>
      <c r="K1508" s="177">
        <v>-1.9460999999999999</v>
      </c>
      <c r="L1508" s="177">
        <v>1.9661</v>
      </c>
      <c r="M1508" s="177">
        <v>6.4909999999999997</v>
      </c>
      <c r="N1508" s="177">
        <v>7.5792999999999999</v>
      </c>
      <c r="O1508" s="177">
        <v>14.002700000000001</v>
      </c>
      <c r="P1508" s="177">
        <v>9.7197999999999993</v>
      </c>
      <c r="Q1508" s="177">
        <v>9.5495000000000001</v>
      </c>
      <c r="R1508" s="177">
        <v>9.1042000000000005</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1125</v>
      </c>
      <c r="B1509" s="173" t="s">
        <v>1129</v>
      </c>
      <c r="C1509" s="173">
        <v>119131</v>
      </c>
      <c r="D1509" s="176">
        <v>44988</v>
      </c>
      <c r="E1509" s="177">
        <v>53.813000000000002</v>
      </c>
      <c r="F1509" s="177">
        <v>0.71489999999999998</v>
      </c>
      <c r="G1509" s="177">
        <v>0.99850000000000005</v>
      </c>
      <c r="H1509" s="177">
        <v>0.51180000000000003</v>
      </c>
      <c r="I1509" s="177">
        <v>-0.69199999999999995</v>
      </c>
      <c r="J1509" s="177">
        <v>-0.85489999999999999</v>
      </c>
      <c r="K1509" s="177">
        <v>-1.6234</v>
      </c>
      <c r="L1509" s="177">
        <v>2.6318999999999999</v>
      </c>
      <c r="M1509" s="177">
        <v>7.5292000000000003</v>
      </c>
      <c r="N1509" s="177">
        <v>9.0147999999999993</v>
      </c>
      <c r="O1509" s="177">
        <v>15.4916</v>
      </c>
      <c r="P1509" s="177">
        <v>10.866199999999999</v>
      </c>
      <c r="Q1509" s="177">
        <v>10.691000000000001</v>
      </c>
      <c r="R1509" s="177">
        <v>10.6633</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1125</v>
      </c>
      <c r="B1510" s="173" t="s">
        <v>1130</v>
      </c>
      <c r="C1510" s="173">
        <v>101144</v>
      </c>
      <c r="D1510" s="176">
        <v>44988</v>
      </c>
      <c r="E1510" s="177">
        <v>477.48039999999997</v>
      </c>
      <c r="F1510" s="177">
        <v>0.72199999999999998</v>
      </c>
      <c r="G1510" s="177">
        <v>0.87039999999999995</v>
      </c>
      <c r="H1510" s="177">
        <v>0.38240000000000002</v>
      </c>
      <c r="I1510" s="177">
        <v>-0.61970000000000003</v>
      </c>
      <c r="J1510" s="177">
        <v>-0.56069999999999998</v>
      </c>
      <c r="K1510" s="177">
        <v>-1.1068</v>
      </c>
      <c r="L1510" s="177">
        <v>6.3994</v>
      </c>
      <c r="M1510" s="177">
        <v>10.7431</v>
      </c>
      <c r="N1510" s="177">
        <v>13.3772</v>
      </c>
      <c r="O1510" s="177">
        <v>22.66</v>
      </c>
      <c r="P1510" s="177">
        <v>13.0116</v>
      </c>
      <c r="Q1510" s="177">
        <v>20.9208</v>
      </c>
      <c r="R1510" s="177">
        <v>17.726099999999999</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1125</v>
      </c>
      <c r="B1511" s="173" t="s">
        <v>1131</v>
      </c>
      <c r="C1511" s="173">
        <v>120334</v>
      </c>
      <c r="D1511" s="176">
        <v>44988</v>
      </c>
      <c r="E1511" s="177">
        <v>516.31979999999999</v>
      </c>
      <c r="F1511" s="177">
        <v>0.72360000000000002</v>
      </c>
      <c r="G1511" s="177">
        <v>0.87519999999999998</v>
      </c>
      <c r="H1511" s="177">
        <v>0.3952</v>
      </c>
      <c r="I1511" s="177">
        <v>-0.59299999999999997</v>
      </c>
      <c r="J1511" s="177">
        <v>-0.50560000000000005</v>
      </c>
      <c r="K1511" s="177">
        <v>-0.93</v>
      </c>
      <c r="L1511" s="177">
        <v>6.7662000000000004</v>
      </c>
      <c r="M1511" s="177">
        <v>11.3035</v>
      </c>
      <c r="N1511" s="177">
        <v>14.1379</v>
      </c>
      <c r="O1511" s="177">
        <v>23.444800000000001</v>
      </c>
      <c r="P1511" s="177">
        <v>13.835599999999999</v>
      </c>
      <c r="Q1511" s="177">
        <v>15.7049</v>
      </c>
      <c r="R1511" s="177">
        <v>18.481400000000001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1125</v>
      </c>
      <c r="B1512" s="173" t="s">
        <v>1732</v>
      </c>
      <c r="C1512" s="173">
        <v>148454</v>
      </c>
      <c r="D1512" s="176">
        <v>44988</v>
      </c>
      <c r="E1512" s="177">
        <v>11.2278</v>
      </c>
      <c r="F1512" s="177">
        <v>0.13020000000000001</v>
      </c>
      <c r="G1512" s="177">
        <v>0.54090000000000005</v>
      </c>
      <c r="H1512" s="177">
        <v>-2.9399999999999999E-2</v>
      </c>
      <c r="I1512" s="177">
        <v>-0.255</v>
      </c>
      <c r="J1512" s="177">
        <v>-0.74790000000000001</v>
      </c>
      <c r="K1512" s="177">
        <v>-0.51480000000000004</v>
      </c>
      <c r="L1512" s="177">
        <v>1.5971</v>
      </c>
      <c r="M1512" s="177">
        <v>2.9771000000000001</v>
      </c>
      <c r="N1512" s="177">
        <v>2.7256</v>
      </c>
      <c r="O1512" s="177"/>
      <c r="P1512" s="177"/>
      <c r="Q1512" s="177">
        <v>4.5944000000000003</v>
      </c>
      <c r="R1512" s="177">
        <v>3.8826000000000001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1125</v>
      </c>
      <c r="B1513" s="173" t="s">
        <v>1733</v>
      </c>
      <c r="C1513" s="173">
        <v>148455</v>
      </c>
      <c r="D1513" s="176">
        <v>44988</v>
      </c>
      <c r="E1513" s="177">
        <v>10.8431</v>
      </c>
      <c r="F1513" s="177">
        <v>0.12740000000000001</v>
      </c>
      <c r="G1513" s="177">
        <v>0.53220000000000001</v>
      </c>
      <c r="H1513" s="177">
        <v>-5.0700000000000002E-2</v>
      </c>
      <c r="I1513" s="177">
        <v>-0.29699999999999999</v>
      </c>
      <c r="J1513" s="177">
        <v>-0.83140000000000003</v>
      </c>
      <c r="K1513" s="177">
        <v>-0.78690000000000004</v>
      </c>
      <c r="L1513" s="177">
        <v>1.0427999999999999</v>
      </c>
      <c r="M1513" s="177">
        <v>2.1305999999999998</v>
      </c>
      <c r="N1513" s="177">
        <v>1.5119</v>
      </c>
      <c r="O1513" s="177"/>
      <c r="P1513" s="177"/>
      <c r="Q1513" s="177">
        <v>3.1894999999999998</v>
      </c>
      <c r="R1513" s="177">
        <v>2.5344000000000002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1125</v>
      </c>
      <c r="B1514" s="173" t="s">
        <v>1800</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1125</v>
      </c>
      <c r="B1515" s="173" t="s">
        <v>1856</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1125</v>
      </c>
      <c r="B1516" s="173" t="s">
        <v>1734</v>
      </c>
      <c r="C1516" s="173">
        <v>148457</v>
      </c>
      <c r="D1516" s="176">
        <v>44988</v>
      </c>
      <c r="E1516" s="177">
        <v>14.1097</v>
      </c>
      <c r="F1516" s="177">
        <v>0.88300000000000001</v>
      </c>
      <c r="G1516" s="177">
        <v>1.1839999999999999</v>
      </c>
      <c r="H1516" s="177">
        <v>0.82889999999999997</v>
      </c>
      <c r="I1516" s="177">
        <v>-0.94489999999999996</v>
      </c>
      <c r="J1516" s="177">
        <v>-1.1711</v>
      </c>
      <c r="K1516" s="177">
        <v>-1.5442</v>
      </c>
      <c r="L1516" s="177">
        <v>4.0385</v>
      </c>
      <c r="M1516" s="177">
        <v>7.0034999999999998</v>
      </c>
      <c r="N1516" s="177">
        <v>7.4680999999999997</v>
      </c>
      <c r="O1516" s="177"/>
      <c r="P1516" s="177"/>
      <c r="Q1516" s="177">
        <v>14.6868</v>
      </c>
      <c r="R1516" s="177">
        <v>10.521100000000001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1125</v>
      </c>
      <c r="B1517" s="173" t="s">
        <v>1735</v>
      </c>
      <c r="C1517" s="173">
        <v>148459</v>
      </c>
      <c r="D1517" s="176">
        <v>44988</v>
      </c>
      <c r="E1517" s="177">
        <v>13.5913</v>
      </c>
      <c r="F1517" s="177">
        <v>0.87949999999999995</v>
      </c>
      <c r="G1517" s="177">
        <v>1.1717</v>
      </c>
      <c r="H1517" s="177">
        <v>0.80020000000000002</v>
      </c>
      <c r="I1517" s="177">
        <v>-1.0029999999999999</v>
      </c>
      <c r="J1517" s="177">
        <v>-1.2863</v>
      </c>
      <c r="K1517" s="177">
        <v>-1.9174</v>
      </c>
      <c r="L1517" s="177">
        <v>3.2412999999999998</v>
      </c>
      <c r="M1517" s="177">
        <v>5.8315000000000001</v>
      </c>
      <c r="N1517" s="177">
        <v>5.9626999999999999</v>
      </c>
      <c r="O1517" s="177"/>
      <c r="P1517" s="177"/>
      <c r="Q1517" s="177">
        <v>12.9907</v>
      </c>
      <c r="R1517" s="177">
        <v>8.9273000000000007</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1125</v>
      </c>
      <c r="B1518" s="173" t="s">
        <v>1132</v>
      </c>
      <c r="C1518" s="173">
        <v>101072</v>
      </c>
      <c r="D1518" s="176">
        <v>44988</v>
      </c>
      <c r="E1518" s="177">
        <v>85.459800000000001</v>
      </c>
      <c r="F1518" s="177">
        <v>1.3732</v>
      </c>
      <c r="G1518" s="177">
        <v>1.9447000000000001</v>
      </c>
      <c r="H1518" s="177">
        <v>1.3627</v>
      </c>
      <c r="I1518" s="177">
        <v>-0.41399999999999998</v>
      </c>
      <c r="J1518" s="177">
        <v>-0.57379999999999998</v>
      </c>
      <c r="K1518" s="177">
        <v>-4.2680999999999996</v>
      </c>
      <c r="L1518" s="177">
        <v>2.339</v>
      </c>
      <c r="M1518" s="177">
        <v>9.8592999999999993</v>
      </c>
      <c r="N1518" s="177">
        <v>12.815200000000001</v>
      </c>
      <c r="O1518" s="177">
        <v>29.462499999999999</v>
      </c>
      <c r="P1518" s="177">
        <v>20.0745</v>
      </c>
      <c r="Q1518" s="177">
        <v>10.259499999999999</v>
      </c>
      <c r="R1518" s="177">
        <v>26.346</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1125</v>
      </c>
      <c r="B1519" s="173" t="s">
        <v>1133</v>
      </c>
      <c r="C1519" s="173">
        <v>120821</v>
      </c>
      <c r="D1519" s="176">
        <v>44988</v>
      </c>
      <c r="E1519" s="177">
        <v>88.767099999999999</v>
      </c>
      <c r="F1519" s="177">
        <v>1.3777999999999999</v>
      </c>
      <c r="G1519" s="177">
        <v>1.9588000000000001</v>
      </c>
      <c r="H1519" s="177">
        <v>1.3956</v>
      </c>
      <c r="I1519" s="177">
        <v>-0.34939999999999999</v>
      </c>
      <c r="J1519" s="177">
        <v>-0.44419999999999998</v>
      </c>
      <c r="K1519" s="177">
        <v>-3.8570000000000002</v>
      </c>
      <c r="L1519" s="177">
        <v>3.2544</v>
      </c>
      <c r="M1519" s="177">
        <v>11.334899999999999</v>
      </c>
      <c r="N1519" s="177">
        <v>14.8383</v>
      </c>
      <c r="O1519" s="177">
        <v>31.2392</v>
      </c>
      <c r="P1519" s="177">
        <v>20.988299999999999</v>
      </c>
      <c r="Q1519" s="177">
        <v>13.5443</v>
      </c>
      <c r="R1519" s="177">
        <v>28.6999</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1125</v>
      </c>
      <c r="B1520" s="173" t="s">
        <v>1134</v>
      </c>
      <c r="C1520" s="173">
        <v>119843</v>
      </c>
      <c r="D1520" s="176">
        <v>44988</v>
      </c>
      <c r="E1520" s="177">
        <v>42.427500000000002</v>
      </c>
      <c r="F1520" s="177">
        <v>0.89700000000000002</v>
      </c>
      <c r="G1520" s="177">
        <v>1.4294</v>
      </c>
      <c r="H1520" s="177">
        <v>1.2321</v>
      </c>
      <c r="I1520" s="177">
        <v>1.1226</v>
      </c>
      <c r="J1520" s="177">
        <v>0.74750000000000005</v>
      </c>
      <c r="K1520" s="177">
        <v>-1.8218000000000001</v>
      </c>
      <c r="L1520" s="177">
        <v>2.5428000000000002</v>
      </c>
      <c r="M1520" s="177">
        <v>7.9173999999999998</v>
      </c>
      <c r="N1520" s="177">
        <v>6.1090999999999998</v>
      </c>
      <c r="O1520" s="177">
        <v>11.7638</v>
      </c>
      <c r="P1520" s="177">
        <v>9.6204999999999998</v>
      </c>
      <c r="Q1520" s="177">
        <v>10.611000000000001</v>
      </c>
      <c r="R1520" s="177">
        <v>8.8584999999999994</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1125</v>
      </c>
      <c r="B1521" s="173" t="s">
        <v>1135</v>
      </c>
      <c r="C1521" s="173">
        <v>103408</v>
      </c>
      <c r="D1521" s="176">
        <v>44988</v>
      </c>
      <c r="E1521" s="177">
        <v>39.088299999999997</v>
      </c>
      <c r="F1521" s="177">
        <v>0.89459999999999995</v>
      </c>
      <c r="G1521" s="177">
        <v>1.4216</v>
      </c>
      <c r="H1521" s="177">
        <v>1.2139</v>
      </c>
      <c r="I1521" s="177">
        <v>1.0859000000000001</v>
      </c>
      <c r="J1521" s="177">
        <v>0.67430000000000001</v>
      </c>
      <c r="K1521" s="177">
        <v>-2.0455999999999999</v>
      </c>
      <c r="L1521" s="177">
        <v>2.0678000000000001</v>
      </c>
      <c r="M1521" s="177">
        <v>7.1817000000000002</v>
      </c>
      <c r="N1521" s="177">
        <v>5.1322999999999999</v>
      </c>
      <c r="O1521" s="177">
        <v>10.8592</v>
      </c>
      <c r="P1521" s="177">
        <v>8.6753999999999998</v>
      </c>
      <c r="Q1521" s="177">
        <v>8.2157</v>
      </c>
      <c r="R1521" s="177">
        <v>7.8921000000000001</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1125</v>
      </c>
      <c r="B1522" s="173" t="s">
        <v>1136</v>
      </c>
      <c r="C1522" s="173">
        <v>148053</v>
      </c>
      <c r="D1522" s="176">
        <v>44988</v>
      </c>
      <c r="E1522" s="177">
        <v>17.173400000000001</v>
      </c>
      <c r="F1522" s="177">
        <v>0.97309999999999997</v>
      </c>
      <c r="G1522" s="177">
        <v>1.4113</v>
      </c>
      <c r="H1522" s="177">
        <v>1.1294999999999999</v>
      </c>
      <c r="I1522" s="177">
        <v>-0.161</v>
      </c>
      <c r="J1522" s="177">
        <v>0.24460000000000001</v>
      </c>
      <c r="K1522" s="177">
        <v>-1.7310000000000001</v>
      </c>
      <c r="L1522" s="177">
        <v>3.7881</v>
      </c>
      <c r="M1522" s="177">
        <v>9.5276999999999994</v>
      </c>
      <c r="N1522" s="177">
        <v>9.7118000000000002</v>
      </c>
      <c r="O1522" s="177"/>
      <c r="P1522" s="177"/>
      <c r="Q1522" s="177">
        <v>19.772500000000001</v>
      </c>
      <c r="R1522" s="177">
        <v>11.6869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1125</v>
      </c>
      <c r="B1523" s="173" t="s">
        <v>1137</v>
      </c>
      <c r="C1523" s="173">
        <v>148050</v>
      </c>
      <c r="D1523" s="176">
        <v>44988</v>
      </c>
      <c r="E1523" s="177">
        <v>16.253</v>
      </c>
      <c r="F1523" s="177">
        <v>0.96850000000000003</v>
      </c>
      <c r="G1523" s="177">
        <v>1.3962000000000001</v>
      </c>
      <c r="H1523" s="177">
        <v>1.0947</v>
      </c>
      <c r="I1523" s="177">
        <v>-0.23139999999999999</v>
      </c>
      <c r="J1523" s="177">
        <v>0.1053</v>
      </c>
      <c r="K1523" s="177">
        <v>-2.1705000000000001</v>
      </c>
      <c r="L1523" s="177">
        <v>2.8632</v>
      </c>
      <c r="M1523" s="177">
        <v>8.0572999999999997</v>
      </c>
      <c r="N1523" s="177">
        <v>7.7614000000000001</v>
      </c>
      <c r="O1523" s="177"/>
      <c r="P1523" s="177"/>
      <c r="Q1523" s="177">
        <v>17.5914</v>
      </c>
      <c r="R1523" s="177">
        <v>9.7065000000000001</v>
      </c>
    </row>
    <row r="1524" spans="1:34" x14ac:dyDescent="0.3">
      <c r="A1524" s="173" t="s">
        <v>1125</v>
      </c>
      <c r="B1524" s="173" t="s">
        <v>1138</v>
      </c>
      <c r="C1524" s="173">
        <v>120760</v>
      </c>
      <c r="D1524" s="176">
        <v>44988</v>
      </c>
      <c r="E1524" s="177">
        <v>49.6541</v>
      </c>
      <c r="F1524" s="177">
        <v>0.4879</v>
      </c>
      <c r="G1524" s="177">
        <v>1.6427</v>
      </c>
      <c r="H1524" s="177">
        <v>1.3647</v>
      </c>
      <c r="I1524" s="177">
        <v>0.36259999999999998</v>
      </c>
      <c r="J1524" s="177">
        <v>0.77939999999999998</v>
      </c>
      <c r="K1524" s="177">
        <v>-0.85199999999999998</v>
      </c>
      <c r="L1524" s="177">
        <v>3.9620000000000002</v>
      </c>
      <c r="M1524" s="177">
        <v>9.9021000000000008</v>
      </c>
      <c r="N1524" s="177">
        <v>8.6005000000000003</v>
      </c>
      <c r="O1524" s="177">
        <v>10.515599999999999</v>
      </c>
      <c r="P1524" s="177">
        <v>7.4048999999999996</v>
      </c>
      <c r="Q1524" s="177">
        <v>7.5770999999999997</v>
      </c>
      <c r="R1524" s="177">
        <v>7.1692999999999998</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1125</v>
      </c>
      <c r="B1525" s="173" t="s">
        <v>1139</v>
      </c>
      <c r="C1525" s="173">
        <v>111599</v>
      </c>
      <c r="D1525" s="176">
        <v>44988</v>
      </c>
      <c r="E1525" s="177">
        <v>45.842599999999997</v>
      </c>
      <c r="F1525" s="177">
        <v>0.48549999999999999</v>
      </c>
      <c r="G1525" s="177">
        <v>1.6353</v>
      </c>
      <c r="H1525" s="177">
        <v>1.3479000000000001</v>
      </c>
      <c r="I1525" s="177">
        <v>0.32940000000000003</v>
      </c>
      <c r="J1525" s="177">
        <v>0.71199999999999997</v>
      </c>
      <c r="K1525" s="177">
        <v>-1.0661</v>
      </c>
      <c r="L1525" s="177">
        <v>3.5337999999999998</v>
      </c>
      <c r="M1525" s="177">
        <v>9.2249999999999996</v>
      </c>
      <c r="N1525" s="177">
        <v>7.6609999999999996</v>
      </c>
      <c r="O1525" s="177">
        <v>9.6112000000000002</v>
      </c>
      <c r="P1525" s="177">
        <v>6.4855</v>
      </c>
      <c r="Q1525" s="177">
        <v>11.3049</v>
      </c>
      <c r="R1525" s="177">
        <v>6.2648000000000001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0.75235555555555567</v>
      </c>
      <c r="G1526" s="179">
        <v>1.1995611111111113</v>
      </c>
      <c r="H1526" s="179">
        <v>0.75195000000000001</v>
      </c>
      <c r="I1526" s="179">
        <v>-0.40977222222222215</v>
      </c>
      <c r="J1526" s="179">
        <v>-0.39736111111111116</v>
      </c>
      <c r="K1526" s="179">
        <v>-2.1504555555555549</v>
      </c>
      <c r="L1526" s="179">
        <v>2.448061111111111</v>
      </c>
      <c r="M1526" s="179">
        <v>7.2464722222222235</v>
      </c>
      <c r="N1526" s="179">
        <v>7.2626055555555542</v>
      </c>
      <c r="O1526" s="179">
        <v>16.757450000000002</v>
      </c>
      <c r="P1526" s="179">
        <v>11.705799999999998</v>
      </c>
      <c r="Q1526" s="179">
        <v>11.638722222222222</v>
      </c>
      <c r="R1526" s="179">
        <v>11.01712777777778</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0.7228</v>
      </c>
      <c r="G1527" s="179">
        <v>1.1778499999999998</v>
      </c>
      <c r="H1527" s="179">
        <v>0.81455</v>
      </c>
      <c r="I1527" s="179">
        <v>-0.38169999999999998</v>
      </c>
      <c r="J1527" s="179">
        <v>-0.56725000000000003</v>
      </c>
      <c r="K1527" s="179">
        <v>-1.7764000000000002</v>
      </c>
      <c r="L1527" s="179">
        <v>2.7475499999999999</v>
      </c>
      <c r="M1527" s="179">
        <v>7.7233000000000001</v>
      </c>
      <c r="N1527" s="179">
        <v>7.6201499999999998</v>
      </c>
      <c r="O1527" s="179">
        <v>12.937650000000001</v>
      </c>
      <c r="P1527" s="179">
        <v>10.18065</v>
      </c>
      <c r="Q1527" s="179">
        <v>10.651</v>
      </c>
      <c r="R1527" s="179">
        <v>9.0157500000000006</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1140</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1141</v>
      </c>
      <c r="B1530" s="173" t="s">
        <v>1906</v>
      </c>
      <c r="C1530" s="173">
        <v>119354</v>
      </c>
      <c r="D1530" s="176">
        <v>44988</v>
      </c>
      <c r="E1530" s="177">
        <v>186.61680000000001</v>
      </c>
      <c r="F1530" s="177">
        <v>0.99380000000000002</v>
      </c>
      <c r="G1530" s="177">
        <v>1.3168</v>
      </c>
      <c r="H1530" s="177">
        <v>0.89100000000000001</v>
      </c>
      <c r="I1530" s="177">
        <v>-1.264</v>
      </c>
      <c r="J1530" s="177">
        <v>-0.71919999999999995</v>
      </c>
      <c r="K1530" s="177">
        <v>-3.7665999999999999</v>
      </c>
      <c r="L1530" s="177">
        <v>1.4048</v>
      </c>
      <c r="M1530" s="177">
        <v>9.5844000000000005</v>
      </c>
      <c r="N1530" s="177">
        <v>6.2194000000000003</v>
      </c>
      <c r="O1530" s="177">
        <v>20.851199999999999</v>
      </c>
      <c r="P1530" s="177">
        <v>12.5541</v>
      </c>
      <c r="Q1530" s="177">
        <v>13.695600000000001</v>
      </c>
      <c r="R1530" s="177">
        <v>13.193099999999999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1141</v>
      </c>
      <c r="B1531" s="173" t="s">
        <v>1926</v>
      </c>
      <c r="C1531" s="173">
        <v>102020</v>
      </c>
      <c r="D1531" s="176">
        <v>44988</v>
      </c>
      <c r="E1531" s="177">
        <v>170.38669999999999</v>
      </c>
      <c r="F1531" s="177">
        <v>0.99070000000000003</v>
      </c>
      <c r="G1531" s="177">
        <v>1.3081</v>
      </c>
      <c r="H1531" s="177">
        <v>0.86990000000000001</v>
      </c>
      <c r="I1531" s="177">
        <v>-1.3058000000000001</v>
      </c>
      <c r="J1531" s="177">
        <v>-0.79610000000000003</v>
      </c>
      <c r="K1531" s="177">
        <v>-4.0340999999999996</v>
      </c>
      <c r="L1531" s="177">
        <v>0.8397</v>
      </c>
      <c r="M1531" s="177">
        <v>8.6874000000000002</v>
      </c>
      <c r="N1531" s="177">
        <v>5.0991</v>
      </c>
      <c r="O1531" s="177">
        <v>19.766999999999999</v>
      </c>
      <c r="P1531" s="177">
        <v>11.543100000000001</v>
      </c>
      <c r="Q1531" s="177">
        <v>15.664300000000001</v>
      </c>
      <c r="R1531" s="177">
        <v>12.107900000000001</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1141</v>
      </c>
      <c r="B1532" s="173" t="s">
        <v>1142</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1141</v>
      </c>
      <c r="B1533" s="173" t="s">
        <v>1143</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1141</v>
      </c>
      <c r="B1534" s="173" t="s">
        <v>1144</v>
      </c>
      <c r="C1534" s="173">
        <v>101228</v>
      </c>
      <c r="D1534" s="176">
        <v>44988</v>
      </c>
      <c r="E1534" s="177">
        <v>460.54</v>
      </c>
      <c r="F1534" s="177">
        <v>0.77900000000000003</v>
      </c>
      <c r="G1534" s="177">
        <v>1.2286999999999999</v>
      </c>
      <c r="H1534" s="177">
        <v>0.63370000000000004</v>
      </c>
      <c r="I1534" s="177">
        <v>-0.94210000000000005</v>
      </c>
      <c r="J1534" s="177">
        <v>0.17399999999999999</v>
      </c>
      <c r="K1534" s="177">
        <v>-4.5888999999999998</v>
      </c>
      <c r="L1534" s="177">
        <v>1.2821</v>
      </c>
      <c r="M1534" s="177">
        <v>10.5924</v>
      </c>
      <c r="N1534" s="177">
        <v>10.361800000000001</v>
      </c>
      <c r="O1534" s="177">
        <v>18.133500000000002</v>
      </c>
      <c r="P1534" s="177">
        <v>10.843500000000001</v>
      </c>
      <c r="Q1534" s="177">
        <v>14.416</v>
      </c>
      <c r="R1534" s="177">
        <v>10.7182</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1141</v>
      </c>
      <c r="B1535" s="173" t="s">
        <v>1145</v>
      </c>
      <c r="C1535" s="173">
        <v>120599</v>
      </c>
      <c r="D1535" s="176">
        <v>44988</v>
      </c>
      <c r="E1535" s="177">
        <v>504.14</v>
      </c>
      <c r="F1535" s="177">
        <v>0.78159999999999996</v>
      </c>
      <c r="G1535" s="177">
        <v>1.2370000000000001</v>
      </c>
      <c r="H1535" s="177">
        <v>0.65090000000000003</v>
      </c>
      <c r="I1535" s="177">
        <v>-0.90610000000000002</v>
      </c>
      <c r="J1535" s="177">
        <v>0.24460000000000001</v>
      </c>
      <c r="K1535" s="177">
        <v>-4.3685999999999998</v>
      </c>
      <c r="L1535" s="177">
        <v>1.7416</v>
      </c>
      <c r="M1535" s="177">
        <v>11.3408</v>
      </c>
      <c r="N1535" s="177">
        <v>11.3703</v>
      </c>
      <c r="O1535" s="177">
        <v>19.2362</v>
      </c>
      <c r="P1535" s="177">
        <v>11.891999999999999</v>
      </c>
      <c r="Q1535" s="177">
        <v>14.8896</v>
      </c>
      <c r="R1535" s="177">
        <v>11.728899999999999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1141</v>
      </c>
      <c r="B1536" s="173" t="s">
        <v>1736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1141</v>
      </c>
      <c r="B1537" s="173" t="s">
        <v>1146</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1141</v>
      </c>
      <c r="B1538" s="173" t="s">
        <v>1147</v>
      </c>
      <c r="C1538" s="173">
        <v>107353</v>
      </c>
      <c r="D1538" s="176">
        <v>44988</v>
      </c>
      <c r="E1538" s="177">
        <v>77.41</v>
      </c>
      <c r="F1538" s="177">
        <v>1.0838000000000001</v>
      </c>
      <c r="G1538" s="177">
        <v>1.4016</v>
      </c>
      <c r="H1538" s="177">
        <v>0.88619999999999999</v>
      </c>
      <c r="I1538" s="177">
        <v>-0.65449999999999997</v>
      </c>
      <c r="J1538" s="177">
        <v>-1.0988</v>
      </c>
      <c r="K1538" s="177">
        <v>-5.6665999999999999</v>
      </c>
      <c r="L1538" s="177">
        <v>-0.5907</v>
      </c>
      <c r="M1538" s="177">
        <v>7.7382999999999997</v>
      </c>
      <c r="N1538" s="177">
        <v>6.4932999999999996</v>
      </c>
      <c r="O1538" s="177">
        <v>16.0807</v>
      </c>
      <c r="P1538" s="177">
        <v>9.3389000000000006</v>
      </c>
      <c r="Q1538" s="177">
        <v>14.6496</v>
      </c>
      <c r="R1538" s="177">
        <v>9.6876999999999995</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1141</v>
      </c>
      <c r="B1539" s="173" t="s">
        <v>1148</v>
      </c>
      <c r="C1539" s="173">
        <v>120413</v>
      </c>
      <c r="D1539" s="176">
        <v>44988</v>
      </c>
      <c r="E1539" s="177">
        <v>89.39</v>
      </c>
      <c r="F1539" s="177">
        <v>1.0855999999999999</v>
      </c>
      <c r="G1539" s="177">
        <v>1.4181999999999999</v>
      </c>
      <c r="H1539" s="177">
        <v>0.90300000000000002</v>
      </c>
      <c r="I1539" s="177">
        <v>-0.61150000000000004</v>
      </c>
      <c r="J1539" s="177">
        <v>-0.99680000000000002</v>
      </c>
      <c r="K1539" s="177">
        <v>-5.3472999999999997</v>
      </c>
      <c r="L1539" s="177">
        <v>8.9599999999999999E-2</v>
      </c>
      <c r="M1539" s="177">
        <v>8.8263999999999996</v>
      </c>
      <c r="N1539" s="177">
        <v>7.9588999999999999</v>
      </c>
      <c r="O1539" s="177">
        <v>17.651800000000001</v>
      </c>
      <c r="P1539" s="177">
        <v>10.8721</v>
      </c>
      <c r="Q1539" s="177">
        <v>17.1919</v>
      </c>
      <c r="R1539" s="177">
        <v>11.192500000000001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1141</v>
      </c>
      <c r="B1540" s="173" t="s">
        <v>1149</v>
      </c>
      <c r="C1540" s="173">
        <v>147183</v>
      </c>
      <c r="D1540" s="176">
        <v>44988</v>
      </c>
      <c r="E1540" s="177">
        <v>14.944599999999999</v>
      </c>
      <c r="F1540" s="177">
        <v>1.2431000000000001</v>
      </c>
      <c r="G1540" s="177">
        <v>1.9427000000000001</v>
      </c>
      <c r="H1540" s="177">
        <v>1.6093</v>
      </c>
      <c r="I1540" s="177">
        <v>-0.4052</v>
      </c>
      <c r="J1540" s="177">
        <v>0.85780000000000001</v>
      </c>
      <c r="K1540" s="177">
        <v>-5.0678000000000001</v>
      </c>
      <c r="L1540" s="177">
        <v>0.8619</v>
      </c>
      <c r="M1540" s="177">
        <v>10.5419</v>
      </c>
      <c r="N1540" s="177">
        <v>9.8689999999999998</v>
      </c>
      <c r="O1540" s="177">
        <v>11.3598</v>
      </c>
      <c r="P1540" s="177"/>
      <c r="Q1540" s="177">
        <v>11.1434</v>
      </c>
      <c r="R1540" s="177">
        <v>3.7831999999999999</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1141</v>
      </c>
      <c r="B1541" s="173" t="s">
        <v>1150</v>
      </c>
      <c r="C1541" s="173">
        <v>147184</v>
      </c>
      <c r="D1541" s="176">
        <v>44988</v>
      </c>
      <c r="E1541" s="177">
        <v>13.775</v>
      </c>
      <c r="F1541" s="177">
        <v>1.2376</v>
      </c>
      <c r="G1541" s="177">
        <v>1.9253</v>
      </c>
      <c r="H1541" s="177">
        <v>1.5676000000000001</v>
      </c>
      <c r="I1541" s="177">
        <v>-0.4869</v>
      </c>
      <c r="J1541" s="177">
        <v>0.69299999999999995</v>
      </c>
      <c r="K1541" s="177">
        <v>-5.5717999999999996</v>
      </c>
      <c r="L1541" s="177">
        <v>-0.21010000000000001</v>
      </c>
      <c r="M1541" s="177">
        <v>8.7832000000000008</v>
      </c>
      <c r="N1541" s="177">
        <v>7.5365000000000002</v>
      </c>
      <c r="O1541" s="177">
        <v>8.9875000000000007</v>
      </c>
      <c r="P1541" s="177"/>
      <c r="Q1541" s="177">
        <v>8.7868999999999993</v>
      </c>
      <c r="R1541" s="177">
        <v>1.5778000000000001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1141</v>
      </c>
      <c r="B1542" s="173" t="s">
        <v>2064</v>
      </c>
      <c r="C1542" s="173">
        <v>141226</v>
      </c>
      <c r="D1542" s="176">
        <v>44988</v>
      </c>
      <c r="E1542" s="177">
        <v>22.642700000000001</v>
      </c>
      <c r="F1542" s="177">
        <v>1.0212000000000001</v>
      </c>
      <c r="G1542" s="177">
        <v>1.8606</v>
      </c>
      <c r="H1542" s="177">
        <v>0.98929999999999996</v>
      </c>
      <c r="I1542" s="177">
        <v>-0.36870000000000003</v>
      </c>
      <c r="J1542" s="177">
        <v>1.1408</v>
      </c>
      <c r="K1542" s="177">
        <v>-6.7759999999999998</v>
      </c>
      <c r="L1542" s="177">
        <v>-1.2715000000000001</v>
      </c>
      <c r="M1542" s="177">
        <v>5.9936999999999996</v>
      </c>
      <c r="N1542" s="177">
        <v>5.7832999999999997</v>
      </c>
      <c r="O1542" s="177">
        <v>23.042200000000001</v>
      </c>
      <c r="P1542" s="177">
        <v>15.543100000000001</v>
      </c>
      <c r="Q1542" s="177">
        <v>15.093400000000001</v>
      </c>
      <c r="R1542" s="177">
        <v>14.933</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1141</v>
      </c>
      <c r="B1543" s="173" t="s">
        <v>2065</v>
      </c>
      <c r="C1543" s="173">
        <v>141224</v>
      </c>
      <c r="D1543" s="176">
        <v>44988</v>
      </c>
      <c r="E1543" s="177">
        <v>20.2135</v>
      </c>
      <c r="F1543" s="177">
        <v>1.0165</v>
      </c>
      <c r="G1543" s="177">
        <v>1.8471</v>
      </c>
      <c r="H1543" s="177">
        <v>0.95540000000000003</v>
      </c>
      <c r="I1543" s="177">
        <v>-0.43640000000000001</v>
      </c>
      <c r="J1543" s="177">
        <v>1.0024</v>
      </c>
      <c r="K1543" s="177">
        <v>-7.2004999999999999</v>
      </c>
      <c r="L1543" s="177">
        <v>-2.1720999999999999</v>
      </c>
      <c r="M1543" s="177">
        <v>4.5490000000000004</v>
      </c>
      <c r="N1543" s="177">
        <v>3.8645999999999998</v>
      </c>
      <c r="O1543" s="177">
        <v>20.862400000000001</v>
      </c>
      <c r="P1543" s="177">
        <v>13.436</v>
      </c>
      <c r="Q1543" s="177">
        <v>12.868499999999999</v>
      </c>
      <c r="R1543" s="177">
        <v>12.8719</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1141</v>
      </c>
      <c r="B1544" s="173" t="s">
        <v>1151</v>
      </c>
      <c r="C1544" s="173">
        <v>101161</v>
      </c>
      <c r="D1544" s="176">
        <v>44988</v>
      </c>
      <c r="E1544" s="177">
        <v>164.4854</v>
      </c>
      <c r="F1544" s="177">
        <v>1.0137</v>
      </c>
      <c r="G1544" s="177">
        <v>1.5295000000000001</v>
      </c>
      <c r="H1544" s="177">
        <v>0.70830000000000004</v>
      </c>
      <c r="I1544" s="177">
        <v>-0.68159999999999998</v>
      </c>
      <c r="J1544" s="177">
        <v>0.74529999999999996</v>
      </c>
      <c r="K1544" s="177">
        <v>-3.7494000000000001</v>
      </c>
      <c r="L1544" s="177">
        <v>1.5787</v>
      </c>
      <c r="M1544" s="177">
        <v>14.1883</v>
      </c>
      <c r="N1544" s="177">
        <v>18.341000000000001</v>
      </c>
      <c r="O1544" s="177">
        <v>21.1341</v>
      </c>
      <c r="P1544" s="177">
        <v>11.898199999999999</v>
      </c>
      <c r="Q1544" s="177">
        <v>16.890499999999999</v>
      </c>
      <c r="R1544" s="177">
        <v>17.340299999999999</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1141</v>
      </c>
      <c r="B1545" s="173" t="s">
        <v>1152</v>
      </c>
      <c r="C1545" s="173">
        <v>118650</v>
      </c>
      <c r="D1545" s="176">
        <v>44988</v>
      </c>
      <c r="E1545" s="177">
        <v>177.1808</v>
      </c>
      <c r="F1545" s="177">
        <v>1.0149999999999999</v>
      </c>
      <c r="G1545" s="177">
        <v>1.5350999999999999</v>
      </c>
      <c r="H1545" s="177">
        <v>0.72219999999999995</v>
      </c>
      <c r="I1545" s="177">
        <v>-0.65149999999999997</v>
      </c>
      <c r="J1545" s="177">
        <v>0.80630000000000002</v>
      </c>
      <c r="K1545" s="177">
        <v>-3.5589</v>
      </c>
      <c r="L1545" s="177">
        <v>1.9832000000000001</v>
      </c>
      <c r="M1545" s="177">
        <v>14.825799999999999</v>
      </c>
      <c r="N1545" s="177">
        <v>19.246600000000001</v>
      </c>
      <c r="O1545" s="177">
        <v>21.9907</v>
      </c>
      <c r="P1545" s="177">
        <v>12.6791</v>
      </c>
      <c r="Q1545" s="177">
        <v>14.501300000000001</v>
      </c>
      <c r="R1545" s="177">
        <v>18.1783</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1141</v>
      </c>
      <c r="B1546" s="173" t="s">
        <v>1153</v>
      </c>
      <c r="C1546" s="173">
        <v>100631</v>
      </c>
      <c r="D1546" s="176">
        <v>44988</v>
      </c>
      <c r="E1546" s="177">
        <v>423.78359999999998</v>
      </c>
      <c r="F1546" s="177">
        <v>1.6385000000000001</v>
      </c>
      <c r="G1546" s="177">
        <v>2.9689999999999999</v>
      </c>
      <c r="H1546" s="177">
        <v>2.4455</v>
      </c>
      <c r="I1546" s="177">
        <v>-7.2999999999999995E-2</v>
      </c>
      <c r="J1546" s="177">
        <v>0.75829999999999997</v>
      </c>
      <c r="K1546" s="177">
        <v>-9.9634999999999998</v>
      </c>
      <c r="L1546" s="177">
        <v>-2.5001000000000002</v>
      </c>
      <c r="M1546" s="177">
        <v>7.0045000000000002</v>
      </c>
      <c r="N1546" s="177">
        <v>7.8281000000000001</v>
      </c>
      <c r="O1546" s="177">
        <v>33.154200000000003</v>
      </c>
      <c r="P1546" s="177">
        <v>18.764500000000002</v>
      </c>
      <c r="Q1546" s="177">
        <v>18.596499999999999</v>
      </c>
      <c r="R1546" s="177">
        <v>19.4072</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1141</v>
      </c>
      <c r="B1547" s="173" t="s">
        <v>1154</v>
      </c>
      <c r="C1547" s="173">
        <v>120823</v>
      </c>
      <c r="D1547" s="176">
        <v>44988</v>
      </c>
      <c r="E1547" s="177">
        <v>449.92899999999997</v>
      </c>
      <c r="F1547" s="177">
        <v>1.6418999999999999</v>
      </c>
      <c r="G1547" s="177">
        <v>2.9803999999999999</v>
      </c>
      <c r="H1547" s="177">
        <v>2.4744999999999999</v>
      </c>
      <c r="I1547" s="177">
        <v>-1.4500000000000001E-2</v>
      </c>
      <c r="J1547" s="177">
        <v>0.82040000000000002</v>
      </c>
      <c r="K1547" s="177">
        <v>-9.6636000000000006</v>
      </c>
      <c r="L1547" s="177">
        <v>-1.8726</v>
      </c>
      <c r="M1547" s="177">
        <v>8.1392000000000007</v>
      </c>
      <c r="N1547" s="177">
        <v>9.3513000000000002</v>
      </c>
      <c r="O1547" s="177">
        <v>35.200600000000001</v>
      </c>
      <c r="P1547" s="177">
        <v>20.0549</v>
      </c>
      <c r="Q1547" s="177">
        <v>19.466200000000001</v>
      </c>
      <c r="R1547" s="177">
        <v>21.380400000000002</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1141</v>
      </c>
      <c r="B1548" s="173" t="s">
        <v>1155</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1141</v>
      </c>
      <c r="B1549" s="173" t="s">
        <v>1156</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1141</v>
      </c>
      <c r="B1550" s="173" t="s">
        <v>1844</v>
      </c>
      <c r="C1550" s="173">
        <v>149667</v>
      </c>
      <c r="D1550" s="176">
        <v>44988</v>
      </c>
      <c r="E1550" s="177">
        <v>232.5103</v>
      </c>
      <c r="F1550" s="177">
        <v>0.86890000000000001</v>
      </c>
      <c r="G1550" s="177">
        <v>1.2810999999999999</v>
      </c>
      <c r="H1550" s="177">
        <v>0.73609999999999998</v>
      </c>
      <c r="I1550" s="177">
        <v>-1.0007999999999999</v>
      </c>
      <c r="J1550" s="177">
        <v>-0.40250000000000002</v>
      </c>
      <c r="K1550" s="177">
        <v>-5.8653000000000004</v>
      </c>
      <c r="L1550" s="177">
        <v>-4.3093000000000004</v>
      </c>
      <c r="M1550" s="177">
        <v>5.5536000000000003</v>
      </c>
      <c r="N1550" s="177">
        <v>2.9527999999999999</v>
      </c>
      <c r="O1550" s="177">
        <v>18.028600000000001</v>
      </c>
      <c r="P1550" s="177">
        <v>9.8510000000000009</v>
      </c>
      <c r="Q1550" s="177">
        <v>15.1043</v>
      </c>
      <c r="R1550" s="177">
        <v>12.571099999999999</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1141</v>
      </c>
      <c r="B1551" s="173" t="s">
        <v>1845</v>
      </c>
      <c r="C1551" s="173">
        <v>149669</v>
      </c>
      <c r="D1551" s="176">
        <v>44988</v>
      </c>
      <c r="E1551" s="177">
        <v>252.20500000000001</v>
      </c>
      <c r="F1551" s="177">
        <v>0.872</v>
      </c>
      <c r="G1551" s="177">
        <v>1.2904</v>
      </c>
      <c r="H1551" s="177">
        <v>0.7581</v>
      </c>
      <c r="I1551" s="177">
        <v>-0.95640000000000003</v>
      </c>
      <c r="J1551" s="177">
        <v>-0.31280000000000002</v>
      </c>
      <c r="K1551" s="177">
        <v>-5.5911</v>
      </c>
      <c r="L1551" s="177">
        <v>-3.7543000000000002</v>
      </c>
      <c r="M1551" s="177">
        <v>6.4802</v>
      </c>
      <c r="N1551" s="177">
        <v>4.1849999999999996</v>
      </c>
      <c r="O1551" s="177">
        <v>19.136099999999999</v>
      </c>
      <c r="P1551" s="177">
        <v>10.8911</v>
      </c>
      <c r="Q1551" s="177">
        <v>15.503500000000001</v>
      </c>
      <c r="R1551" s="177">
        <v>13.7026</v>
      </c>
      <c r="S1551" t="s">
        <v>1786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1.0801812500000001</v>
      </c>
      <c r="G1552" s="179">
        <v>1.6919749999999998</v>
      </c>
      <c r="H1552" s="179">
        <v>1.1125624999999997</v>
      </c>
      <c r="I1552" s="179">
        <v>-0.67243750000000013</v>
      </c>
      <c r="J1552" s="179">
        <v>0.18229375000000003</v>
      </c>
      <c r="K1552" s="179">
        <v>-5.6737500000000001</v>
      </c>
      <c r="L1552" s="179">
        <v>-0.43119374999999993</v>
      </c>
      <c r="M1552" s="179">
        <v>8.9268187499999989</v>
      </c>
      <c r="N1552" s="179">
        <v>8.5288125000000008</v>
      </c>
      <c r="O1552" s="179">
        <v>20.2885375</v>
      </c>
      <c r="P1552" s="179">
        <v>12.868685714285714</v>
      </c>
      <c r="Q1552" s="179">
        <v>14.90384375</v>
      </c>
      <c r="R1552" s="179">
        <v>12.773381249999998</v>
      </c>
      <c r="S1552" t="s">
        <v>1786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1.0157499999999999</v>
      </c>
      <c r="G1553" s="179">
        <v>1.4738500000000001</v>
      </c>
      <c r="H1553" s="179">
        <v>0.88860000000000006</v>
      </c>
      <c r="I1553" s="179">
        <v>-0.65300000000000002</v>
      </c>
      <c r="J1553" s="179">
        <v>0.46879999999999999</v>
      </c>
      <c r="K1553" s="179">
        <v>-5.4595500000000001</v>
      </c>
      <c r="L1553" s="179">
        <v>-6.0249999999999998E-2</v>
      </c>
      <c r="M1553" s="179">
        <v>8.7353000000000005</v>
      </c>
      <c r="N1553" s="179">
        <v>7.6822999999999997</v>
      </c>
      <c r="O1553" s="179">
        <v>19.5016</v>
      </c>
      <c r="P1553" s="179">
        <v>11.895099999999999</v>
      </c>
      <c r="Q1553" s="179">
        <v>14.9915</v>
      </c>
      <c r="R1553" s="179">
        <v>12.721499999999999</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1157</v>
      </c>
      <c r="B1555" s="175"/>
      <c r="C1555" s="175"/>
      <c r="D1555" s="175"/>
      <c r="E1555" s="175"/>
      <c r="F1555" s="175"/>
      <c r="G1555" s="175"/>
      <c r="H1555" s="175"/>
      <c r="I1555" s="175"/>
      <c r="J1555" s="175"/>
      <c r="K1555" s="175"/>
      <c r="L1555" s="175"/>
      <c r="M1555" s="175"/>
      <c r="N1555" s="175"/>
      <c r="O1555" s="175"/>
      <c r="P1555" s="175"/>
      <c r="Q1555" s="175"/>
      <c r="R1555" s="175"/>
      <c r="S1555" t="s">
        <v>1786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1158</v>
      </c>
      <c r="B1556" s="173" t="s">
        <v>1159</v>
      </c>
      <c r="C1556" s="173">
        <v>145486</v>
      </c>
      <c r="D1556" s="176">
        <v>44990</v>
      </c>
      <c r="E1556" s="177">
        <v>1206.8479</v>
      </c>
      <c r="F1556" s="177">
        <v>6.1920000000000002</v>
      </c>
      <c r="G1556" s="177">
        <v>6.1910999999999996</v>
      </c>
      <c r="H1556" s="177">
        <v>6.3036000000000003</v>
      </c>
      <c r="I1556" s="177">
        <v>6.4180000000000001</v>
      </c>
      <c r="J1556" s="177">
        <v>6.3754999999999997</v>
      </c>
      <c r="K1556" s="177">
        <v>6.2404999999999999</v>
      </c>
      <c r="L1556" s="177">
        <v>6.0378999999999996</v>
      </c>
      <c r="M1556" s="177">
        <v>5.6878000000000002</v>
      </c>
      <c r="N1556" s="177">
        <v>5.2240000000000002</v>
      </c>
      <c r="O1556" s="177">
        <v>3.8534000000000002</v>
      </c>
      <c r="P1556" s="177"/>
      <c r="Q1556" s="177">
        <v>4.4246999999999996</v>
      </c>
      <c r="R1556" s="177">
        <v>4.2527999999999997</v>
      </c>
      <c r="S1556" t="s">
        <v>1786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1158</v>
      </c>
      <c r="B1557" s="173" t="s">
        <v>1160</v>
      </c>
      <c r="C1557" s="173">
        <v>145481</v>
      </c>
      <c r="D1557" s="176">
        <v>44990</v>
      </c>
      <c r="E1557" s="177">
        <v>1200.6142</v>
      </c>
      <c r="F1557" s="177">
        <v>6.0903999999999998</v>
      </c>
      <c r="G1557" s="177">
        <v>6.0903999999999998</v>
      </c>
      <c r="H1557" s="177">
        <v>6.2031000000000001</v>
      </c>
      <c r="I1557" s="177">
        <v>6.3175999999999997</v>
      </c>
      <c r="J1557" s="177">
        <v>6.2748999999999997</v>
      </c>
      <c r="K1557" s="177">
        <v>6.1391</v>
      </c>
      <c r="L1557" s="177">
        <v>5.9347000000000003</v>
      </c>
      <c r="M1557" s="177">
        <v>5.5800999999999998</v>
      </c>
      <c r="N1557" s="177">
        <v>5.1109</v>
      </c>
      <c r="O1557" s="177">
        <v>3.7360000000000002</v>
      </c>
      <c r="P1557" s="177"/>
      <c r="Q1557" s="177">
        <v>4.3002000000000002</v>
      </c>
      <c r="R1557" s="177">
        <v>4.1364000000000001</v>
      </c>
      <c r="S1557" t="s">
        <v>1786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1158</v>
      </c>
      <c r="B1558" s="173" t="s">
        <v>1161</v>
      </c>
      <c r="C1558" s="173">
        <v>146675</v>
      </c>
      <c r="D1558" s="176">
        <v>44990</v>
      </c>
      <c r="E1558" s="177">
        <v>1180.0790999999999</v>
      </c>
      <c r="F1558" s="177">
        <v>6.1901999999999999</v>
      </c>
      <c r="G1558" s="177">
        <v>6.1943000000000001</v>
      </c>
      <c r="H1558" s="177">
        <v>6.3475000000000001</v>
      </c>
      <c r="I1558" s="177">
        <v>6.4461000000000004</v>
      </c>
      <c r="J1558" s="177">
        <v>6.3937999999999997</v>
      </c>
      <c r="K1558" s="177">
        <v>6.2779999999999996</v>
      </c>
      <c r="L1558" s="177">
        <v>6.0723000000000003</v>
      </c>
      <c r="M1558" s="177">
        <v>5.7244999999999999</v>
      </c>
      <c r="N1558" s="177">
        <v>5.2568999999999999</v>
      </c>
      <c r="O1558" s="177">
        <v>3.8742999999999999</v>
      </c>
      <c r="P1558" s="177"/>
      <c r="Q1558" s="177">
        <v>4.2531999999999996</v>
      </c>
      <c r="R1558" s="177">
        <v>4.2694000000000001</v>
      </c>
      <c r="S1558" t="s">
        <v>1786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1158</v>
      </c>
      <c r="B1559" s="173" t="s">
        <v>1162</v>
      </c>
      <c r="C1559" s="173">
        <v>146678</v>
      </c>
      <c r="D1559" s="176">
        <v>44990</v>
      </c>
      <c r="E1559" s="177">
        <v>1177.2936</v>
      </c>
      <c r="F1559" s="177">
        <v>6.1303999999999998</v>
      </c>
      <c r="G1559" s="177">
        <v>6.1334999999999997</v>
      </c>
      <c r="H1559" s="177">
        <v>6.2870999999999997</v>
      </c>
      <c r="I1559" s="177">
        <v>6.3856999999999999</v>
      </c>
      <c r="J1559" s="177">
        <v>6.3334000000000001</v>
      </c>
      <c r="K1559" s="177">
        <v>6.2171000000000003</v>
      </c>
      <c r="L1559" s="177">
        <v>6.0103999999999997</v>
      </c>
      <c r="M1559" s="177">
        <v>5.6619000000000002</v>
      </c>
      <c r="N1559" s="177">
        <v>5.1938000000000004</v>
      </c>
      <c r="O1559" s="177">
        <v>3.8155000000000001</v>
      </c>
      <c r="P1559" s="177"/>
      <c r="Q1559" s="177">
        <v>4.1912000000000003</v>
      </c>
      <c r="R1559" s="177">
        <v>4.2068000000000003</v>
      </c>
      <c r="S1559" t="s">
        <v>1786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1158</v>
      </c>
      <c r="B1560" s="173" t="s">
        <v>1957</v>
      </c>
      <c r="C1560" s="173">
        <v>147951</v>
      </c>
      <c r="D1560" s="176">
        <v>44990</v>
      </c>
      <c r="E1560" s="177">
        <v>1130.5547999999999</v>
      </c>
      <c r="F1560" s="177">
        <v>6.0803000000000003</v>
      </c>
      <c r="G1560" s="177">
        <v>6.0845000000000002</v>
      </c>
      <c r="H1560" s="177">
        <v>6.2320000000000002</v>
      </c>
      <c r="I1560" s="177">
        <v>6.4012000000000002</v>
      </c>
      <c r="J1560" s="177">
        <v>6.3884999999999996</v>
      </c>
      <c r="K1560" s="177">
        <v>6.3369</v>
      </c>
      <c r="L1560" s="177">
        <v>6.1311999999999998</v>
      </c>
      <c r="M1560" s="177">
        <v>5.7766000000000002</v>
      </c>
      <c r="N1560" s="177">
        <v>5.3231000000000002</v>
      </c>
      <c r="O1560" s="177">
        <v>3.9954999999999998</v>
      </c>
      <c r="P1560" s="177"/>
      <c r="Q1560" s="177">
        <v>4.0316000000000001</v>
      </c>
      <c r="R1560" s="177">
        <v>4.3380999999999998</v>
      </c>
      <c r="S1560" t="s">
        <v>1786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1158</v>
      </c>
      <c r="B1561" s="173" t="s">
        <v>1958</v>
      </c>
      <c r="C1561" s="173">
        <v>147936</v>
      </c>
      <c r="D1561" s="176">
        <v>44990</v>
      </c>
      <c r="E1561" s="177">
        <v>1127.9684</v>
      </c>
      <c r="F1561" s="177">
        <v>6.0682999999999998</v>
      </c>
      <c r="G1561" s="177">
        <v>6.0693000000000001</v>
      </c>
      <c r="H1561" s="177">
        <v>6.218</v>
      </c>
      <c r="I1561" s="177">
        <v>6.3799000000000001</v>
      </c>
      <c r="J1561" s="177">
        <v>6.3613999999999997</v>
      </c>
      <c r="K1561" s="177">
        <v>6.2938000000000001</v>
      </c>
      <c r="L1561" s="177">
        <v>6.0805999999999996</v>
      </c>
      <c r="M1561" s="177">
        <v>5.7252000000000001</v>
      </c>
      <c r="N1561" s="177">
        <v>5.2695999999999996</v>
      </c>
      <c r="O1561" s="177">
        <v>3.9198</v>
      </c>
      <c r="P1561" s="177"/>
      <c r="Q1561" s="177">
        <v>3.9548999999999999</v>
      </c>
      <c r="R1561" s="177">
        <v>4.2735000000000003</v>
      </c>
      <c r="S1561" t="s">
        <v>1786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1158</v>
      </c>
      <c r="B1562" s="173" t="s">
        <v>1907</v>
      </c>
      <c r="C1562" s="173">
        <v>147196</v>
      </c>
      <c r="D1562" s="176">
        <v>44990</v>
      </c>
      <c r="E1562" s="177">
        <v>1171.8285000000001</v>
      </c>
      <c r="F1562" s="177">
        <v>6.1932999999999998</v>
      </c>
      <c r="G1562" s="177">
        <v>6.1912000000000003</v>
      </c>
      <c r="H1562" s="177">
        <v>6.2972000000000001</v>
      </c>
      <c r="I1562" s="177">
        <v>6.3802000000000003</v>
      </c>
      <c r="J1562" s="177">
        <v>6.3250999999999999</v>
      </c>
      <c r="K1562" s="177">
        <v>6.2145999999999999</v>
      </c>
      <c r="L1562" s="177">
        <v>6.0260999999999996</v>
      </c>
      <c r="M1562" s="177">
        <v>5.6901999999999999</v>
      </c>
      <c r="N1562" s="177">
        <v>5.2183999999999999</v>
      </c>
      <c r="O1562" s="177">
        <v>3.8664999999999998</v>
      </c>
      <c r="P1562" s="177"/>
      <c r="Q1562" s="177">
        <v>4.1855000000000002</v>
      </c>
      <c r="R1562" s="177">
        <v>4.2359999999999998</v>
      </c>
      <c r="S1562" t="s">
        <v>1786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1158</v>
      </c>
      <c r="B1563" s="173" t="s">
        <v>1908</v>
      </c>
      <c r="C1563" s="173">
        <v>147193</v>
      </c>
      <c r="D1563" s="176">
        <v>44990</v>
      </c>
      <c r="E1563" s="177">
        <v>1169.2627</v>
      </c>
      <c r="F1563" s="177">
        <v>6.1349999999999998</v>
      </c>
      <c r="G1563" s="177">
        <v>6.1318999999999999</v>
      </c>
      <c r="H1563" s="177">
        <v>6.2373000000000003</v>
      </c>
      <c r="I1563" s="177">
        <v>6.3201000000000001</v>
      </c>
      <c r="J1563" s="177">
        <v>6.2648999999999999</v>
      </c>
      <c r="K1563" s="177">
        <v>6.1536999999999997</v>
      </c>
      <c r="L1563" s="177">
        <v>5.9642999999999997</v>
      </c>
      <c r="M1563" s="177">
        <v>5.6275000000000004</v>
      </c>
      <c r="N1563" s="177">
        <v>5.1547999999999998</v>
      </c>
      <c r="O1563" s="177">
        <v>3.8056000000000001</v>
      </c>
      <c r="P1563" s="177"/>
      <c r="Q1563" s="177">
        <v>4.1264000000000003</v>
      </c>
      <c r="R1563" s="177">
        <v>4.1757999999999997</v>
      </c>
      <c r="S1563" t="s">
        <v>1786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1158</v>
      </c>
      <c r="B1564" s="173" t="s">
        <v>1163</v>
      </c>
      <c r="C1564" s="173">
        <v>147125</v>
      </c>
      <c r="D1564" s="176"/>
      <c r="E1564" s="177"/>
      <c r="F1564" s="177"/>
      <c r="G1564" s="177"/>
      <c r="H1564" s="177"/>
      <c r="I1564" s="177"/>
      <c r="J1564" s="177"/>
      <c r="K1564" s="177"/>
      <c r="L1564" s="177"/>
      <c r="M1564" s="177"/>
      <c r="N1564" s="177"/>
      <c r="O1564" s="177"/>
      <c r="P1564" s="177"/>
      <c r="Q1564" s="177"/>
      <c r="R1564" s="177"/>
      <c r="S1564" t="s">
        <v>1786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1158</v>
      </c>
      <c r="B1565" s="173" t="s">
        <v>1164</v>
      </c>
      <c r="C1565" s="173">
        <v>147124</v>
      </c>
      <c r="D1565" s="176"/>
      <c r="E1565" s="177"/>
      <c r="F1565" s="177"/>
      <c r="G1565" s="177"/>
      <c r="H1565" s="177"/>
      <c r="I1565" s="177"/>
      <c r="J1565" s="177"/>
      <c r="K1565" s="177"/>
      <c r="L1565" s="177"/>
      <c r="M1565" s="177"/>
      <c r="N1565" s="177"/>
      <c r="O1565" s="177"/>
      <c r="P1565" s="177"/>
      <c r="Q1565" s="177"/>
      <c r="R1565" s="177"/>
      <c r="S1565" t="s">
        <v>1786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1158</v>
      </c>
      <c r="B1566" s="173" t="s">
        <v>1165</v>
      </c>
      <c r="C1566" s="173">
        <v>147531</v>
      </c>
      <c r="D1566" s="176">
        <v>44990</v>
      </c>
      <c r="E1566" s="177">
        <v>1154.9349999999999</v>
      </c>
      <c r="F1566" s="177">
        <v>6.1162999999999998</v>
      </c>
      <c r="G1566" s="177">
        <v>6.1173000000000002</v>
      </c>
      <c r="H1566" s="177">
        <v>6.2351000000000001</v>
      </c>
      <c r="I1566" s="177">
        <v>6.3997999999999999</v>
      </c>
      <c r="J1566" s="177">
        <v>6.3121</v>
      </c>
      <c r="K1566" s="177">
        <v>6.2073</v>
      </c>
      <c r="L1566" s="177">
        <v>6.0101000000000004</v>
      </c>
      <c r="M1566" s="177">
        <v>5.6607000000000003</v>
      </c>
      <c r="N1566" s="177">
        <v>5.2024999999999997</v>
      </c>
      <c r="O1566" s="177">
        <v>3.8523999999999998</v>
      </c>
      <c r="P1566" s="177"/>
      <c r="Q1566" s="177">
        <v>4.0578000000000003</v>
      </c>
      <c r="R1566" s="177">
        <v>4.2172999999999998</v>
      </c>
      <c r="S1566" t="s">
        <v>1786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1158</v>
      </c>
      <c r="B1567" s="173" t="s">
        <v>1166</v>
      </c>
      <c r="C1567" s="173">
        <v>147534</v>
      </c>
      <c r="D1567" s="176">
        <v>44990</v>
      </c>
      <c r="E1567" s="177">
        <v>1154.0859</v>
      </c>
      <c r="F1567" s="177">
        <v>6.1050000000000004</v>
      </c>
      <c r="G1567" s="177">
        <v>6.1070000000000002</v>
      </c>
      <c r="H1567" s="177">
        <v>6.2248000000000001</v>
      </c>
      <c r="I1567" s="177">
        <v>6.3893000000000004</v>
      </c>
      <c r="J1567" s="177">
        <v>6.3013000000000003</v>
      </c>
      <c r="K1567" s="177">
        <v>6.1969000000000003</v>
      </c>
      <c r="L1567" s="177">
        <v>5.9996</v>
      </c>
      <c r="M1567" s="177">
        <v>5.6501000000000001</v>
      </c>
      <c r="N1567" s="177">
        <v>5.1919000000000004</v>
      </c>
      <c r="O1567" s="177">
        <v>3.8374999999999999</v>
      </c>
      <c r="P1567" s="177"/>
      <c r="Q1567" s="177">
        <v>4.0366</v>
      </c>
      <c r="R1567" s="177">
        <v>4.2042999999999999</v>
      </c>
      <c r="S1567" t="s">
        <v>1786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1158</v>
      </c>
      <c r="B1568" s="173" t="s">
        <v>1167</v>
      </c>
      <c r="C1568" s="173">
        <v>146062</v>
      </c>
      <c r="D1568" s="176">
        <v>44990</v>
      </c>
      <c r="E1568" s="177">
        <v>1195.1058</v>
      </c>
      <c r="F1568" s="177">
        <v>6.1592000000000002</v>
      </c>
      <c r="G1568" s="177">
        <v>6.1571999999999996</v>
      </c>
      <c r="H1568" s="177">
        <v>6.2649999999999997</v>
      </c>
      <c r="I1568" s="177">
        <v>6.3852000000000002</v>
      </c>
      <c r="J1568" s="177">
        <v>6.3479999999999999</v>
      </c>
      <c r="K1568" s="177">
        <v>6.2416</v>
      </c>
      <c r="L1568" s="177">
        <v>6.0483000000000002</v>
      </c>
      <c r="M1568" s="177">
        <v>5.6996000000000002</v>
      </c>
      <c r="N1568" s="177">
        <v>5.23</v>
      </c>
      <c r="O1568" s="177">
        <v>3.8963999999999999</v>
      </c>
      <c r="P1568" s="177"/>
      <c r="Q1568" s="177">
        <v>4.3802000000000003</v>
      </c>
      <c r="R1568" s="177">
        <v>4.2443999999999997</v>
      </c>
      <c r="S1568" t="s">
        <v>1786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1158</v>
      </c>
      <c r="B1569" s="173" t="s">
        <v>1168</v>
      </c>
      <c r="C1569" s="173">
        <v>146061</v>
      </c>
      <c r="D1569" s="176">
        <v>44990</v>
      </c>
      <c r="E1569" s="177">
        <v>1190.9199000000001</v>
      </c>
      <c r="F1569" s="177">
        <v>6.0796000000000001</v>
      </c>
      <c r="G1569" s="177">
        <v>6.0766</v>
      </c>
      <c r="H1569" s="177">
        <v>6.1852</v>
      </c>
      <c r="I1569" s="177">
        <v>6.3049999999999997</v>
      </c>
      <c r="J1569" s="177">
        <v>6.2675999999999998</v>
      </c>
      <c r="K1569" s="177">
        <v>6.1604000000000001</v>
      </c>
      <c r="L1569" s="177">
        <v>5.9608999999999996</v>
      </c>
      <c r="M1569" s="177">
        <v>5.6124999999999998</v>
      </c>
      <c r="N1569" s="177">
        <v>5.1416000000000004</v>
      </c>
      <c r="O1569" s="177">
        <v>3.8149000000000002</v>
      </c>
      <c r="P1569" s="177"/>
      <c r="Q1569" s="177">
        <v>4.2920999999999996</v>
      </c>
      <c r="R1569" s="177">
        <v>4.1608999999999998</v>
      </c>
      <c r="S1569" t="s">
        <v>1786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1158</v>
      </c>
      <c r="B1570" s="173" t="s">
        <v>1169</v>
      </c>
      <c r="C1570" s="173">
        <v>147570</v>
      </c>
      <c r="D1570" s="176">
        <v>44990</v>
      </c>
      <c r="E1570" s="177">
        <v>1156.1232</v>
      </c>
      <c r="F1570" s="177">
        <v>6.2141999999999999</v>
      </c>
      <c r="G1570" s="177">
        <v>6.1879</v>
      </c>
      <c r="H1570" s="177">
        <v>6.2634999999999996</v>
      </c>
      <c r="I1570" s="177">
        <v>6.3567</v>
      </c>
      <c r="J1570" s="177">
        <v>6.3189000000000002</v>
      </c>
      <c r="K1570" s="177">
        <v>6.1817000000000002</v>
      </c>
      <c r="L1570" s="177">
        <v>5.9740000000000002</v>
      </c>
      <c r="M1570" s="177">
        <v>5.6177000000000001</v>
      </c>
      <c r="N1570" s="177">
        <v>5.1481000000000003</v>
      </c>
      <c r="O1570" s="177">
        <v>3.8645</v>
      </c>
      <c r="P1570" s="177"/>
      <c r="Q1570" s="177">
        <v>4.0885999999999996</v>
      </c>
      <c r="R1570" s="177">
        <v>4.1756000000000002</v>
      </c>
      <c r="S1570" t="s">
        <v>1786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1158</v>
      </c>
      <c r="B1571" s="173" t="s">
        <v>1170</v>
      </c>
      <c r="C1571" s="173">
        <v>147569</v>
      </c>
      <c r="D1571" s="176">
        <v>44990</v>
      </c>
      <c r="E1571" s="177">
        <v>1153.6872000000001</v>
      </c>
      <c r="F1571" s="177">
        <v>6.1513999999999998</v>
      </c>
      <c r="G1571" s="177">
        <v>6.1271000000000004</v>
      </c>
      <c r="H1571" s="177">
        <v>6.2034000000000002</v>
      </c>
      <c r="I1571" s="177">
        <v>6.2965999999999998</v>
      </c>
      <c r="J1571" s="177">
        <v>6.2584999999999997</v>
      </c>
      <c r="K1571" s="177">
        <v>6.1264000000000003</v>
      </c>
      <c r="L1571" s="177">
        <v>5.9202000000000004</v>
      </c>
      <c r="M1571" s="177">
        <v>5.5640999999999998</v>
      </c>
      <c r="N1571" s="177">
        <v>5.0942999999999996</v>
      </c>
      <c r="O1571" s="177">
        <v>3.8107000000000002</v>
      </c>
      <c r="P1571" s="177"/>
      <c r="Q1571" s="177">
        <v>4.0279999999999996</v>
      </c>
      <c r="R1571" s="177">
        <v>4.1228999999999996</v>
      </c>
      <c r="S1571" t="s">
        <v>1786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1158</v>
      </c>
      <c r="B1572" s="173" t="s">
        <v>1171</v>
      </c>
      <c r="C1572" s="173">
        <v>147213</v>
      </c>
      <c r="D1572" s="176">
        <v>44990</v>
      </c>
      <c r="E1572" s="177">
        <v>1162.4838</v>
      </c>
      <c r="F1572" s="177">
        <v>6.0419999999999998</v>
      </c>
      <c r="G1572" s="177">
        <v>6.0366999999999997</v>
      </c>
      <c r="H1572" s="177">
        <v>6.1326000000000001</v>
      </c>
      <c r="I1572" s="177">
        <v>6.2481999999999998</v>
      </c>
      <c r="J1572" s="177">
        <v>6.1928000000000001</v>
      </c>
      <c r="K1572" s="177">
        <v>6.1163999999999996</v>
      </c>
      <c r="L1572" s="177">
        <v>5.9282000000000004</v>
      </c>
      <c r="M1572" s="177">
        <v>5.5816999999999997</v>
      </c>
      <c r="N1572" s="177">
        <v>5.1157000000000004</v>
      </c>
      <c r="O1572" s="177">
        <v>3.7139000000000002</v>
      </c>
      <c r="P1572" s="177"/>
      <c r="Q1572" s="177">
        <v>4.0121000000000002</v>
      </c>
      <c r="R1572" s="177">
        <v>4.1349</v>
      </c>
      <c r="S1572" t="s">
        <v>1786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1158</v>
      </c>
      <c r="B1573" s="173" t="s">
        <v>1172</v>
      </c>
      <c r="C1573" s="173">
        <v>147214</v>
      </c>
      <c r="D1573" s="176">
        <v>44990</v>
      </c>
      <c r="E1573" s="177">
        <v>1164.8916999999999</v>
      </c>
      <c r="F1573" s="177">
        <v>6.0891000000000002</v>
      </c>
      <c r="G1573" s="177">
        <v>6.0858999999999996</v>
      </c>
      <c r="H1573" s="177">
        <v>6.1821999999999999</v>
      </c>
      <c r="I1573" s="177">
        <v>6.2981999999999996</v>
      </c>
      <c r="J1573" s="177">
        <v>6.2427999999999999</v>
      </c>
      <c r="K1573" s="177">
        <v>6.1670999999999996</v>
      </c>
      <c r="L1573" s="177">
        <v>5.9795999999999996</v>
      </c>
      <c r="M1573" s="177">
        <v>5.6337000000000002</v>
      </c>
      <c r="N1573" s="177">
        <v>5.1681999999999997</v>
      </c>
      <c r="O1573" s="177">
        <v>3.7704</v>
      </c>
      <c r="P1573" s="177"/>
      <c r="Q1573" s="177">
        <v>4.0683999999999996</v>
      </c>
      <c r="R1573" s="177">
        <v>4.1872999999999996</v>
      </c>
      <c r="S1573" t="s">
        <v>1785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1158</v>
      </c>
      <c r="B1574" s="173" t="s">
        <v>1173</v>
      </c>
      <c r="C1574" s="173">
        <v>101996</v>
      </c>
      <c r="D1574" s="176">
        <v>44990</v>
      </c>
      <c r="E1574" s="177">
        <v>3287.6313</v>
      </c>
      <c r="F1574" s="177">
        <v>6.0861000000000001</v>
      </c>
      <c r="G1574" s="177">
        <v>6.0296000000000003</v>
      </c>
      <c r="H1574" s="177">
        <v>6.1490999999999998</v>
      </c>
      <c r="I1574" s="177">
        <v>6.2601000000000004</v>
      </c>
      <c r="J1574" s="177">
        <v>6.2134999999999998</v>
      </c>
      <c r="K1574" s="177">
        <v>6.0990000000000002</v>
      </c>
      <c r="L1574" s="177">
        <v>5.8983999999999996</v>
      </c>
      <c r="M1574" s="177">
        <v>5.5472000000000001</v>
      </c>
      <c r="N1574" s="177">
        <v>5.0713999999999997</v>
      </c>
      <c r="O1574" s="177">
        <v>3.7029000000000001</v>
      </c>
      <c r="P1574" s="177">
        <v>4.5118999999999998</v>
      </c>
      <c r="Q1574" s="177">
        <v>5.8061999999999996</v>
      </c>
      <c r="R1574" s="177">
        <v>4.101</v>
      </c>
      <c r="S1574" t="s">
        <v>1785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1158</v>
      </c>
      <c r="B1575" s="173" t="s">
        <v>1174</v>
      </c>
      <c r="C1575" s="173">
        <v>119110</v>
      </c>
      <c r="D1575" s="176">
        <v>44990</v>
      </c>
      <c r="E1575" s="177">
        <v>3313.2251999999999</v>
      </c>
      <c r="F1575" s="177">
        <v>6.1856999999999998</v>
      </c>
      <c r="G1575" s="177">
        <v>6.1292999999999997</v>
      </c>
      <c r="H1575" s="177">
        <v>6.2491000000000003</v>
      </c>
      <c r="I1575" s="177">
        <v>6.36</v>
      </c>
      <c r="J1575" s="177">
        <v>6.3136999999999999</v>
      </c>
      <c r="K1575" s="177">
        <v>6.2004000000000001</v>
      </c>
      <c r="L1575" s="177">
        <v>6.0014000000000003</v>
      </c>
      <c r="M1575" s="177">
        <v>5.6519000000000004</v>
      </c>
      <c r="N1575" s="177">
        <v>5.1768999999999998</v>
      </c>
      <c r="O1575" s="177">
        <v>3.8069999999999999</v>
      </c>
      <c r="P1575" s="177">
        <v>4.6119000000000003</v>
      </c>
      <c r="Q1575" s="177">
        <v>5.9219999999999997</v>
      </c>
      <c r="R1575" s="177">
        <v>4.2053000000000003</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1158</v>
      </c>
      <c r="B1576" s="173" t="s">
        <v>1175</v>
      </c>
      <c r="C1576" s="173">
        <v>147287</v>
      </c>
      <c r="D1576" s="176">
        <v>44990</v>
      </c>
      <c r="E1576" s="177">
        <v>1167.5527</v>
      </c>
      <c r="F1576" s="177">
        <v>6.2122999999999999</v>
      </c>
      <c r="G1576" s="177">
        <v>6.2023999999999999</v>
      </c>
      <c r="H1576" s="177">
        <v>6.2889999999999997</v>
      </c>
      <c r="I1576" s="177">
        <v>6.4108000000000001</v>
      </c>
      <c r="J1576" s="177">
        <v>6.3699000000000003</v>
      </c>
      <c r="K1576" s="177">
        <v>6.2443999999999997</v>
      </c>
      <c r="L1576" s="177">
        <v>6.056</v>
      </c>
      <c r="M1576" s="177">
        <v>5.7032999999999996</v>
      </c>
      <c r="N1576" s="177">
        <v>5.2389999999999999</v>
      </c>
      <c r="O1576" s="177">
        <v>3.8967999999999998</v>
      </c>
      <c r="P1576" s="177"/>
      <c r="Q1576" s="177">
        <v>4.1687000000000003</v>
      </c>
      <c r="R1576" s="177">
        <v>4.2823000000000002</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1158</v>
      </c>
      <c r="B1577" s="173" t="s">
        <v>1176</v>
      </c>
      <c r="C1577" s="173">
        <v>147290</v>
      </c>
      <c r="D1577" s="176">
        <v>44990</v>
      </c>
      <c r="E1577" s="177">
        <v>1161.018</v>
      </c>
      <c r="F1577" s="177">
        <v>6.1120000000000001</v>
      </c>
      <c r="G1577" s="177">
        <v>6.1020000000000003</v>
      </c>
      <c r="H1577" s="177">
        <v>6.1889000000000003</v>
      </c>
      <c r="I1577" s="177">
        <v>6.3106999999999998</v>
      </c>
      <c r="J1577" s="177">
        <v>6.2694000000000001</v>
      </c>
      <c r="K1577" s="177">
        <v>6.1265000000000001</v>
      </c>
      <c r="L1577" s="177">
        <v>5.9188999999999998</v>
      </c>
      <c r="M1577" s="177">
        <v>5.5586000000000002</v>
      </c>
      <c r="N1577" s="177">
        <v>5.09</v>
      </c>
      <c r="O1577" s="177">
        <v>3.7439</v>
      </c>
      <c r="P1577" s="177"/>
      <c r="Q1577" s="177">
        <v>4.0145999999999997</v>
      </c>
      <c r="R1577" s="177">
        <v>4.1303000000000001</v>
      </c>
      <c r="S1577" t="s">
        <v>1786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1158</v>
      </c>
      <c r="B1578" s="173" t="s">
        <v>1177</v>
      </c>
      <c r="C1578" s="173">
        <v>145535</v>
      </c>
      <c r="D1578" s="176">
        <v>44990</v>
      </c>
      <c r="E1578" s="177">
        <v>1197.8666000000001</v>
      </c>
      <c r="F1578" s="177">
        <v>6.0610999999999997</v>
      </c>
      <c r="G1578" s="177">
        <v>6.0647000000000002</v>
      </c>
      <c r="H1578" s="177">
        <v>6.1841999999999997</v>
      </c>
      <c r="I1578" s="177">
        <v>6.3045999999999998</v>
      </c>
      <c r="J1578" s="177">
        <v>6.2602000000000002</v>
      </c>
      <c r="K1578" s="177">
        <v>6.1395</v>
      </c>
      <c r="L1578" s="177">
        <v>5.9322999999999997</v>
      </c>
      <c r="M1578" s="177">
        <v>5.58</v>
      </c>
      <c r="N1578" s="177">
        <v>5.1113999999999997</v>
      </c>
      <c r="O1578" s="177">
        <v>3.7271000000000001</v>
      </c>
      <c r="P1578" s="177"/>
      <c r="Q1578" s="177">
        <v>4.2801</v>
      </c>
      <c r="R1578" s="177">
        <v>4.1291000000000002</v>
      </c>
      <c r="S1578" t="s">
        <v>1786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1158</v>
      </c>
      <c r="B1579" s="173" t="s">
        <v>1178</v>
      </c>
      <c r="C1579" s="173">
        <v>145536</v>
      </c>
      <c r="D1579" s="176">
        <v>44990</v>
      </c>
      <c r="E1579" s="177">
        <v>1202.9064000000001</v>
      </c>
      <c r="F1579" s="177">
        <v>6.1510999999999996</v>
      </c>
      <c r="G1579" s="177">
        <v>6.1547000000000001</v>
      </c>
      <c r="H1579" s="177">
        <v>6.2737999999999996</v>
      </c>
      <c r="I1579" s="177">
        <v>6.3944000000000001</v>
      </c>
      <c r="J1579" s="177">
        <v>6.3505000000000003</v>
      </c>
      <c r="K1579" s="177">
        <v>6.2308000000000003</v>
      </c>
      <c r="L1579" s="177">
        <v>6.0250000000000004</v>
      </c>
      <c r="M1579" s="177">
        <v>5.6738</v>
      </c>
      <c r="N1579" s="177">
        <v>5.2061000000000002</v>
      </c>
      <c r="O1579" s="177">
        <v>3.8273000000000001</v>
      </c>
      <c r="P1579" s="177"/>
      <c r="Q1579" s="177">
        <v>4.3818000000000001</v>
      </c>
      <c r="R1579" s="177">
        <v>4.2275999999999998</v>
      </c>
      <c r="S1579" t="s">
        <v>1786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1158</v>
      </c>
      <c r="B1580" s="173" t="s">
        <v>1179</v>
      </c>
      <c r="C1580" s="173">
        <v>146191</v>
      </c>
      <c r="D1580" s="176">
        <v>44990</v>
      </c>
      <c r="E1580" s="177">
        <v>1190.1542999999999</v>
      </c>
      <c r="F1580" s="177">
        <v>6.1562000000000001</v>
      </c>
      <c r="G1580" s="177">
        <v>6.2309000000000001</v>
      </c>
      <c r="H1580" s="177">
        <v>6.2897999999999996</v>
      </c>
      <c r="I1580" s="177">
        <v>6.3917999999999999</v>
      </c>
      <c r="J1580" s="177">
        <v>6.3571</v>
      </c>
      <c r="K1580" s="177">
        <v>6.2473999999999998</v>
      </c>
      <c r="L1580" s="177">
        <v>6.0445000000000002</v>
      </c>
      <c r="M1580" s="177">
        <v>5.6919000000000004</v>
      </c>
      <c r="N1580" s="177">
        <v>5.2232000000000003</v>
      </c>
      <c r="O1580" s="177">
        <v>3.8285999999999998</v>
      </c>
      <c r="P1580" s="177"/>
      <c r="Q1580" s="177">
        <v>4.3064999999999998</v>
      </c>
      <c r="R1580" s="177">
        <v>4.2350000000000003</v>
      </c>
      <c r="S1580" t="s">
        <v>1786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1158</v>
      </c>
      <c r="B1581" s="173" t="s">
        <v>1180</v>
      </c>
      <c r="C1581" s="173">
        <v>146187</v>
      </c>
      <c r="D1581" s="176">
        <v>44990</v>
      </c>
      <c r="E1581" s="177">
        <v>1184.6034999999999</v>
      </c>
      <c r="F1581" s="177">
        <v>6.0525000000000002</v>
      </c>
      <c r="G1581" s="177">
        <v>6.1284999999999998</v>
      </c>
      <c r="H1581" s="177">
        <v>6.1872999999999996</v>
      </c>
      <c r="I1581" s="177">
        <v>6.2892999999999999</v>
      </c>
      <c r="J1581" s="177">
        <v>6.2544000000000004</v>
      </c>
      <c r="K1581" s="177">
        <v>6.1436999999999999</v>
      </c>
      <c r="L1581" s="177">
        <v>5.9397000000000002</v>
      </c>
      <c r="M1581" s="177">
        <v>5.5860000000000003</v>
      </c>
      <c r="N1581" s="177">
        <v>5.1165000000000003</v>
      </c>
      <c r="O1581" s="177">
        <v>3.7147000000000001</v>
      </c>
      <c r="P1581" s="177"/>
      <c r="Q1581" s="177">
        <v>4.1885000000000003</v>
      </c>
      <c r="R1581" s="177">
        <v>4.1295000000000002</v>
      </c>
      <c r="S1581" t="s">
        <v>1786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1158</v>
      </c>
      <c r="B1582" s="173" t="s">
        <v>1181</v>
      </c>
      <c r="C1582" s="173">
        <v>147450</v>
      </c>
      <c r="D1582" s="176">
        <v>44990</v>
      </c>
      <c r="E1582" s="177">
        <v>1154.1266000000001</v>
      </c>
      <c r="F1582" s="177">
        <v>5.9433999999999996</v>
      </c>
      <c r="G1582" s="177">
        <v>5.9454000000000002</v>
      </c>
      <c r="H1582" s="177">
        <v>6.0347999999999997</v>
      </c>
      <c r="I1582" s="177">
        <v>6.1234999999999999</v>
      </c>
      <c r="J1582" s="177">
        <v>5.9725000000000001</v>
      </c>
      <c r="K1582" s="177">
        <v>5.9374000000000002</v>
      </c>
      <c r="L1582" s="177">
        <v>5.7857000000000003</v>
      </c>
      <c r="M1582" s="177">
        <v>5.4923999999999999</v>
      </c>
      <c r="N1582" s="177">
        <v>5.0354999999999999</v>
      </c>
      <c r="O1582" s="177">
        <v>3.7351000000000001</v>
      </c>
      <c r="P1582" s="177"/>
      <c r="Q1582" s="177">
        <v>3.9939</v>
      </c>
      <c r="R1582" s="177">
        <v>4.1064999999999996</v>
      </c>
      <c r="S1582" t="s">
        <v>1786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1158</v>
      </c>
      <c r="B1583" s="173" t="s">
        <v>1182</v>
      </c>
      <c r="C1583" s="173">
        <v>147454</v>
      </c>
      <c r="D1583" s="176">
        <v>44990</v>
      </c>
      <c r="E1583" s="177">
        <v>1150.2973</v>
      </c>
      <c r="F1583" s="177">
        <v>5.8933999999999997</v>
      </c>
      <c r="G1583" s="177">
        <v>5.8910999999999998</v>
      </c>
      <c r="H1583" s="177">
        <v>5.9836</v>
      </c>
      <c r="I1583" s="177">
        <v>6.0727000000000002</v>
      </c>
      <c r="J1583" s="177">
        <v>5.9207999999999998</v>
      </c>
      <c r="K1583" s="177">
        <v>5.8875999999999999</v>
      </c>
      <c r="L1583" s="177">
        <v>5.7552000000000003</v>
      </c>
      <c r="M1583" s="177">
        <v>5.4363999999999999</v>
      </c>
      <c r="N1583" s="177">
        <v>4.9668000000000001</v>
      </c>
      <c r="O1583" s="177">
        <v>3.6433</v>
      </c>
      <c r="P1583" s="177"/>
      <c r="Q1583" s="177">
        <v>3.8995000000000002</v>
      </c>
      <c r="R1583" s="177">
        <v>4.0204000000000004</v>
      </c>
      <c r="S1583" t="s">
        <v>1786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1158</v>
      </c>
      <c r="B1584" s="173" t="s">
        <v>1183</v>
      </c>
      <c r="C1584" s="173">
        <v>147883</v>
      </c>
      <c r="D1584" s="176">
        <v>44990</v>
      </c>
      <c r="E1584" s="177">
        <v>1127.6297</v>
      </c>
      <c r="F1584" s="177">
        <v>6.1284000000000001</v>
      </c>
      <c r="G1584" s="177">
        <v>6.1304999999999996</v>
      </c>
      <c r="H1584" s="177">
        <v>6.2473000000000001</v>
      </c>
      <c r="I1584" s="177">
        <v>6.3369999999999997</v>
      </c>
      <c r="J1584" s="177">
        <v>6.3273999999999999</v>
      </c>
      <c r="K1584" s="177">
        <v>6.2111999999999998</v>
      </c>
      <c r="L1584" s="177">
        <v>6.0136000000000003</v>
      </c>
      <c r="M1584" s="177">
        <v>5.6715</v>
      </c>
      <c r="N1584" s="177">
        <v>5.2035999999999998</v>
      </c>
      <c r="O1584" s="177">
        <v>3.8210999999999999</v>
      </c>
      <c r="P1584" s="177"/>
      <c r="Q1584" s="177">
        <v>3.8792</v>
      </c>
      <c r="R1584" s="177">
        <v>4.2226999999999997</v>
      </c>
      <c r="S1584" t="s">
        <v>1786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1158</v>
      </c>
      <c r="B1585" s="173" t="s">
        <v>1184</v>
      </c>
      <c r="C1585" s="173">
        <v>147878</v>
      </c>
      <c r="D1585" s="176">
        <v>44990</v>
      </c>
      <c r="E1585" s="177">
        <v>1125.4889000000001</v>
      </c>
      <c r="F1585" s="177">
        <v>6.0686999999999998</v>
      </c>
      <c r="G1585" s="177">
        <v>6.0697000000000001</v>
      </c>
      <c r="H1585" s="177">
        <v>6.1871999999999998</v>
      </c>
      <c r="I1585" s="177">
        <v>6.2769000000000004</v>
      </c>
      <c r="J1585" s="177">
        <v>6.2668999999999997</v>
      </c>
      <c r="K1585" s="177">
        <v>6.1502999999999997</v>
      </c>
      <c r="L1585" s="177">
        <v>5.9519000000000002</v>
      </c>
      <c r="M1585" s="177">
        <v>5.6089000000000002</v>
      </c>
      <c r="N1585" s="177">
        <v>5.1402000000000001</v>
      </c>
      <c r="O1585" s="177">
        <v>3.7585999999999999</v>
      </c>
      <c r="P1585" s="177"/>
      <c r="Q1585" s="177">
        <v>3.8166000000000002</v>
      </c>
      <c r="R1585" s="177">
        <v>4.16</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1158</v>
      </c>
      <c r="B1586" s="173" t="s">
        <v>1185</v>
      </c>
      <c r="C1586" s="173">
        <v>147713</v>
      </c>
      <c r="D1586" s="176">
        <v>44990</v>
      </c>
      <c r="E1586" s="177">
        <v>1137.0586000000001</v>
      </c>
      <c r="F1586" s="177">
        <v>5.9619999999999997</v>
      </c>
      <c r="G1586" s="177">
        <v>5.9661</v>
      </c>
      <c r="H1586" s="177">
        <v>6.0791000000000004</v>
      </c>
      <c r="I1586" s="177">
        <v>6.2328999999999999</v>
      </c>
      <c r="J1586" s="177">
        <v>6.1543999999999999</v>
      </c>
      <c r="K1586" s="177">
        <v>6.0960000000000001</v>
      </c>
      <c r="L1586" s="177">
        <v>5.8955000000000002</v>
      </c>
      <c r="M1586" s="177">
        <v>5.5373999999999999</v>
      </c>
      <c r="N1586" s="177">
        <v>5.1044</v>
      </c>
      <c r="O1586" s="177">
        <v>3.7671999999999999</v>
      </c>
      <c r="P1586" s="177"/>
      <c r="Q1586" s="177">
        <v>3.8915999999999999</v>
      </c>
      <c r="R1586" s="177">
        <v>4.1502999999999997</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1158</v>
      </c>
      <c r="B1587" s="173" t="s">
        <v>1186</v>
      </c>
      <c r="C1587" s="173">
        <v>147714</v>
      </c>
      <c r="D1587" s="176">
        <v>44990</v>
      </c>
      <c r="E1587" s="177">
        <v>1133.1324</v>
      </c>
      <c r="F1587" s="177">
        <v>5.8666999999999998</v>
      </c>
      <c r="G1587" s="177">
        <v>5.8663999999999996</v>
      </c>
      <c r="H1587" s="177">
        <v>5.9816000000000003</v>
      </c>
      <c r="I1587" s="177">
        <v>6.1338999999999997</v>
      </c>
      <c r="J1587" s="177">
        <v>6.0513000000000003</v>
      </c>
      <c r="K1587" s="177">
        <v>5.9935999999999998</v>
      </c>
      <c r="L1587" s="177">
        <v>5.7920999999999996</v>
      </c>
      <c r="M1587" s="177">
        <v>5.4337</v>
      </c>
      <c r="N1587" s="177">
        <v>4.9893000000000001</v>
      </c>
      <c r="O1587" s="177">
        <v>3.6602000000000001</v>
      </c>
      <c r="P1587" s="177"/>
      <c r="Q1587" s="177">
        <v>3.7848000000000002</v>
      </c>
      <c r="R1587" s="177">
        <v>4.0411000000000001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1158</v>
      </c>
      <c r="B1588" s="173" t="s">
        <v>1187</v>
      </c>
      <c r="C1588" s="173">
        <v>147837</v>
      </c>
      <c r="D1588" s="176">
        <v>44990</v>
      </c>
      <c r="E1588" s="177">
        <v>1133.9764</v>
      </c>
      <c r="F1588" s="177">
        <v>6.1618000000000004</v>
      </c>
      <c r="G1588" s="177">
        <v>6.1627999999999998</v>
      </c>
      <c r="H1588" s="177">
        <v>6.2596999999999996</v>
      </c>
      <c r="I1588" s="177">
        <v>6.3643000000000001</v>
      </c>
      <c r="J1588" s="177">
        <v>6.3429000000000002</v>
      </c>
      <c r="K1588" s="177">
        <v>6.2275</v>
      </c>
      <c r="L1588" s="177">
        <v>6.0209000000000001</v>
      </c>
      <c r="M1588" s="177">
        <v>5.6714000000000002</v>
      </c>
      <c r="N1588" s="177">
        <v>5.2015000000000002</v>
      </c>
      <c r="O1588" s="177">
        <v>3.8595000000000002</v>
      </c>
      <c r="P1588" s="177"/>
      <c r="Q1588" s="177">
        <v>3.9384999999999999</v>
      </c>
      <c r="R1588" s="177">
        <v>4.2412999999999998</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1158</v>
      </c>
      <c r="B1589" s="173" t="s">
        <v>1188</v>
      </c>
      <c r="C1589" s="173">
        <v>147836</v>
      </c>
      <c r="D1589" s="176">
        <v>44990</v>
      </c>
      <c r="E1589" s="177">
        <v>1131.4100000000001</v>
      </c>
      <c r="F1589" s="177">
        <v>6.0918000000000001</v>
      </c>
      <c r="G1589" s="177">
        <v>6.0928000000000004</v>
      </c>
      <c r="H1589" s="177">
        <v>6.1894</v>
      </c>
      <c r="I1589" s="177">
        <v>6.2939999999999996</v>
      </c>
      <c r="J1589" s="177">
        <v>6.2725</v>
      </c>
      <c r="K1589" s="177">
        <v>6.1562999999999999</v>
      </c>
      <c r="L1589" s="177">
        <v>5.9486999999999997</v>
      </c>
      <c r="M1589" s="177">
        <v>5.5983999999999998</v>
      </c>
      <c r="N1589" s="177">
        <v>5.1279000000000003</v>
      </c>
      <c r="O1589" s="177">
        <v>3.7869000000000002</v>
      </c>
      <c r="P1589" s="177"/>
      <c r="Q1589" s="177">
        <v>3.8662000000000001</v>
      </c>
      <c r="R1589" s="177">
        <v>4.1684999999999999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1158</v>
      </c>
      <c r="B1590" s="173" t="s">
        <v>1189</v>
      </c>
      <c r="C1590" s="173">
        <v>146141</v>
      </c>
      <c r="D1590" s="176">
        <v>44990</v>
      </c>
      <c r="E1590" s="177">
        <v>1190.2654</v>
      </c>
      <c r="F1590" s="177">
        <v>6.2164999999999999</v>
      </c>
      <c r="G1590" s="177">
        <v>6.2068000000000003</v>
      </c>
      <c r="H1590" s="177">
        <v>6.3173000000000004</v>
      </c>
      <c r="I1590" s="177">
        <v>6.4297000000000004</v>
      </c>
      <c r="J1590" s="177">
        <v>6.3722000000000003</v>
      </c>
      <c r="K1590" s="177">
        <v>6.2526999999999999</v>
      </c>
      <c r="L1590" s="177">
        <v>6.0434000000000001</v>
      </c>
      <c r="M1590" s="177">
        <v>5.6951999999999998</v>
      </c>
      <c r="N1590" s="177">
        <v>5.2291999999999996</v>
      </c>
      <c r="O1590" s="177">
        <v>3.8348</v>
      </c>
      <c r="P1590" s="177"/>
      <c r="Q1590" s="177">
        <v>4.3000999999999996</v>
      </c>
      <c r="R1590" s="177">
        <v>4.2378999999999998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1158</v>
      </c>
      <c r="B1591" s="173" t="s">
        <v>1190</v>
      </c>
      <c r="C1591" s="173">
        <v>146142</v>
      </c>
      <c r="D1591" s="176">
        <v>44990</v>
      </c>
      <c r="E1591" s="177">
        <v>1185.8357000000001</v>
      </c>
      <c r="F1591" s="177">
        <v>6.0964999999999998</v>
      </c>
      <c r="G1591" s="177">
        <v>6.0861999999999998</v>
      </c>
      <c r="H1591" s="177">
        <v>6.1967999999999996</v>
      </c>
      <c r="I1591" s="177">
        <v>6.3094999999999999</v>
      </c>
      <c r="J1591" s="177">
        <v>6.2515999999999998</v>
      </c>
      <c r="K1591" s="177">
        <v>6.1307999999999998</v>
      </c>
      <c r="L1591" s="177">
        <v>5.9198000000000004</v>
      </c>
      <c r="M1591" s="177">
        <v>5.5701000000000001</v>
      </c>
      <c r="N1591" s="177">
        <v>5.1031000000000004</v>
      </c>
      <c r="O1591" s="177">
        <v>3.7259000000000002</v>
      </c>
      <c r="P1591" s="177"/>
      <c r="Q1591" s="177">
        <v>4.2061000000000002</v>
      </c>
      <c r="R1591" s="177">
        <v>4.1231999999999998</v>
      </c>
      <c r="S1591" t="s">
        <v>1786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1158</v>
      </c>
      <c r="B1592" s="173" t="s">
        <v>1191</v>
      </c>
      <c r="C1592" s="173">
        <v>119283</v>
      </c>
      <c r="D1592" s="176"/>
      <c r="E1592" s="177"/>
      <c r="F1592" s="177"/>
      <c r="G1592" s="177"/>
      <c r="H1592" s="177"/>
      <c r="I1592" s="177"/>
      <c r="J1592" s="177"/>
      <c r="K1592" s="177"/>
      <c r="L1592" s="177"/>
      <c r="M1592" s="177"/>
      <c r="N1592" s="177"/>
      <c r="O1592" s="177"/>
      <c r="P1592" s="177"/>
      <c r="Q1592" s="177"/>
      <c r="R1592" s="177"/>
      <c r="S1592" t="s">
        <v>1786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1158</v>
      </c>
      <c r="B1593" s="173" t="s">
        <v>1192</v>
      </c>
      <c r="C1593" s="173">
        <v>118058</v>
      </c>
      <c r="D1593" s="176"/>
      <c r="E1593" s="177"/>
      <c r="F1593" s="177"/>
      <c r="G1593" s="177"/>
      <c r="H1593" s="177"/>
      <c r="I1593" s="177"/>
      <c r="J1593" s="177"/>
      <c r="K1593" s="177"/>
      <c r="L1593" s="177"/>
      <c r="M1593" s="177"/>
      <c r="N1593" s="177"/>
      <c r="O1593" s="177"/>
      <c r="P1593" s="177"/>
      <c r="Q1593" s="177"/>
      <c r="R1593" s="177"/>
      <c r="S1593" t="s">
        <v>1786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1158</v>
      </c>
      <c r="B1594" s="173" t="s">
        <v>1193</v>
      </c>
      <c r="C1594" s="173">
        <v>147515</v>
      </c>
      <c r="D1594" s="176">
        <v>44990</v>
      </c>
      <c r="E1594" s="177">
        <v>1156.8285000000001</v>
      </c>
      <c r="F1594" s="177">
        <v>6.1631</v>
      </c>
      <c r="G1594" s="177">
        <v>6.1726000000000001</v>
      </c>
      <c r="H1594" s="177">
        <v>6.2755000000000001</v>
      </c>
      <c r="I1594" s="177">
        <v>6.4183000000000003</v>
      </c>
      <c r="J1594" s="177">
        <v>6.3703000000000003</v>
      </c>
      <c r="K1594" s="177">
        <v>6.2382</v>
      </c>
      <c r="L1594" s="177">
        <v>6.0427999999999997</v>
      </c>
      <c r="M1594" s="177">
        <v>5.7049000000000003</v>
      </c>
      <c r="N1594" s="177">
        <v>5.2419000000000002</v>
      </c>
      <c r="O1594" s="177">
        <v>3.8601999999999999</v>
      </c>
      <c r="P1594" s="177"/>
      <c r="Q1594" s="177">
        <v>4.0758000000000001</v>
      </c>
      <c r="R1594" s="177">
        <v>4.2630999999999997</v>
      </c>
      <c r="S1594" t="s">
        <v>1786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1158</v>
      </c>
      <c r="B1595" s="173" t="s">
        <v>1194</v>
      </c>
      <c r="C1595" s="173">
        <v>147519</v>
      </c>
      <c r="D1595" s="176">
        <v>44990</v>
      </c>
      <c r="E1595" s="177">
        <v>1151.3724999999999</v>
      </c>
      <c r="F1595" s="177">
        <v>6.0338000000000003</v>
      </c>
      <c r="G1595" s="177">
        <v>6.0431999999999997</v>
      </c>
      <c r="H1595" s="177">
        <v>6.1455000000000002</v>
      </c>
      <c r="I1595" s="177">
        <v>6.2881</v>
      </c>
      <c r="J1595" s="177">
        <v>6.2397999999999998</v>
      </c>
      <c r="K1595" s="177">
        <v>6.1062000000000003</v>
      </c>
      <c r="L1595" s="177">
        <v>5.9089999999999998</v>
      </c>
      <c r="M1595" s="177">
        <v>5.5693999999999999</v>
      </c>
      <c r="N1595" s="177">
        <v>5.1052</v>
      </c>
      <c r="O1595" s="177">
        <v>3.7252000000000001</v>
      </c>
      <c r="P1595" s="177"/>
      <c r="Q1595" s="177">
        <v>3.9405000000000001</v>
      </c>
      <c r="R1595" s="177">
        <v>4.1276000000000002</v>
      </c>
      <c r="S1595" t="s">
        <v>1786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1158</v>
      </c>
      <c r="B1596" s="173" t="s">
        <v>1195</v>
      </c>
      <c r="C1596" s="173">
        <v>147564</v>
      </c>
      <c r="D1596" s="176">
        <v>44990</v>
      </c>
      <c r="E1596" s="177">
        <v>1155.2292</v>
      </c>
      <c r="F1596" s="177">
        <v>6.2031999999999998</v>
      </c>
      <c r="G1596" s="177">
        <v>6.2042999999999999</v>
      </c>
      <c r="H1596" s="177">
        <v>6.3022999999999998</v>
      </c>
      <c r="I1596" s="177">
        <v>6.4135999999999997</v>
      </c>
      <c r="J1596" s="177">
        <v>6.3609999999999998</v>
      </c>
      <c r="K1596" s="177">
        <v>6.2778</v>
      </c>
      <c r="L1596" s="177">
        <v>6.0507</v>
      </c>
      <c r="M1596" s="177">
        <v>5.7043999999999997</v>
      </c>
      <c r="N1596" s="177">
        <v>5.2374999999999998</v>
      </c>
      <c r="O1596" s="177">
        <v>3.8786</v>
      </c>
      <c r="P1596" s="177"/>
      <c r="Q1596" s="177">
        <v>4.0675999999999997</v>
      </c>
      <c r="R1596" s="177">
        <v>4.2748999999999997</v>
      </c>
      <c r="S1596" t="s">
        <v>1786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1158</v>
      </c>
      <c r="B1597" s="173" t="s">
        <v>1196</v>
      </c>
      <c r="C1597" s="173">
        <v>147565</v>
      </c>
      <c r="D1597" s="176">
        <v>44990</v>
      </c>
      <c r="E1597" s="177">
        <v>1150.9930999999999</v>
      </c>
      <c r="F1597" s="177">
        <v>6.0991999999999997</v>
      </c>
      <c r="G1597" s="177">
        <v>6.1044</v>
      </c>
      <c r="H1597" s="177">
        <v>6.202</v>
      </c>
      <c r="I1597" s="177">
        <v>6.3133999999999997</v>
      </c>
      <c r="J1597" s="177">
        <v>6.2609000000000004</v>
      </c>
      <c r="K1597" s="177">
        <v>6.1764999999999999</v>
      </c>
      <c r="L1597" s="177">
        <v>5.9477000000000002</v>
      </c>
      <c r="M1597" s="177">
        <v>5.5998999999999999</v>
      </c>
      <c r="N1597" s="177">
        <v>5.1317000000000004</v>
      </c>
      <c r="O1597" s="177">
        <v>3.7728000000000002</v>
      </c>
      <c r="P1597" s="177"/>
      <c r="Q1597" s="177">
        <v>3.9620000000000002</v>
      </c>
      <c r="R1597" s="177">
        <v>4.1691000000000003</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1158</v>
      </c>
      <c r="B1598" s="173" t="s">
        <v>1197</v>
      </c>
      <c r="C1598" s="173">
        <v>147736</v>
      </c>
      <c r="D1598" s="176">
        <v>44990</v>
      </c>
      <c r="E1598" s="177">
        <v>1143.9185</v>
      </c>
      <c r="F1598" s="177">
        <v>6.2512999999999996</v>
      </c>
      <c r="G1598" s="177">
        <v>6.2443999999999997</v>
      </c>
      <c r="H1598" s="177">
        <v>6.3506</v>
      </c>
      <c r="I1598" s="177">
        <v>6.4539999999999997</v>
      </c>
      <c r="J1598" s="177">
        <v>6.4058000000000002</v>
      </c>
      <c r="K1598" s="177">
        <v>6.2900999999999998</v>
      </c>
      <c r="L1598" s="177">
        <v>6.0801999999999996</v>
      </c>
      <c r="M1598" s="177">
        <v>5.7222999999999997</v>
      </c>
      <c r="N1598" s="177">
        <v>5.2499000000000002</v>
      </c>
      <c r="O1598" s="177">
        <v>3.9232</v>
      </c>
      <c r="P1598" s="177"/>
      <c r="Q1598" s="177">
        <v>4.0472000000000001</v>
      </c>
      <c r="R1598" s="177">
        <v>4.2845000000000004</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1158</v>
      </c>
      <c r="B1599" s="173" t="s">
        <v>1198</v>
      </c>
      <c r="C1599" s="173">
        <v>147739</v>
      </c>
      <c r="D1599" s="176">
        <v>44990</v>
      </c>
      <c r="E1599" s="177">
        <v>1140.1959999999999</v>
      </c>
      <c r="F1599" s="177">
        <v>6.1563999999999997</v>
      </c>
      <c r="G1599" s="177">
        <v>6.1440999999999999</v>
      </c>
      <c r="H1599" s="177">
        <v>6.2526000000000002</v>
      </c>
      <c r="I1599" s="177">
        <v>6.3570000000000002</v>
      </c>
      <c r="J1599" s="177">
        <v>6.3093000000000004</v>
      </c>
      <c r="K1599" s="177">
        <v>6.1868999999999996</v>
      </c>
      <c r="L1599" s="177">
        <v>5.9726999999999997</v>
      </c>
      <c r="M1599" s="177">
        <v>5.6163999999999996</v>
      </c>
      <c r="N1599" s="177">
        <v>5.1509999999999998</v>
      </c>
      <c r="O1599" s="177">
        <v>3.8252000000000002</v>
      </c>
      <c r="P1599" s="177"/>
      <c r="Q1599" s="177">
        <v>3.9472</v>
      </c>
      <c r="R1599" s="177">
        <v>4.1879999999999997</v>
      </c>
      <c r="S1599" t="s">
        <v>1786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1158</v>
      </c>
      <c r="B1600" s="173" t="s">
        <v>1199</v>
      </c>
      <c r="C1600" s="173">
        <v>145810</v>
      </c>
      <c r="D1600" s="176">
        <v>44990</v>
      </c>
      <c r="E1600" s="177">
        <v>119.80370000000001</v>
      </c>
      <c r="F1600" s="177">
        <v>6.2161999999999997</v>
      </c>
      <c r="G1600" s="177">
        <v>6.2183000000000002</v>
      </c>
      <c r="H1600" s="177">
        <v>6.3141999999999996</v>
      </c>
      <c r="I1600" s="177">
        <v>6.4180999999999999</v>
      </c>
      <c r="J1600" s="177">
        <v>6.3746</v>
      </c>
      <c r="K1600" s="177">
        <v>6.2549999999999999</v>
      </c>
      <c r="L1600" s="177">
        <v>6.0491000000000001</v>
      </c>
      <c r="M1600" s="177">
        <v>5.7024999999999997</v>
      </c>
      <c r="N1600" s="177">
        <v>5.2465000000000002</v>
      </c>
      <c r="O1600" s="177">
        <v>3.8660999999999999</v>
      </c>
      <c r="P1600" s="177"/>
      <c r="Q1600" s="177">
        <v>4.3813000000000004</v>
      </c>
      <c r="R1600" s="177">
        <v>4.2542</v>
      </c>
      <c r="S1600" t="s">
        <v>1786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1158</v>
      </c>
      <c r="B1601" s="173" t="s">
        <v>1200</v>
      </c>
      <c r="C1601" s="173">
        <v>145811</v>
      </c>
      <c r="D1601" s="176">
        <v>44990</v>
      </c>
      <c r="E1601" s="177">
        <v>119.31359999999999</v>
      </c>
      <c r="F1601" s="177">
        <v>6.1193999999999997</v>
      </c>
      <c r="G1601" s="177">
        <v>6.1214000000000004</v>
      </c>
      <c r="H1601" s="177">
        <v>6.2218999999999998</v>
      </c>
      <c r="I1601" s="177">
        <v>6.3281000000000001</v>
      </c>
      <c r="J1601" s="177">
        <v>6.2839999999999998</v>
      </c>
      <c r="K1601" s="177">
        <v>6.1637000000000004</v>
      </c>
      <c r="L1601" s="177">
        <v>5.9561000000000002</v>
      </c>
      <c r="M1601" s="177">
        <v>5.6070000000000002</v>
      </c>
      <c r="N1601" s="177">
        <v>5.1368</v>
      </c>
      <c r="O1601" s="177">
        <v>3.7663000000000002</v>
      </c>
      <c r="P1601" s="177"/>
      <c r="Q1601" s="177">
        <v>4.2797999999999998</v>
      </c>
      <c r="R1601" s="177">
        <v>4.1528999999999998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1158</v>
      </c>
      <c r="B1602" s="173" t="s">
        <v>1201</v>
      </c>
      <c r="C1602" s="173">
        <v>147606</v>
      </c>
      <c r="D1602" s="176">
        <v>44990</v>
      </c>
      <c r="E1602" s="177">
        <v>1151.8218999999999</v>
      </c>
      <c r="F1602" s="177">
        <v>6.0915999999999997</v>
      </c>
      <c r="G1602" s="177">
        <v>6.0693000000000001</v>
      </c>
      <c r="H1602" s="177">
        <v>6.1417000000000002</v>
      </c>
      <c r="I1602" s="177">
        <v>6.2294999999999998</v>
      </c>
      <c r="J1602" s="177">
        <v>6.2171000000000003</v>
      </c>
      <c r="K1602" s="177">
        <v>6.1958000000000002</v>
      </c>
      <c r="L1602" s="177">
        <v>6.0030000000000001</v>
      </c>
      <c r="M1602" s="177">
        <v>5.6867000000000001</v>
      </c>
      <c r="N1602" s="177">
        <v>5.2153999999999998</v>
      </c>
      <c r="O1602" s="177">
        <v>3.9161999999999999</v>
      </c>
      <c r="P1602" s="177"/>
      <c r="Q1602" s="177">
        <v>4.0933000000000002</v>
      </c>
      <c r="R1602" s="177">
        <v>4.2618999999999998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1158</v>
      </c>
      <c r="B1603" s="173" t="s">
        <v>1202</v>
      </c>
      <c r="C1603" s="173">
        <v>147600</v>
      </c>
      <c r="D1603" s="176">
        <v>44990</v>
      </c>
      <c r="E1603" s="177">
        <v>1148.4603</v>
      </c>
      <c r="F1603" s="177">
        <v>5.9409999999999998</v>
      </c>
      <c r="G1603" s="177">
        <v>5.9196</v>
      </c>
      <c r="H1603" s="177">
        <v>5.9913999999999996</v>
      </c>
      <c r="I1603" s="177">
        <v>6.0792000000000002</v>
      </c>
      <c r="J1603" s="177">
        <v>6.0678000000000001</v>
      </c>
      <c r="K1603" s="177">
        <v>6.0772000000000004</v>
      </c>
      <c r="L1603" s="177">
        <v>5.9119999999999999</v>
      </c>
      <c r="M1603" s="177">
        <v>5.6045999999999996</v>
      </c>
      <c r="N1603" s="177">
        <v>5.1375999999999999</v>
      </c>
      <c r="O1603" s="177">
        <v>3.8355999999999999</v>
      </c>
      <c r="P1603" s="177"/>
      <c r="Q1603" s="177">
        <v>4.0069999999999997</v>
      </c>
      <c r="R1603" s="177">
        <v>4.1944999999999997</v>
      </c>
      <c r="S1603" t="s">
        <v>1786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1158</v>
      </c>
      <c r="B1604" s="173" t="s">
        <v>1203</v>
      </c>
      <c r="C1604" s="173">
        <v>119833</v>
      </c>
      <c r="D1604" s="176">
        <v>44990</v>
      </c>
      <c r="E1604" s="177">
        <v>3632.5061999999998</v>
      </c>
      <c r="F1604" s="177">
        <v>6.1596000000000002</v>
      </c>
      <c r="G1604" s="177">
        <v>6.1626000000000003</v>
      </c>
      <c r="H1604" s="177">
        <v>6.2686999999999999</v>
      </c>
      <c r="I1604" s="177">
        <v>6.3657000000000004</v>
      </c>
      <c r="J1604" s="177">
        <v>6.3265000000000002</v>
      </c>
      <c r="K1604" s="177">
        <v>6.2123999999999997</v>
      </c>
      <c r="L1604" s="177">
        <v>6.0053000000000001</v>
      </c>
      <c r="M1604" s="177">
        <v>5.6580000000000004</v>
      </c>
      <c r="N1604" s="177">
        <v>5.1952999999999996</v>
      </c>
      <c r="O1604" s="177">
        <v>3.8271999999999999</v>
      </c>
      <c r="P1604" s="177">
        <v>4.6528999999999998</v>
      </c>
      <c r="Q1604" s="177">
        <v>6.1737000000000002</v>
      </c>
      <c r="R1604" s="177">
        <v>4.2217000000000002</v>
      </c>
      <c r="S1604" t="s">
        <v>1786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1158</v>
      </c>
      <c r="B1605" s="173" t="s">
        <v>1204</v>
      </c>
      <c r="C1605" s="173">
        <v>101206</v>
      </c>
      <c r="D1605" s="176">
        <v>44990</v>
      </c>
      <c r="E1605" s="177">
        <v>3591.9726000000001</v>
      </c>
      <c r="F1605" s="177">
        <v>6.0796999999999999</v>
      </c>
      <c r="G1605" s="177">
        <v>6.0827</v>
      </c>
      <c r="H1605" s="177">
        <v>6.1885000000000003</v>
      </c>
      <c r="I1605" s="177">
        <v>6.2853000000000003</v>
      </c>
      <c r="J1605" s="177">
        <v>6.2460000000000004</v>
      </c>
      <c r="K1605" s="177">
        <v>6.1311</v>
      </c>
      <c r="L1605" s="177">
        <v>5.9225000000000003</v>
      </c>
      <c r="M1605" s="177">
        <v>5.5743</v>
      </c>
      <c r="N1605" s="177">
        <v>5.1108000000000002</v>
      </c>
      <c r="O1605" s="177">
        <v>3.7490999999999999</v>
      </c>
      <c r="P1605" s="177">
        <v>4.5796000000000001</v>
      </c>
      <c r="Q1605" s="177">
        <v>6.45</v>
      </c>
      <c r="R1605" s="177">
        <v>4.1406000000000001</v>
      </c>
      <c r="S1605" t="s">
        <v>1786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1158</v>
      </c>
      <c r="B1606" s="173" t="s">
        <v>1205</v>
      </c>
      <c r="C1606" s="173">
        <v>146963</v>
      </c>
      <c r="D1606" s="176">
        <v>44990</v>
      </c>
      <c r="E1606" s="177">
        <v>1185.8304000000001</v>
      </c>
      <c r="F1606" s="177">
        <v>6.1755000000000004</v>
      </c>
      <c r="G1606" s="177">
        <v>6.1745000000000001</v>
      </c>
      <c r="H1606" s="177">
        <v>6.2850000000000001</v>
      </c>
      <c r="I1606" s="177">
        <v>6.4067999999999996</v>
      </c>
      <c r="J1606" s="177">
        <v>6.3517000000000001</v>
      </c>
      <c r="K1606" s="177">
        <v>6.2339000000000002</v>
      </c>
      <c r="L1606" s="177">
        <v>6.0305</v>
      </c>
      <c r="M1606" s="177">
        <v>5.6772999999999998</v>
      </c>
      <c r="N1606" s="177">
        <v>5.2043999999999997</v>
      </c>
      <c r="O1606" s="177">
        <v>3.8290999999999999</v>
      </c>
      <c r="P1606" s="177"/>
      <c r="Q1606" s="177">
        <v>4.3962000000000003</v>
      </c>
      <c r="R1606" s="177">
        <v>4.2098000000000004</v>
      </c>
      <c r="S1606" t="s">
        <v>1786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1158</v>
      </c>
      <c r="B1607" s="173" t="s">
        <v>1206</v>
      </c>
      <c r="C1607" s="173">
        <v>146959</v>
      </c>
      <c r="D1607" s="176">
        <v>44990</v>
      </c>
      <c r="E1607" s="177">
        <v>1181.0741</v>
      </c>
      <c r="F1607" s="177">
        <v>6.0613000000000001</v>
      </c>
      <c r="G1607" s="177">
        <v>6.0612000000000004</v>
      </c>
      <c r="H1607" s="177">
        <v>6.1712999999999996</v>
      </c>
      <c r="I1607" s="177">
        <v>6.2929000000000004</v>
      </c>
      <c r="J1607" s="177">
        <v>6.2378999999999998</v>
      </c>
      <c r="K1607" s="177">
        <v>6.1191000000000004</v>
      </c>
      <c r="L1607" s="177">
        <v>5.9142999999999999</v>
      </c>
      <c r="M1607" s="177">
        <v>5.5597000000000003</v>
      </c>
      <c r="N1607" s="177">
        <v>5.1146000000000003</v>
      </c>
      <c r="O1607" s="177">
        <v>3.7241</v>
      </c>
      <c r="P1607" s="177"/>
      <c r="Q1607" s="177">
        <v>4.2904</v>
      </c>
      <c r="R1607" s="177">
        <v>4.1050000000000004</v>
      </c>
      <c r="S1607" t="s">
        <v>1786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1158</v>
      </c>
      <c r="B1608" s="173" t="s">
        <v>1207</v>
      </c>
      <c r="C1608" s="173">
        <v>146980</v>
      </c>
      <c r="D1608" s="176">
        <v>44990</v>
      </c>
      <c r="E1608" s="177">
        <v>1177.1811</v>
      </c>
      <c r="F1608" s="177">
        <v>6.1650999999999998</v>
      </c>
      <c r="G1608" s="177">
        <v>6.1672000000000002</v>
      </c>
      <c r="H1608" s="177">
        <v>6.2778999999999998</v>
      </c>
      <c r="I1608" s="177">
        <v>6.3853999999999997</v>
      </c>
      <c r="J1608" s="177">
        <v>6.3495999999999997</v>
      </c>
      <c r="K1608" s="177">
        <v>6.2409999999999997</v>
      </c>
      <c r="L1608" s="177">
        <v>6.0362</v>
      </c>
      <c r="M1608" s="177">
        <v>5.6882000000000001</v>
      </c>
      <c r="N1608" s="177">
        <v>5.22</v>
      </c>
      <c r="O1608" s="177">
        <v>3.8496000000000001</v>
      </c>
      <c r="P1608" s="177"/>
      <c r="Q1608" s="177">
        <v>4.2154999999999996</v>
      </c>
      <c r="R1608" s="177">
        <v>4.2412000000000001</v>
      </c>
      <c r="S1608" t="s">
        <v>1786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1158</v>
      </c>
      <c r="B1609" s="173" t="s">
        <v>1208</v>
      </c>
      <c r="C1609" s="173">
        <v>146977</v>
      </c>
      <c r="D1609" s="176">
        <v>44990</v>
      </c>
      <c r="E1609" s="177">
        <v>1172.2308</v>
      </c>
      <c r="F1609" s="177">
        <v>6.0510000000000002</v>
      </c>
      <c r="G1609" s="177">
        <v>6.0540000000000003</v>
      </c>
      <c r="H1609" s="177">
        <v>6.1649000000000003</v>
      </c>
      <c r="I1609" s="177">
        <v>6.2689000000000004</v>
      </c>
      <c r="J1609" s="177">
        <v>6.2340999999999998</v>
      </c>
      <c r="K1609" s="177">
        <v>6.1231</v>
      </c>
      <c r="L1609" s="177">
        <v>5.9188999999999998</v>
      </c>
      <c r="M1609" s="177">
        <v>5.5686999999999998</v>
      </c>
      <c r="N1609" s="177">
        <v>5.1009000000000002</v>
      </c>
      <c r="O1609" s="177">
        <v>3.7370000000000001</v>
      </c>
      <c r="P1609" s="177"/>
      <c r="Q1609" s="177">
        <v>4.1043000000000003</v>
      </c>
      <c r="R1609" s="177">
        <v>4.1247999999999996</v>
      </c>
      <c r="S1609" t="s">
        <v>1786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1158</v>
      </c>
      <c r="B1610" s="173" t="s">
        <v>1209</v>
      </c>
      <c r="C1610" s="173">
        <v>147003</v>
      </c>
      <c r="D1610" s="176">
        <v>44990</v>
      </c>
      <c r="E1610" s="177">
        <v>1174.9213</v>
      </c>
      <c r="F1610" s="177">
        <v>6.2205000000000004</v>
      </c>
      <c r="G1610" s="177">
        <v>6.1872999999999996</v>
      </c>
      <c r="H1610" s="177">
        <v>6.2432999999999996</v>
      </c>
      <c r="I1610" s="177">
        <v>6.4043999999999999</v>
      </c>
      <c r="J1610" s="177">
        <v>6.3643999999999998</v>
      </c>
      <c r="K1610" s="177">
        <v>6.2428999999999997</v>
      </c>
      <c r="L1610" s="177">
        <v>6.0331999999999999</v>
      </c>
      <c r="M1610" s="177">
        <v>5.6840999999999999</v>
      </c>
      <c r="N1610" s="177">
        <v>5.2186000000000003</v>
      </c>
      <c r="O1610" s="177">
        <v>3.8254999999999999</v>
      </c>
      <c r="P1610" s="177"/>
      <c r="Q1610" s="177">
        <v>4.1692999999999998</v>
      </c>
      <c r="R1610" s="177">
        <v>4.2373000000000003</v>
      </c>
      <c r="S1610" t="s">
        <v>1786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1158</v>
      </c>
      <c r="B1611" s="173" t="s">
        <v>1210</v>
      </c>
      <c r="C1611" s="173">
        <v>146997</v>
      </c>
      <c r="D1611" s="176">
        <v>44990</v>
      </c>
      <c r="E1611" s="177">
        <v>1170.3824</v>
      </c>
      <c r="F1611" s="177">
        <v>6.1166999999999998</v>
      </c>
      <c r="G1611" s="177">
        <v>6.0865</v>
      </c>
      <c r="H1611" s="177">
        <v>6.1433999999999997</v>
      </c>
      <c r="I1611" s="177">
        <v>6.3038999999999996</v>
      </c>
      <c r="J1611" s="177">
        <v>6.2638999999999996</v>
      </c>
      <c r="K1611" s="177">
        <v>6.1525999999999996</v>
      </c>
      <c r="L1611" s="177">
        <v>5.9359000000000002</v>
      </c>
      <c r="M1611" s="177">
        <v>5.5838000000000001</v>
      </c>
      <c r="N1611" s="177">
        <v>5.1163999999999996</v>
      </c>
      <c r="O1611" s="177">
        <v>3.7241</v>
      </c>
      <c r="P1611" s="177"/>
      <c r="Q1611" s="177">
        <v>4.0670999999999999</v>
      </c>
      <c r="R1611" s="177">
        <v>4.1359000000000004</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1158</v>
      </c>
      <c r="B1612" s="173" t="s">
        <v>1211</v>
      </c>
      <c r="C1612" s="173">
        <v>120785</v>
      </c>
      <c r="D1612" s="176">
        <v>44990</v>
      </c>
      <c r="E1612" s="177">
        <v>3054.6122999999998</v>
      </c>
      <c r="F1612" s="177">
        <v>6.1631999999999998</v>
      </c>
      <c r="G1612" s="177">
        <v>6.1684999999999999</v>
      </c>
      <c r="H1612" s="177">
        <v>6.2847999999999997</v>
      </c>
      <c r="I1612" s="177">
        <v>6.3872</v>
      </c>
      <c r="J1612" s="177">
        <v>6.3392999999999997</v>
      </c>
      <c r="K1612" s="177">
        <v>6.2344999999999997</v>
      </c>
      <c r="L1612" s="177">
        <v>6.0327999999999999</v>
      </c>
      <c r="M1612" s="177">
        <v>5.6871999999999998</v>
      </c>
      <c r="N1612" s="177">
        <v>5.2211999999999996</v>
      </c>
      <c r="O1612" s="177">
        <v>3.8531</v>
      </c>
      <c r="P1612" s="177">
        <v>4.6417999999999999</v>
      </c>
      <c r="Q1612" s="177">
        <v>6.2625000000000002</v>
      </c>
      <c r="R1612" s="177">
        <v>4.2378</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1158</v>
      </c>
      <c r="B1613" s="173" t="s">
        <v>1212</v>
      </c>
      <c r="C1613" s="173">
        <v>100814</v>
      </c>
      <c r="D1613" s="176">
        <v>44990</v>
      </c>
      <c r="E1613" s="177">
        <v>3025.3413</v>
      </c>
      <c r="F1613" s="177">
        <v>6.1130000000000004</v>
      </c>
      <c r="G1613" s="177">
        <v>6.1182999999999996</v>
      </c>
      <c r="H1613" s="177">
        <v>6.2347999999999999</v>
      </c>
      <c r="I1613" s="177">
        <v>6.3369999999999997</v>
      </c>
      <c r="J1613" s="177">
        <v>6.2891000000000004</v>
      </c>
      <c r="K1613" s="177">
        <v>6.1837</v>
      </c>
      <c r="L1613" s="177">
        <v>5.9812000000000003</v>
      </c>
      <c r="M1613" s="177">
        <v>5.6345999999999998</v>
      </c>
      <c r="N1613" s="177">
        <v>5.1656000000000004</v>
      </c>
      <c r="O1613" s="177">
        <v>3.7927</v>
      </c>
      <c r="P1613" s="177">
        <v>4.5747</v>
      </c>
      <c r="Q1613" s="177">
        <v>5.9196</v>
      </c>
      <c r="R1613" s="177">
        <v>4.1788999999999996</v>
      </c>
    </row>
    <row r="1614" spans="1:34" x14ac:dyDescent="0.3">
      <c r="A1614" s="173" t="s">
        <v>1158</v>
      </c>
      <c r="B1614" s="173" t="s">
        <v>1859</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1158</v>
      </c>
      <c r="B1615" s="173" t="s">
        <v>1860</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6.1122907407407405</v>
      </c>
      <c r="G1616" s="179">
        <v>6.1101148148148132</v>
      </c>
      <c r="H1616" s="179">
        <v>6.2141833333333318</v>
      </c>
      <c r="I1616" s="179">
        <v>6.3289018518518496</v>
      </c>
      <c r="J1616" s="179">
        <v>6.280996296296296</v>
      </c>
      <c r="K1616" s="179">
        <v>6.1775611111111113</v>
      </c>
      <c r="L1616" s="179">
        <v>5.9769537037037042</v>
      </c>
      <c r="M1616" s="179">
        <v>5.6302962962962955</v>
      </c>
      <c r="N1616" s="179">
        <v>5.1648351851851864</v>
      </c>
      <c r="O1616" s="179">
        <v>3.8064648148148148</v>
      </c>
      <c r="P1616" s="179">
        <v>4.5954666666666659</v>
      </c>
      <c r="Q1616" s="179">
        <v>4.3319759259259252</v>
      </c>
      <c r="R1616" s="179">
        <v>4.1898537037037027</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6.1165000000000003</v>
      </c>
      <c r="G1617" s="179">
        <v>6.1198499999999996</v>
      </c>
      <c r="H1617" s="179">
        <v>6.2284000000000006</v>
      </c>
      <c r="I1617" s="179">
        <v>6.3369999999999997</v>
      </c>
      <c r="J1617" s="179">
        <v>6.2952000000000004</v>
      </c>
      <c r="K1617" s="179">
        <v>6.1852999999999998</v>
      </c>
      <c r="L1617" s="179">
        <v>5.9803999999999995</v>
      </c>
      <c r="M1617" s="179">
        <v>5.63415</v>
      </c>
      <c r="N1617" s="179">
        <v>5.1669</v>
      </c>
      <c r="O1617" s="179">
        <v>3.8182999999999998</v>
      </c>
      <c r="P1617" s="179">
        <v>4.5957500000000007</v>
      </c>
      <c r="Q1617" s="179">
        <v>4.1153500000000003</v>
      </c>
      <c r="R1617" s="179">
        <v>4.1912500000000001</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1213</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1214</v>
      </c>
      <c r="B1620" s="173" t="s">
        <v>1215</v>
      </c>
      <c r="C1620" s="173">
        <v>100058</v>
      </c>
      <c r="D1620" s="176">
        <v>44988</v>
      </c>
      <c r="E1620" s="177">
        <v>67.485600000000005</v>
      </c>
      <c r="F1620" s="177">
        <v>24.625599999999999</v>
      </c>
      <c r="G1620" s="177">
        <v>17.9649</v>
      </c>
      <c r="H1620" s="177">
        <v>5.7161999999999997</v>
      </c>
      <c r="I1620" s="177">
        <v>1.554</v>
      </c>
      <c r="J1620" s="177">
        <v>-4.0688000000000004</v>
      </c>
      <c r="K1620" s="177">
        <v>2.9927000000000001</v>
      </c>
      <c r="L1620" s="177">
        <v>3.5068999999999999</v>
      </c>
      <c r="M1620" s="177">
        <v>5.8183999999999996</v>
      </c>
      <c r="N1620" s="177">
        <v>2.1642000000000001</v>
      </c>
      <c r="O1620" s="177">
        <v>4.9443000000000001</v>
      </c>
      <c r="P1620" s="177">
        <v>7.3947000000000003</v>
      </c>
      <c r="Q1620" s="177">
        <v>8.4984999999999999</v>
      </c>
      <c r="R1620" s="177">
        <v>4.0145999999999997</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1214</v>
      </c>
      <c r="B1621" s="173" t="s">
        <v>1737</v>
      </c>
      <c r="C1621" s="173">
        <v>119605</v>
      </c>
      <c r="D1621" s="176">
        <v>44988</v>
      </c>
      <c r="E1621" s="177">
        <v>71.425200000000004</v>
      </c>
      <c r="F1621" s="177">
        <v>25.313199999999998</v>
      </c>
      <c r="G1621" s="177">
        <v>18.6127</v>
      </c>
      <c r="H1621" s="177">
        <v>6.3737000000000004</v>
      </c>
      <c r="I1621" s="177">
        <v>2.2065999999999999</v>
      </c>
      <c r="J1621" s="177">
        <v>-3.4184999999999999</v>
      </c>
      <c r="K1621" s="177">
        <v>3.6471</v>
      </c>
      <c r="L1621" s="177">
        <v>4.1692</v>
      </c>
      <c r="M1621" s="177">
        <v>6.4996999999999998</v>
      </c>
      <c r="N1621" s="177">
        <v>2.8315999999999999</v>
      </c>
      <c r="O1621" s="177">
        <v>5.6162000000000001</v>
      </c>
      <c r="P1621" s="177">
        <v>8.0650999999999993</v>
      </c>
      <c r="Q1621" s="177">
        <v>8.8416999999999994</v>
      </c>
      <c r="R1621" s="177">
        <v>4.7001999999999997</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1214</v>
      </c>
      <c r="B1622" s="173" t="s">
        <v>1216</v>
      </c>
      <c r="C1622" s="173"/>
      <c r="D1622" s="176">
        <v>44988</v>
      </c>
      <c r="E1622" s="177">
        <v>71.425200000000004</v>
      </c>
      <c r="F1622" s="177">
        <v>25.313199999999998</v>
      </c>
      <c r="G1622" s="177">
        <v>18.6127</v>
      </c>
      <c r="H1622" s="177">
        <v>6.3737000000000004</v>
      </c>
      <c r="I1622" s="177">
        <v>2.2065999999999999</v>
      </c>
      <c r="J1622" s="177">
        <v>-3.4184999999999999</v>
      </c>
      <c r="K1622" s="177">
        <v>3.6471</v>
      </c>
      <c r="L1622" s="177">
        <v>4.1692</v>
      </c>
      <c r="M1622" s="177">
        <v>6.4996999999999998</v>
      </c>
      <c r="N1622" s="177">
        <v>2.8315999999999999</v>
      </c>
      <c r="O1622" s="177">
        <v>5.6162000000000001</v>
      </c>
      <c r="P1622" s="177">
        <v>8.0650999999999993</v>
      </c>
      <c r="Q1622" s="177">
        <v>8.8416999999999994</v>
      </c>
      <c r="R1622" s="177">
        <v>4.7001999999999997</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1214</v>
      </c>
      <c r="B1623" s="173" t="s">
        <v>1217</v>
      </c>
      <c r="C1623" s="173">
        <v>120447</v>
      </c>
      <c r="D1623" s="176">
        <v>44988</v>
      </c>
      <c r="E1623" s="177">
        <v>22.116900000000001</v>
      </c>
      <c r="F1623" s="177">
        <v>37.0047</v>
      </c>
      <c r="G1623" s="177">
        <v>26.075800000000001</v>
      </c>
      <c r="H1623" s="177">
        <v>8.6668000000000003</v>
      </c>
      <c r="I1623" s="177">
        <v>3.6711999999999998</v>
      </c>
      <c r="J1623" s="177">
        <v>-2.6821000000000002</v>
      </c>
      <c r="K1623" s="177">
        <v>2.4468000000000001</v>
      </c>
      <c r="L1623" s="177">
        <v>3.6008</v>
      </c>
      <c r="M1623" s="177">
        <v>5.5749000000000004</v>
      </c>
      <c r="N1623" s="177">
        <v>3.6002999999999998</v>
      </c>
      <c r="O1623" s="177">
        <v>5.6966999999999999</v>
      </c>
      <c r="P1623" s="177">
        <v>7.9896000000000003</v>
      </c>
      <c r="Q1623" s="177">
        <v>7.4126000000000003</v>
      </c>
      <c r="R1623" s="177">
        <v>3.8416999999999999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1214</v>
      </c>
      <c r="B1624" s="173" t="s">
        <v>1218</v>
      </c>
      <c r="C1624" s="173">
        <v>116471</v>
      </c>
      <c r="D1624" s="176">
        <v>44988</v>
      </c>
      <c r="E1624" s="177">
        <v>20.960799999999999</v>
      </c>
      <c r="F1624" s="177">
        <v>36.430500000000002</v>
      </c>
      <c r="G1624" s="177">
        <v>25.5352</v>
      </c>
      <c r="H1624" s="177">
        <v>8.0724</v>
      </c>
      <c r="I1624" s="177">
        <v>3.0758999999999999</v>
      </c>
      <c r="J1624" s="177">
        <v>-3.2816000000000001</v>
      </c>
      <c r="K1624" s="177">
        <v>1.8415999999999999</v>
      </c>
      <c r="L1624" s="177">
        <v>2.9889000000000001</v>
      </c>
      <c r="M1624" s="177">
        <v>4.9484000000000004</v>
      </c>
      <c r="N1624" s="177">
        <v>2.9777</v>
      </c>
      <c r="O1624" s="177">
        <v>5.0881999999999996</v>
      </c>
      <c r="P1624" s="177">
        <v>7.4093999999999998</v>
      </c>
      <c r="Q1624" s="177">
        <v>6.8849</v>
      </c>
      <c r="R1624" s="177">
        <v>3.2176999999999998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1214</v>
      </c>
      <c r="B1625" s="173" t="s">
        <v>1909</v>
      </c>
      <c r="C1625" s="173">
        <v>119341</v>
      </c>
      <c r="D1625" s="176">
        <v>44988</v>
      </c>
      <c r="E1625" s="177">
        <v>37.9694</v>
      </c>
      <c r="F1625" s="177">
        <v>33.676600000000001</v>
      </c>
      <c r="G1625" s="177">
        <v>32.579000000000001</v>
      </c>
      <c r="H1625" s="177">
        <v>8.4319000000000006</v>
      </c>
      <c r="I1625" s="177">
        <v>4.8567</v>
      </c>
      <c r="J1625" s="177">
        <v>-2.5150999999999999</v>
      </c>
      <c r="K1625" s="177">
        <v>3.4864999999999999</v>
      </c>
      <c r="L1625" s="177">
        <v>5.0749000000000004</v>
      </c>
      <c r="M1625" s="177">
        <v>6.6261000000000001</v>
      </c>
      <c r="N1625" s="177">
        <v>3.3675999999999999</v>
      </c>
      <c r="O1625" s="177">
        <v>4.5427999999999997</v>
      </c>
      <c r="P1625" s="177">
        <v>6.915</v>
      </c>
      <c r="Q1625" s="177">
        <v>7.6077000000000004</v>
      </c>
      <c r="R1625" s="177">
        <v>3.9474999999999998</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1214</v>
      </c>
      <c r="B1626" s="173" t="s">
        <v>1927</v>
      </c>
      <c r="C1626" s="173">
        <v>101187</v>
      </c>
      <c r="D1626" s="176">
        <v>44988</v>
      </c>
      <c r="E1626" s="177">
        <v>34.856099999999998</v>
      </c>
      <c r="F1626" s="177">
        <v>33.435099999999998</v>
      </c>
      <c r="G1626" s="177">
        <v>32.268099999999997</v>
      </c>
      <c r="H1626" s="177">
        <v>8.1206999999999994</v>
      </c>
      <c r="I1626" s="177">
        <v>4.5480999999999998</v>
      </c>
      <c r="J1626" s="177">
        <v>-2.8733</v>
      </c>
      <c r="K1626" s="177">
        <v>2.8346</v>
      </c>
      <c r="L1626" s="177">
        <v>4.3230000000000004</v>
      </c>
      <c r="M1626" s="177">
        <v>5.8437999999999999</v>
      </c>
      <c r="N1626" s="177">
        <v>2.6055000000000001</v>
      </c>
      <c r="O1626" s="177">
        <v>3.7492999999999999</v>
      </c>
      <c r="P1626" s="177">
        <v>6.0940000000000003</v>
      </c>
      <c r="Q1626" s="177">
        <v>6.1369999999999996</v>
      </c>
      <c r="R1626" s="177">
        <v>3.1697000000000002</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1214</v>
      </c>
      <c r="B1627" s="173" t="s">
        <v>1803</v>
      </c>
      <c r="C1627" s="173">
        <v>118299</v>
      </c>
      <c r="D1627" s="176">
        <v>44988</v>
      </c>
      <c r="E1627" s="177">
        <v>67.158500000000004</v>
      </c>
      <c r="F1627" s="177">
        <v>30.569700000000001</v>
      </c>
      <c r="G1627" s="177">
        <v>22.505800000000001</v>
      </c>
      <c r="H1627" s="177">
        <v>7.9938000000000002</v>
      </c>
      <c r="I1627" s="177">
        <v>4.4097</v>
      </c>
      <c r="J1627" s="177">
        <v>-0.72750000000000004</v>
      </c>
      <c r="K1627" s="177">
        <v>4.1063999999999998</v>
      </c>
      <c r="L1627" s="177">
        <v>5.2432999999999996</v>
      </c>
      <c r="M1627" s="177">
        <v>6.7038000000000002</v>
      </c>
      <c r="N1627" s="177">
        <v>3.9138999999999999</v>
      </c>
      <c r="O1627" s="177">
        <v>4.8284000000000002</v>
      </c>
      <c r="P1627" s="177">
        <v>7.1338999999999997</v>
      </c>
      <c r="Q1627" s="177">
        <v>8.0832999999999995</v>
      </c>
      <c r="R1627" s="177">
        <v>3.8483000000000001</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1214</v>
      </c>
      <c r="B1628" s="173" t="s">
        <v>1804</v>
      </c>
      <c r="C1628" s="173">
        <v>100597</v>
      </c>
      <c r="D1628" s="176">
        <v>44988</v>
      </c>
      <c r="E1628" s="177">
        <v>63.405900000000003</v>
      </c>
      <c r="F1628" s="177">
        <v>29.901</v>
      </c>
      <c r="G1628" s="177">
        <v>21.7988</v>
      </c>
      <c r="H1628" s="177">
        <v>7.2881</v>
      </c>
      <c r="I1628" s="177">
        <v>3.6977000000000002</v>
      </c>
      <c r="J1628" s="177">
        <v>-1.4376</v>
      </c>
      <c r="K1628" s="177">
        <v>3.39</v>
      </c>
      <c r="L1628" s="177">
        <v>4.5148999999999999</v>
      </c>
      <c r="M1628" s="177">
        <v>5.9523000000000001</v>
      </c>
      <c r="N1628" s="177">
        <v>3.1922999999999999</v>
      </c>
      <c r="O1628" s="177">
        <v>4.0989000000000004</v>
      </c>
      <c r="P1628" s="177">
        <v>6.4142000000000001</v>
      </c>
      <c r="Q1628" s="177">
        <v>8.2896000000000001</v>
      </c>
      <c r="R1628" s="177">
        <v>3.1343999999999999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1214</v>
      </c>
      <c r="B1629" s="173" t="s">
        <v>1219</v>
      </c>
      <c r="C1629" s="173">
        <v>119099</v>
      </c>
      <c r="D1629" s="176">
        <v>44988</v>
      </c>
      <c r="E1629" s="177">
        <v>82.774799999999999</v>
      </c>
      <c r="F1629" s="177">
        <v>32.792400000000001</v>
      </c>
      <c r="G1629" s="177">
        <v>25.304600000000001</v>
      </c>
      <c r="H1629" s="177">
        <v>10.250299999999999</v>
      </c>
      <c r="I1629" s="177">
        <v>5.7925000000000004</v>
      </c>
      <c r="J1629" s="177">
        <v>-1.1958</v>
      </c>
      <c r="K1629" s="177">
        <v>2.8961999999999999</v>
      </c>
      <c r="L1629" s="177">
        <v>5.1346999999999996</v>
      </c>
      <c r="M1629" s="177">
        <v>6.2210999999999999</v>
      </c>
      <c r="N1629" s="177">
        <v>4.0812999999999997</v>
      </c>
      <c r="O1629" s="177">
        <v>5.8224999999999998</v>
      </c>
      <c r="P1629" s="177">
        <v>8.7556999999999992</v>
      </c>
      <c r="Q1629" s="177">
        <v>8.1257999999999999</v>
      </c>
      <c r="R1629" s="177">
        <v>4.5644999999999998</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1214</v>
      </c>
      <c r="B1630" s="173" t="s">
        <v>1220</v>
      </c>
      <c r="C1630" s="173">
        <v>100084</v>
      </c>
      <c r="D1630" s="176">
        <v>44988</v>
      </c>
      <c r="E1630" s="177">
        <v>78.752099999999999</v>
      </c>
      <c r="F1630" s="177">
        <v>32.147399999999998</v>
      </c>
      <c r="G1630" s="177">
        <v>24.660699999999999</v>
      </c>
      <c r="H1630" s="177">
        <v>9.6051000000000002</v>
      </c>
      <c r="I1630" s="177">
        <v>5.1515000000000004</v>
      </c>
      <c r="J1630" s="177">
        <v>-1.8364</v>
      </c>
      <c r="K1630" s="177">
        <v>2.2911999999999999</v>
      </c>
      <c r="L1630" s="177">
        <v>4.5606999999999998</v>
      </c>
      <c r="M1630" s="177">
        <v>5.6498999999999997</v>
      </c>
      <c r="N1630" s="177">
        <v>3.5205000000000002</v>
      </c>
      <c r="O1630" s="177">
        <v>5.2607999999999997</v>
      </c>
      <c r="P1630" s="177">
        <v>8.1013999999999999</v>
      </c>
      <c r="Q1630" s="177">
        <v>9.2041000000000004</v>
      </c>
      <c r="R1630" s="177">
        <v>4.0095000000000001</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1214</v>
      </c>
      <c r="B1631" s="173" t="s">
        <v>1221</v>
      </c>
      <c r="C1631" s="173">
        <v>140298</v>
      </c>
      <c r="D1631" s="176">
        <v>44988</v>
      </c>
      <c r="E1631" s="177">
        <v>21.3962</v>
      </c>
      <c r="F1631" s="177">
        <v>43.552599999999998</v>
      </c>
      <c r="G1631" s="177">
        <v>25.242899999999999</v>
      </c>
      <c r="H1631" s="177">
        <v>9.7418999999999993</v>
      </c>
      <c r="I1631" s="177">
        <v>3.6728999999999998</v>
      </c>
      <c r="J1631" s="177">
        <v>-4.4505999999999997</v>
      </c>
      <c r="K1631" s="177">
        <v>2.1579999999999999</v>
      </c>
      <c r="L1631" s="177">
        <v>4.5591999999999997</v>
      </c>
      <c r="M1631" s="177">
        <v>6.3855000000000004</v>
      </c>
      <c r="N1631" s="177">
        <v>3.6231</v>
      </c>
      <c r="O1631" s="177">
        <v>6.5928000000000004</v>
      </c>
      <c r="P1631" s="177">
        <v>8.0510000000000002</v>
      </c>
      <c r="Q1631" s="177">
        <v>8.7631999999999994</v>
      </c>
      <c r="R1631" s="177">
        <v>5.0468000000000002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1214</v>
      </c>
      <c r="B1632" s="173" t="s">
        <v>1222</v>
      </c>
      <c r="C1632" s="173">
        <v>140297</v>
      </c>
      <c r="D1632" s="176">
        <v>44988</v>
      </c>
      <c r="E1632" s="177">
        <v>20.4223</v>
      </c>
      <c r="F1632" s="177">
        <v>42.944800000000001</v>
      </c>
      <c r="G1632" s="177">
        <v>24.5947</v>
      </c>
      <c r="H1632" s="177">
        <v>9.0541</v>
      </c>
      <c r="I1632" s="177">
        <v>2.9779</v>
      </c>
      <c r="J1632" s="177">
        <v>-5.1308999999999996</v>
      </c>
      <c r="K1632" s="177">
        <v>1.4803999999999999</v>
      </c>
      <c r="L1632" s="177">
        <v>3.8809</v>
      </c>
      <c r="M1632" s="177">
        <v>5.6952999999999996</v>
      </c>
      <c r="N1632" s="177">
        <v>2.9443000000000001</v>
      </c>
      <c r="O1632" s="177">
        <v>5.9447000000000001</v>
      </c>
      <c r="P1632" s="177">
        <v>7.4535</v>
      </c>
      <c r="Q1632" s="177">
        <v>8.2050999999999998</v>
      </c>
      <c r="R1632" s="177">
        <v>4.3274999999999997</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1214</v>
      </c>
      <c r="B1633" s="173" t="s">
        <v>1223</v>
      </c>
      <c r="C1633" s="173">
        <v>100493</v>
      </c>
      <c r="D1633" s="176">
        <v>44988</v>
      </c>
      <c r="E1633" s="177">
        <v>50.127600000000001</v>
      </c>
      <c r="F1633" s="177">
        <v>15.661799999999999</v>
      </c>
      <c r="G1633" s="177">
        <v>10.931900000000001</v>
      </c>
      <c r="H1633" s="177">
        <v>5.3103999999999996</v>
      </c>
      <c r="I1633" s="177">
        <v>3.1661000000000001</v>
      </c>
      <c r="J1633" s="177">
        <v>-0.75370000000000004</v>
      </c>
      <c r="K1633" s="177">
        <v>2.0937000000000001</v>
      </c>
      <c r="L1633" s="177">
        <v>3.4192</v>
      </c>
      <c r="M1633" s="177">
        <v>5.3676000000000004</v>
      </c>
      <c r="N1633" s="177">
        <v>2.8121</v>
      </c>
      <c r="O1633" s="177">
        <v>3.4737</v>
      </c>
      <c r="P1633" s="177">
        <v>5.8730000000000002</v>
      </c>
      <c r="Q1633" s="177">
        <v>7.8811999999999998</v>
      </c>
      <c r="R1633" s="177">
        <v>3.6495000000000002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1214</v>
      </c>
      <c r="B1634" s="173" t="s">
        <v>1224</v>
      </c>
      <c r="C1634" s="173">
        <v>118498</v>
      </c>
      <c r="D1634" s="176">
        <v>44988</v>
      </c>
      <c r="E1634" s="177">
        <v>54.271099999999997</v>
      </c>
      <c r="F1634" s="177">
        <v>16.148299999999999</v>
      </c>
      <c r="G1634" s="177">
        <v>11.4666</v>
      </c>
      <c r="H1634" s="177">
        <v>5.8480999999999996</v>
      </c>
      <c r="I1634" s="177">
        <v>3.7042999999999999</v>
      </c>
      <c r="J1634" s="177">
        <v>-0.2329</v>
      </c>
      <c r="K1634" s="177">
        <v>2.5682999999999998</v>
      </c>
      <c r="L1634" s="177">
        <v>3.8714</v>
      </c>
      <c r="M1634" s="177">
        <v>5.8205</v>
      </c>
      <c r="N1634" s="177">
        <v>3.2648000000000001</v>
      </c>
      <c r="O1634" s="177">
        <v>3.9483000000000001</v>
      </c>
      <c r="P1634" s="177">
        <v>6.4813000000000001</v>
      </c>
      <c r="Q1634" s="177">
        <v>7.1726000000000001</v>
      </c>
      <c r="R1634" s="177">
        <v>4.1086999999999998</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1214</v>
      </c>
      <c r="B1635" s="173" t="s">
        <v>1225</v>
      </c>
      <c r="C1635" s="173">
        <v>101083</v>
      </c>
      <c r="D1635" s="176">
        <v>44988</v>
      </c>
      <c r="E1635" s="177">
        <v>45.968499999999999</v>
      </c>
      <c r="F1635" s="177">
        <v>27.652899999999999</v>
      </c>
      <c r="G1635" s="177">
        <v>22.831199999999999</v>
      </c>
      <c r="H1635" s="177">
        <v>8.2482000000000006</v>
      </c>
      <c r="I1635" s="177">
        <v>4.6021000000000001</v>
      </c>
      <c r="J1635" s="177">
        <v>-1.0739000000000001</v>
      </c>
      <c r="K1635" s="177">
        <v>3.2014</v>
      </c>
      <c r="L1635" s="177">
        <v>4.4127999999999998</v>
      </c>
      <c r="M1635" s="177">
        <v>5.9911000000000003</v>
      </c>
      <c r="N1635" s="177">
        <v>2.8481999999999998</v>
      </c>
      <c r="O1635" s="177">
        <v>4.1275000000000004</v>
      </c>
      <c r="P1635" s="177">
        <v>5.9992999999999999</v>
      </c>
      <c r="Q1635" s="177">
        <v>7.3105000000000002</v>
      </c>
      <c r="R1635" s="177">
        <v>3.3801000000000001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1214</v>
      </c>
      <c r="B1636" s="173" t="s">
        <v>1226</v>
      </c>
      <c r="C1636" s="173">
        <v>119116</v>
      </c>
      <c r="D1636" s="176">
        <v>44988</v>
      </c>
      <c r="E1636" s="177">
        <v>47.9054</v>
      </c>
      <c r="F1636" s="177">
        <v>28.136500000000002</v>
      </c>
      <c r="G1636" s="177">
        <v>23.2575</v>
      </c>
      <c r="H1636" s="177">
        <v>8.6784999999999997</v>
      </c>
      <c r="I1636" s="177">
        <v>5.0328999999999997</v>
      </c>
      <c r="J1636" s="177">
        <v>-0.64729999999999999</v>
      </c>
      <c r="K1636" s="177">
        <v>3.6387999999999998</v>
      </c>
      <c r="L1636" s="177">
        <v>4.8501000000000003</v>
      </c>
      <c r="M1636" s="177">
        <v>6.4377000000000004</v>
      </c>
      <c r="N1636" s="177">
        <v>3.2865000000000002</v>
      </c>
      <c r="O1636" s="177">
        <v>4.5853000000000002</v>
      </c>
      <c r="P1636" s="177">
        <v>6.4366000000000003</v>
      </c>
      <c r="Q1636" s="177">
        <v>7.5510000000000002</v>
      </c>
      <c r="R1636" s="177">
        <v>3.8313999999999999</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1214</v>
      </c>
      <c r="B1637" s="173" t="s">
        <v>2025</v>
      </c>
      <c r="C1637" s="173">
        <v>151014</v>
      </c>
      <c r="D1637" s="176">
        <v>44988</v>
      </c>
      <c r="E1637" s="177">
        <v>62.555500000000002</v>
      </c>
      <c r="F1637" s="177">
        <v>42.117600000000003</v>
      </c>
      <c r="G1637" s="177">
        <v>28.443000000000001</v>
      </c>
      <c r="H1637" s="177">
        <v>8.7919999999999998</v>
      </c>
      <c r="I1637" s="177">
        <v>3.8525</v>
      </c>
      <c r="J1637" s="177">
        <v>-3.0188000000000001</v>
      </c>
      <c r="K1637" s="177">
        <v>2.6760999999999999</v>
      </c>
      <c r="L1637" s="177">
        <v>4.5450999999999997</v>
      </c>
      <c r="M1637" s="177">
        <v>6.1468999999999996</v>
      </c>
      <c r="N1637" s="177">
        <v>4.4911000000000003</v>
      </c>
      <c r="O1637" s="177">
        <v>5.1317000000000004</v>
      </c>
      <c r="P1637" s="177">
        <v>7.2611999999999997</v>
      </c>
      <c r="Q1637" s="177">
        <v>8.7640999999999991</v>
      </c>
      <c r="R1637" s="177">
        <v>4.0797999999999996</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1214</v>
      </c>
      <c r="B1638" s="173" t="s">
        <v>2026</v>
      </c>
      <c r="C1638" s="173">
        <v>151013</v>
      </c>
      <c r="D1638" s="176">
        <v>44988</v>
      </c>
      <c r="E1638" s="177">
        <v>56.1175</v>
      </c>
      <c r="F1638" s="177">
        <v>40.826999999999998</v>
      </c>
      <c r="G1638" s="177">
        <v>27.204899999999999</v>
      </c>
      <c r="H1638" s="177">
        <v>7.5651000000000002</v>
      </c>
      <c r="I1638" s="177">
        <v>2.6322000000000001</v>
      </c>
      <c r="J1638" s="177">
        <v>-4.2370999999999999</v>
      </c>
      <c r="K1638" s="177">
        <v>1.4561999999999999</v>
      </c>
      <c r="L1638" s="177">
        <v>3.3149000000000002</v>
      </c>
      <c r="M1638" s="177">
        <v>4.8926999999999996</v>
      </c>
      <c r="N1638" s="177">
        <v>3.2414000000000001</v>
      </c>
      <c r="O1638" s="177">
        <v>3.8828999999999998</v>
      </c>
      <c r="P1638" s="177">
        <v>5.9493</v>
      </c>
      <c r="Q1638" s="177">
        <v>7.8079999999999998</v>
      </c>
      <c r="R1638" s="177">
        <v>2.8348</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1214</v>
      </c>
      <c r="B1639" s="173" t="s">
        <v>1227</v>
      </c>
      <c r="C1639" s="173">
        <v>100369</v>
      </c>
      <c r="D1639" s="176">
        <v>44988</v>
      </c>
      <c r="E1639" s="177">
        <v>84.782300000000006</v>
      </c>
      <c r="F1639" s="177">
        <v>24.9438</v>
      </c>
      <c r="G1639" s="177">
        <v>37.195</v>
      </c>
      <c r="H1639" s="177">
        <v>17.339500000000001</v>
      </c>
      <c r="I1639" s="177">
        <v>10.010899999999999</v>
      </c>
      <c r="J1639" s="177">
        <v>9.1881000000000004</v>
      </c>
      <c r="K1639" s="177">
        <v>5.5488999999999997</v>
      </c>
      <c r="L1639" s="177">
        <v>6.3078000000000003</v>
      </c>
      <c r="M1639" s="177">
        <v>7.6889000000000003</v>
      </c>
      <c r="N1639" s="177">
        <v>5.6077000000000004</v>
      </c>
      <c r="O1639" s="177">
        <v>6.0117000000000003</v>
      </c>
      <c r="P1639" s="177">
        <v>8.0292999999999992</v>
      </c>
      <c r="Q1639" s="177">
        <v>9.4997000000000007</v>
      </c>
      <c r="R1639" s="177">
        <v>4.7904999999999998</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1214</v>
      </c>
      <c r="B1640" s="173" t="s">
        <v>1228</v>
      </c>
      <c r="C1640" s="173">
        <v>120590</v>
      </c>
      <c r="D1640" s="176">
        <v>44988</v>
      </c>
      <c r="E1640" s="177">
        <v>90.243200000000002</v>
      </c>
      <c r="F1640" s="177">
        <v>25.498899999999999</v>
      </c>
      <c r="G1640" s="177">
        <v>37.7181</v>
      </c>
      <c r="H1640" s="177">
        <v>17.8689</v>
      </c>
      <c r="I1640" s="177">
        <v>10.5441</v>
      </c>
      <c r="J1640" s="177">
        <v>9.7212999999999994</v>
      </c>
      <c r="K1640" s="177">
        <v>6.0914000000000001</v>
      </c>
      <c r="L1640" s="177">
        <v>6.8836000000000004</v>
      </c>
      <c r="M1640" s="177">
        <v>8.2875999999999994</v>
      </c>
      <c r="N1640" s="177">
        <v>6.2100999999999997</v>
      </c>
      <c r="O1640" s="177">
        <v>6.6130000000000004</v>
      </c>
      <c r="P1640" s="177">
        <v>8.6123999999999992</v>
      </c>
      <c r="Q1640" s="177">
        <v>8.6024999999999991</v>
      </c>
      <c r="R1640" s="177">
        <v>5.4086999999999996</v>
      </c>
      <c r="S1640" t="s">
        <v>1785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1214</v>
      </c>
      <c r="B1641" s="173" t="s">
        <v>1229</v>
      </c>
      <c r="C1641" s="173">
        <v>118030</v>
      </c>
      <c r="D1641" s="176"/>
      <c r="E1641" s="177"/>
      <c r="F1641" s="177"/>
      <c r="G1641" s="177"/>
      <c r="H1641" s="177"/>
      <c r="I1641" s="177"/>
      <c r="J1641" s="177"/>
      <c r="K1641" s="177"/>
      <c r="L1641" s="177"/>
      <c r="M1641" s="177"/>
      <c r="N1641" s="177"/>
      <c r="O1641" s="177"/>
      <c r="P1641" s="177"/>
      <c r="Q1641" s="177"/>
      <c r="R1641" s="177"/>
      <c r="S1641" t="s">
        <v>1785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1214</v>
      </c>
      <c r="B1642" s="173" t="s">
        <v>1230</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1214</v>
      </c>
      <c r="B1643" s="173" t="s">
        <v>2046</v>
      </c>
      <c r="C1643" s="173">
        <v>148792</v>
      </c>
      <c r="D1643" s="176">
        <v>44988</v>
      </c>
      <c r="E1643" s="177">
        <v>10.806699999999999</v>
      </c>
      <c r="F1643" s="177">
        <v>41.591000000000001</v>
      </c>
      <c r="G1643" s="177">
        <v>26.515000000000001</v>
      </c>
      <c r="H1643" s="177">
        <v>10.491400000000001</v>
      </c>
      <c r="I1643" s="177">
        <v>4.7855999999999996</v>
      </c>
      <c r="J1643" s="177">
        <v>-4.5438000000000001</v>
      </c>
      <c r="K1643" s="177">
        <v>2.9687999999999999</v>
      </c>
      <c r="L1643" s="177">
        <v>4.7552000000000003</v>
      </c>
      <c r="M1643" s="177">
        <v>6.6657999999999999</v>
      </c>
      <c r="N1643" s="177">
        <v>3.1242999999999999</v>
      </c>
      <c r="O1643" s="177"/>
      <c r="P1643" s="177"/>
      <c r="Q1643" s="177">
        <v>4.0689000000000002</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1214</v>
      </c>
      <c r="B1644" s="173" t="s">
        <v>2047</v>
      </c>
      <c r="C1644" s="173">
        <v>148790</v>
      </c>
      <c r="D1644" s="176">
        <v>44988</v>
      </c>
      <c r="E1644" s="177">
        <v>10.7544</v>
      </c>
      <c r="F1644" s="177">
        <v>41.113199999999999</v>
      </c>
      <c r="G1644" s="177">
        <v>26.3034</v>
      </c>
      <c r="H1644" s="177">
        <v>10.250500000000001</v>
      </c>
      <c r="I1644" s="177">
        <v>4.5168999999999997</v>
      </c>
      <c r="J1644" s="177">
        <v>-4.7945000000000002</v>
      </c>
      <c r="K1644" s="177">
        <v>2.7147999999999999</v>
      </c>
      <c r="L1644" s="177">
        <v>4.4996999999999998</v>
      </c>
      <c r="M1644" s="177">
        <v>6.4070999999999998</v>
      </c>
      <c r="N1644" s="177">
        <v>2.8706</v>
      </c>
      <c r="O1644" s="177"/>
      <c r="P1644" s="177"/>
      <c r="Q1644" s="177">
        <v>3.8096999999999999</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1214</v>
      </c>
      <c r="B1645" s="173" t="s">
        <v>2044</v>
      </c>
      <c r="C1645" s="173">
        <v>148789</v>
      </c>
      <c r="D1645" s="176">
        <v>44988</v>
      </c>
      <c r="E1645" s="177">
        <v>10.7858</v>
      </c>
      <c r="F1645" s="177">
        <v>51.171199999999999</v>
      </c>
      <c r="G1645" s="177">
        <v>22.9421</v>
      </c>
      <c r="H1645" s="177">
        <v>8.5709999999999997</v>
      </c>
      <c r="I1645" s="177">
        <v>3.4853999999999998</v>
      </c>
      <c r="J1645" s="177">
        <v>-4.0002000000000004</v>
      </c>
      <c r="K1645" s="177">
        <v>2.7519999999999998</v>
      </c>
      <c r="L1645" s="177">
        <v>4.6069000000000004</v>
      </c>
      <c r="M1645" s="177">
        <v>6.4405999999999999</v>
      </c>
      <c r="N1645" s="177">
        <v>2.7776999999999998</v>
      </c>
      <c r="O1645" s="177"/>
      <c r="P1645" s="177"/>
      <c r="Q1645" s="177">
        <v>3.9653999999999998</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1214</v>
      </c>
      <c r="B1646" s="173" t="s">
        <v>2045</v>
      </c>
      <c r="C1646" s="173">
        <v>148786</v>
      </c>
      <c r="D1646" s="176">
        <v>44988</v>
      </c>
      <c r="E1646" s="177">
        <v>10.733599999999999</v>
      </c>
      <c r="F1646" s="177">
        <v>50.738399999999999</v>
      </c>
      <c r="G1646" s="177">
        <v>22.712599999999998</v>
      </c>
      <c r="H1646" s="177">
        <v>8.3202999999999996</v>
      </c>
      <c r="I1646" s="177">
        <v>3.2345000000000002</v>
      </c>
      <c r="J1646" s="177">
        <v>-4.2488999999999999</v>
      </c>
      <c r="K1646" s="177">
        <v>2.4967000000000001</v>
      </c>
      <c r="L1646" s="177">
        <v>4.3505000000000003</v>
      </c>
      <c r="M1646" s="177">
        <v>6.1769999999999996</v>
      </c>
      <c r="N1646" s="177">
        <v>2.5196000000000001</v>
      </c>
      <c r="O1646" s="177"/>
      <c r="P1646" s="177"/>
      <c r="Q1646" s="177">
        <v>3.7063999999999999</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1214</v>
      </c>
      <c r="B1647" s="173" t="s">
        <v>1231</v>
      </c>
      <c r="C1647" s="173">
        <v>118464</v>
      </c>
      <c r="D1647" s="176">
        <v>44988</v>
      </c>
      <c r="E1647" s="177">
        <v>31.008299999999998</v>
      </c>
      <c r="F1647" s="177">
        <v>49.741500000000002</v>
      </c>
      <c r="G1647" s="177">
        <v>26.0303</v>
      </c>
      <c r="H1647" s="177">
        <v>9.9232999999999993</v>
      </c>
      <c r="I1647" s="177">
        <v>3.8986999999999998</v>
      </c>
      <c r="J1647" s="177">
        <v>-4.6790000000000003</v>
      </c>
      <c r="K1647" s="177">
        <v>3.6640999999999999</v>
      </c>
      <c r="L1647" s="177">
        <v>4.3021000000000003</v>
      </c>
      <c r="M1647" s="177">
        <v>6.2046999999999999</v>
      </c>
      <c r="N1647" s="177">
        <v>2.2002999999999999</v>
      </c>
      <c r="O1647" s="177">
        <v>5.3517000000000001</v>
      </c>
      <c r="P1647" s="177">
        <v>8.6035000000000004</v>
      </c>
      <c r="Q1647" s="177">
        <v>8.8058999999999994</v>
      </c>
      <c r="R1647" s="177">
        <v>3.9420000000000002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1214</v>
      </c>
      <c r="B1648" s="173" t="s">
        <v>1232</v>
      </c>
      <c r="C1648" s="173">
        <v>111525</v>
      </c>
      <c r="D1648" s="176">
        <v>44988</v>
      </c>
      <c r="E1648" s="177">
        <v>29.103200000000001</v>
      </c>
      <c r="F1648" s="177">
        <v>49.103499999999997</v>
      </c>
      <c r="G1648" s="177">
        <v>25.386800000000001</v>
      </c>
      <c r="H1648" s="177">
        <v>9.2972999999999999</v>
      </c>
      <c r="I1648" s="177">
        <v>3.2738999999999998</v>
      </c>
      <c r="J1648" s="177">
        <v>-5.2995999999999999</v>
      </c>
      <c r="K1648" s="177">
        <v>3.0369000000000002</v>
      </c>
      <c r="L1648" s="177">
        <v>3.6671</v>
      </c>
      <c r="M1648" s="177">
        <v>5.5547000000000004</v>
      </c>
      <c r="N1648" s="177">
        <v>1.5648</v>
      </c>
      <c r="O1648" s="177">
        <v>4.6985999999999999</v>
      </c>
      <c r="P1648" s="177">
        <v>7.9474999999999998</v>
      </c>
      <c r="Q1648" s="177">
        <v>7.7881</v>
      </c>
      <c r="R1648" s="177">
        <v>3.2955999999999999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1214</v>
      </c>
      <c r="B1649" s="173" t="s">
        <v>1233</v>
      </c>
      <c r="C1649" s="173">
        <v>107477</v>
      </c>
      <c r="D1649" s="176">
        <v>44988</v>
      </c>
      <c r="E1649" s="177">
        <v>2345.0410000000002</v>
      </c>
      <c r="F1649" s="177">
        <v>40.081200000000003</v>
      </c>
      <c r="G1649" s="177">
        <v>24.109200000000001</v>
      </c>
      <c r="H1649" s="177">
        <v>7.6159999999999997</v>
      </c>
      <c r="I1649" s="177">
        <v>3.4356</v>
      </c>
      <c r="J1649" s="177">
        <v>-3.8182</v>
      </c>
      <c r="K1649" s="177">
        <v>1.8815</v>
      </c>
      <c r="L1649" s="177">
        <v>3.9041000000000001</v>
      </c>
      <c r="M1649" s="177">
        <v>4.3608000000000002</v>
      </c>
      <c r="N1649" s="177">
        <v>3.7099000000000002</v>
      </c>
      <c r="O1649" s="177">
        <v>3.0537000000000001</v>
      </c>
      <c r="P1649" s="177">
        <v>6.0610999999999997</v>
      </c>
      <c r="Q1649" s="177">
        <v>5.8181000000000003</v>
      </c>
      <c r="R1649" s="177">
        <v>2.7073999999999998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1214</v>
      </c>
      <c r="B1650" s="173" t="s">
        <v>1234</v>
      </c>
      <c r="C1650" s="173">
        <v>120520</v>
      </c>
      <c r="D1650" s="176">
        <v>44988</v>
      </c>
      <c r="E1650" s="177">
        <v>2548.2521000000002</v>
      </c>
      <c r="F1650" s="177">
        <v>40.851999999999997</v>
      </c>
      <c r="G1650" s="177">
        <v>24.880600000000001</v>
      </c>
      <c r="H1650" s="177">
        <v>8.3872</v>
      </c>
      <c r="I1650" s="177">
        <v>4.2065999999999999</v>
      </c>
      <c r="J1650" s="177">
        <v>-3.0503</v>
      </c>
      <c r="K1650" s="177">
        <v>2.6558999999999999</v>
      </c>
      <c r="L1650" s="177">
        <v>4.6905999999999999</v>
      </c>
      <c r="M1650" s="177">
        <v>5.1581999999999999</v>
      </c>
      <c r="N1650" s="177">
        <v>4.5114999999999998</v>
      </c>
      <c r="O1650" s="177">
        <v>3.8704999999999998</v>
      </c>
      <c r="P1650" s="177">
        <v>6.8875999999999999</v>
      </c>
      <c r="Q1650" s="177">
        <v>7.2942</v>
      </c>
      <c r="R1650" s="177">
        <v>3.5015000000000001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1214</v>
      </c>
      <c r="B1651" s="173" t="s">
        <v>1738</v>
      </c>
      <c r="C1651" s="173">
        <v>119759</v>
      </c>
      <c r="D1651" s="176">
        <v>44988</v>
      </c>
      <c r="E1651" s="177">
        <v>89.632999999999996</v>
      </c>
      <c r="F1651" s="177">
        <v>36.890300000000003</v>
      </c>
      <c r="G1651" s="177">
        <v>34.4664</v>
      </c>
      <c r="H1651" s="177">
        <v>14.759600000000001</v>
      </c>
      <c r="I1651" s="177">
        <v>8.0645000000000007</v>
      </c>
      <c r="J1651" s="177">
        <v>4.2986000000000004</v>
      </c>
      <c r="K1651" s="177">
        <v>4.8175999999999997</v>
      </c>
      <c r="L1651" s="177">
        <v>6.3122999999999996</v>
      </c>
      <c r="M1651" s="177">
        <v>7.4950999999999999</v>
      </c>
      <c r="N1651" s="177">
        <v>4.8091999999999997</v>
      </c>
      <c r="O1651" s="177">
        <v>6.1623000000000001</v>
      </c>
      <c r="P1651" s="177">
        <v>8.5100999999999996</v>
      </c>
      <c r="Q1651" s="177">
        <v>8.2779000000000007</v>
      </c>
      <c r="R1651" s="177">
        <v>4.8970000000000002</v>
      </c>
      <c r="S1651" t="s">
        <v>1785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1214</v>
      </c>
      <c r="B1652" s="173" t="s">
        <v>1235</v>
      </c>
      <c r="C1652" s="173">
        <v>119757</v>
      </c>
      <c r="D1652" s="176">
        <v>44988</v>
      </c>
      <c r="E1652" s="177">
        <v>91.787300000000002</v>
      </c>
      <c r="F1652" s="177">
        <v>36.900199999999998</v>
      </c>
      <c r="G1652" s="177">
        <v>34.468299999999999</v>
      </c>
      <c r="H1652" s="177">
        <v>14.812099999999999</v>
      </c>
      <c r="I1652" s="177">
        <v>8.0917999999999992</v>
      </c>
      <c r="J1652" s="177">
        <v>4.3132000000000001</v>
      </c>
      <c r="K1652" s="177">
        <v>4.8216999999999999</v>
      </c>
      <c r="L1652" s="177">
        <v>6.3144999999999998</v>
      </c>
      <c r="M1652" s="177">
        <v>7.4964000000000004</v>
      </c>
      <c r="N1652" s="177">
        <v>4.8102</v>
      </c>
      <c r="O1652" s="177">
        <v>6.1585000000000001</v>
      </c>
      <c r="P1652" s="177">
        <v>8.5115999999999996</v>
      </c>
      <c r="Q1652" s="177">
        <v>8.3091000000000008</v>
      </c>
      <c r="R1652" s="177">
        <v>4.891</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1214</v>
      </c>
      <c r="B1653" s="173" t="s">
        <v>1236</v>
      </c>
      <c r="C1653" s="173">
        <v>100265</v>
      </c>
      <c r="D1653" s="176">
        <v>44988</v>
      </c>
      <c r="E1653" s="177">
        <v>80.893500000000003</v>
      </c>
      <c r="F1653" s="177">
        <v>35.816099999999999</v>
      </c>
      <c r="G1653" s="177">
        <v>33.390700000000002</v>
      </c>
      <c r="H1653" s="177">
        <v>13.720599999999999</v>
      </c>
      <c r="I1653" s="177">
        <v>6.9996</v>
      </c>
      <c r="J1653" s="177">
        <v>3.2212000000000001</v>
      </c>
      <c r="K1653" s="177">
        <v>3.7238000000000002</v>
      </c>
      <c r="L1653" s="177">
        <v>5.1982999999999997</v>
      </c>
      <c r="M1653" s="177">
        <v>6.36</v>
      </c>
      <c r="N1653" s="177">
        <v>3.6894999999999998</v>
      </c>
      <c r="O1653" s="177">
        <v>5.0643000000000002</v>
      </c>
      <c r="P1653" s="177">
        <v>7.3964999999999996</v>
      </c>
      <c r="Q1653" s="177">
        <v>9.0259</v>
      </c>
      <c r="R1653" s="177">
        <v>3.8016000000000001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1214</v>
      </c>
      <c r="B1654" s="173" t="s">
        <v>1237</v>
      </c>
      <c r="C1654" s="173">
        <v>120282</v>
      </c>
      <c r="D1654" s="176">
        <v>44988</v>
      </c>
      <c r="E1654" s="177">
        <v>54.318899999999999</v>
      </c>
      <c r="F1654" s="177">
        <v>41.102800000000002</v>
      </c>
      <c r="G1654" s="177">
        <v>31.551600000000001</v>
      </c>
      <c r="H1654" s="177">
        <v>9.3666</v>
      </c>
      <c r="I1654" s="177">
        <v>3.8742999999999999</v>
      </c>
      <c r="J1654" s="177">
        <v>-3.5038999999999998</v>
      </c>
      <c r="K1654" s="177">
        <v>2.2648999999999999</v>
      </c>
      <c r="L1654" s="177">
        <v>2.8731</v>
      </c>
      <c r="M1654" s="177">
        <v>4.1325000000000003</v>
      </c>
      <c r="N1654" s="177">
        <v>2.7587999999999999</v>
      </c>
      <c r="O1654" s="177">
        <v>4.7594000000000003</v>
      </c>
      <c r="P1654" s="177">
        <v>7.7938000000000001</v>
      </c>
      <c r="Q1654" s="177">
        <v>7.4511000000000003</v>
      </c>
      <c r="R1654" s="177">
        <v>3.3811</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1214</v>
      </c>
      <c r="B1655" s="173" t="s">
        <v>1238</v>
      </c>
      <c r="C1655" s="173">
        <v>100317</v>
      </c>
      <c r="D1655" s="176">
        <v>44988</v>
      </c>
      <c r="E1655" s="177">
        <v>50.137799999999999</v>
      </c>
      <c r="F1655" s="177">
        <v>40.375500000000002</v>
      </c>
      <c r="G1655" s="177">
        <v>30.823499999999999</v>
      </c>
      <c r="H1655" s="177">
        <v>8.6462000000000003</v>
      </c>
      <c r="I1655" s="177">
        <v>3.1497999999999999</v>
      </c>
      <c r="J1655" s="177">
        <v>-4.2241999999999997</v>
      </c>
      <c r="K1655" s="177">
        <v>1.5379</v>
      </c>
      <c r="L1655" s="177">
        <v>2.1389999999999998</v>
      </c>
      <c r="M1655" s="177">
        <v>3.3874</v>
      </c>
      <c r="N1655" s="177">
        <v>2.0171999999999999</v>
      </c>
      <c r="O1655" s="177">
        <v>3.9849000000000001</v>
      </c>
      <c r="P1655" s="177">
        <v>6.9687999999999999</v>
      </c>
      <c r="Q1655" s="177">
        <v>7.1726000000000001</v>
      </c>
      <c r="R1655" s="177">
        <v>2.6374</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1214</v>
      </c>
      <c r="B1656" s="173" t="s">
        <v>1739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1214</v>
      </c>
      <c r="B1657" s="173" t="s">
        <v>1239</v>
      </c>
      <c r="C1657" s="173">
        <v>109720</v>
      </c>
      <c r="D1657" s="176">
        <v>44988</v>
      </c>
      <c r="E1657" s="177">
        <v>31.7483</v>
      </c>
      <c r="F1657" s="177">
        <v>39.937100000000001</v>
      </c>
      <c r="G1657" s="177">
        <v>25.229900000000001</v>
      </c>
      <c r="H1657" s="177">
        <v>6.7424999999999997</v>
      </c>
      <c r="I1657" s="177">
        <v>2.3506999999999998</v>
      </c>
      <c r="J1657" s="177">
        <v>-3.6440999999999999</v>
      </c>
      <c r="K1657" s="177">
        <v>1.8951</v>
      </c>
      <c r="L1657" s="177">
        <v>4.3109999999999999</v>
      </c>
      <c r="M1657" s="177">
        <v>6.0015000000000001</v>
      </c>
      <c r="N1657" s="177">
        <v>2.9344999999999999</v>
      </c>
      <c r="O1657" s="177">
        <v>4.0811999999999999</v>
      </c>
      <c r="P1657" s="177">
        <v>7.4008000000000003</v>
      </c>
      <c r="Q1657" s="177">
        <v>8.2713000000000001</v>
      </c>
      <c r="R1657" s="177">
        <v>3.3411</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1214</v>
      </c>
      <c r="B1658" s="173" t="s">
        <v>1740</v>
      </c>
      <c r="C1658" s="173">
        <v>118672</v>
      </c>
      <c r="D1658" s="176">
        <v>44988</v>
      </c>
      <c r="E1658" s="177">
        <v>35.144799999999996</v>
      </c>
      <c r="F1658" s="177">
        <v>40.756999999999998</v>
      </c>
      <c r="G1658" s="177">
        <v>26.1586</v>
      </c>
      <c r="H1658" s="177">
        <v>7.6818</v>
      </c>
      <c r="I1658" s="177">
        <v>3.2904</v>
      </c>
      <c r="J1658" s="177">
        <v>-2.7094999999999998</v>
      </c>
      <c r="K1658" s="177">
        <v>2.8401000000000001</v>
      </c>
      <c r="L1658" s="177">
        <v>5.2760999999999996</v>
      </c>
      <c r="M1658" s="177">
        <v>6.9954000000000001</v>
      </c>
      <c r="N1658" s="177">
        <v>3.9175</v>
      </c>
      <c r="O1658" s="177">
        <v>5.0841000000000003</v>
      </c>
      <c r="P1658" s="177">
        <v>8.4192</v>
      </c>
      <c r="Q1658" s="177">
        <v>9.1806999999999999</v>
      </c>
      <c r="R1658" s="177">
        <v>4.3338999999999999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1214</v>
      </c>
      <c r="B1659" s="173" t="s">
        <v>1240</v>
      </c>
      <c r="C1659" s="173">
        <v>118673</v>
      </c>
      <c r="D1659" s="176">
        <v>44988</v>
      </c>
      <c r="E1659" s="177">
        <v>35.239800000000002</v>
      </c>
      <c r="F1659" s="177">
        <v>40.854599999999998</v>
      </c>
      <c r="G1659" s="177">
        <v>26.192</v>
      </c>
      <c r="H1659" s="177">
        <v>7.6908000000000003</v>
      </c>
      <c r="I1659" s="177">
        <v>3.2964000000000002</v>
      </c>
      <c r="J1659" s="177">
        <v>-2.7058</v>
      </c>
      <c r="K1659" s="177">
        <v>2.8403999999999998</v>
      </c>
      <c r="L1659" s="177">
        <v>5.2759</v>
      </c>
      <c r="M1659" s="177">
        <v>6.9957000000000003</v>
      </c>
      <c r="N1659" s="177">
        <v>3.9176000000000002</v>
      </c>
      <c r="O1659" s="177">
        <v>5.0843999999999996</v>
      </c>
      <c r="P1659" s="177">
        <v>8.4199000000000002</v>
      </c>
      <c r="Q1659" s="177">
        <v>9.4143000000000008</v>
      </c>
      <c r="R1659" s="177">
        <v>4.3339999999999996</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1214</v>
      </c>
      <c r="B1660" s="173" t="s">
        <v>1241</v>
      </c>
      <c r="C1660" s="173">
        <v>138470</v>
      </c>
      <c r="D1660" s="176">
        <v>44988</v>
      </c>
      <c r="E1660" s="177">
        <v>25.202500000000001</v>
      </c>
      <c r="F1660" s="177">
        <v>29.713699999999999</v>
      </c>
      <c r="G1660" s="177">
        <v>17.113600000000002</v>
      </c>
      <c r="H1660" s="177">
        <v>6.2350000000000003</v>
      </c>
      <c r="I1660" s="177">
        <v>2.6509999999999998</v>
      </c>
      <c r="J1660" s="177">
        <v>-2.7923</v>
      </c>
      <c r="K1660" s="177">
        <v>2.2212000000000001</v>
      </c>
      <c r="L1660" s="177">
        <v>3.1145</v>
      </c>
      <c r="M1660" s="177">
        <v>4.2671999999999999</v>
      </c>
      <c r="N1660" s="177">
        <v>2.7801</v>
      </c>
      <c r="O1660" s="177">
        <v>3.89</v>
      </c>
      <c r="P1660" s="177">
        <v>6.0949999999999998</v>
      </c>
      <c r="Q1660" s="177">
        <v>6.6505999999999998</v>
      </c>
      <c r="R1660" s="177">
        <v>3.3102999999999998</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1214</v>
      </c>
      <c r="B1661" s="173" t="s">
        <v>1242</v>
      </c>
      <c r="C1661" s="173">
        <v>138472</v>
      </c>
      <c r="D1661" s="176">
        <v>44988</v>
      </c>
      <c r="E1661" s="177">
        <v>26.638999999999999</v>
      </c>
      <c r="F1661" s="177">
        <v>30.717700000000001</v>
      </c>
      <c r="G1661" s="177">
        <v>18.158999999999999</v>
      </c>
      <c r="H1661" s="177">
        <v>7.2916999999999996</v>
      </c>
      <c r="I1661" s="177">
        <v>3.7242999999999999</v>
      </c>
      <c r="J1661" s="177">
        <v>-1.7251000000000001</v>
      </c>
      <c r="K1661" s="177">
        <v>3.2865000000000002</v>
      </c>
      <c r="L1661" s="177">
        <v>4.1776999999999997</v>
      </c>
      <c r="M1661" s="177">
        <v>5.3247999999999998</v>
      </c>
      <c r="N1661" s="177">
        <v>3.8277999999999999</v>
      </c>
      <c r="O1661" s="177">
        <v>4.9783999999999997</v>
      </c>
      <c r="P1661" s="177">
        <v>7.0053000000000001</v>
      </c>
      <c r="Q1661" s="177">
        <v>7.5693999999999999</v>
      </c>
      <c r="R1661" s="177">
        <v>4.4290000000000003</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1214</v>
      </c>
      <c r="B1662" s="173" t="s">
        <v>1243</v>
      </c>
      <c r="C1662" s="173">
        <v>119707</v>
      </c>
      <c r="D1662" s="176">
        <v>44988</v>
      </c>
      <c r="E1662" s="177">
        <v>56.9422</v>
      </c>
      <c r="F1662" s="177">
        <v>35.4818</v>
      </c>
      <c r="G1662" s="177">
        <v>24.900300000000001</v>
      </c>
      <c r="H1662" s="177">
        <v>3.6103999999999998</v>
      </c>
      <c r="I1662" s="177">
        <v>0.48080000000000001</v>
      </c>
      <c r="J1662" s="177">
        <v>-6.2744</v>
      </c>
      <c r="K1662" s="177">
        <v>1.9458</v>
      </c>
      <c r="L1662" s="177">
        <v>6.3956</v>
      </c>
      <c r="M1662" s="177">
        <v>7.2420999999999998</v>
      </c>
      <c r="N1662" s="177">
        <v>5.0937000000000001</v>
      </c>
      <c r="O1662" s="177">
        <v>5.8574000000000002</v>
      </c>
      <c r="P1662" s="177">
        <v>8.3327000000000009</v>
      </c>
      <c r="Q1662" s="177">
        <v>9.2661999999999995</v>
      </c>
      <c r="R1662" s="177">
        <v>4.8604000000000003</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1214</v>
      </c>
      <c r="B1663" s="173" t="s">
        <v>1244</v>
      </c>
      <c r="C1663" s="173">
        <v>101001</v>
      </c>
      <c r="D1663" s="176">
        <v>44988</v>
      </c>
      <c r="E1663" s="177">
        <v>54.368600000000001</v>
      </c>
      <c r="F1663" s="177">
        <v>35.0105</v>
      </c>
      <c r="G1663" s="177">
        <v>24.418700000000001</v>
      </c>
      <c r="H1663" s="177">
        <v>3.1284000000000001</v>
      </c>
      <c r="I1663" s="177">
        <v>0</v>
      </c>
      <c r="J1663" s="177">
        <v>-6.7526000000000002</v>
      </c>
      <c r="K1663" s="177">
        <v>1.4631000000000001</v>
      </c>
      <c r="L1663" s="177">
        <v>5.9009</v>
      </c>
      <c r="M1663" s="177">
        <v>6.7374000000000001</v>
      </c>
      <c r="N1663" s="177">
        <v>4.5910000000000002</v>
      </c>
      <c r="O1663" s="177">
        <v>5.3539000000000003</v>
      </c>
      <c r="P1663" s="177">
        <v>7.7962999999999996</v>
      </c>
      <c r="Q1663" s="177">
        <v>7.9234</v>
      </c>
      <c r="R1663" s="177">
        <v>4.3586</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1214</v>
      </c>
      <c r="B1664" s="173" t="s">
        <v>1245</v>
      </c>
      <c r="C1664" s="173">
        <v>119953</v>
      </c>
      <c r="D1664" s="176">
        <v>44988</v>
      </c>
      <c r="E1664" s="177">
        <v>71.016999999999996</v>
      </c>
      <c r="F1664" s="177">
        <v>31.533100000000001</v>
      </c>
      <c r="G1664" s="177">
        <v>27.5764</v>
      </c>
      <c r="H1664" s="177">
        <v>8.5752000000000006</v>
      </c>
      <c r="I1664" s="177">
        <v>4.0260999999999996</v>
      </c>
      <c r="J1664" s="177">
        <v>1.8087</v>
      </c>
      <c r="K1664" s="177">
        <v>4.3030999999999997</v>
      </c>
      <c r="L1664" s="177">
        <v>4.3094000000000001</v>
      </c>
      <c r="M1664" s="177">
        <v>6.9928999999999997</v>
      </c>
      <c r="N1664" s="177">
        <v>4.7365000000000004</v>
      </c>
      <c r="O1664" s="177">
        <v>4.4139999999999997</v>
      </c>
      <c r="P1664" s="177">
        <v>6.9588000000000001</v>
      </c>
      <c r="Q1664" s="177">
        <v>7.9802</v>
      </c>
      <c r="R1664" s="177">
        <v>4.1150000000000002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1214</v>
      </c>
      <c r="B1665" s="173" t="s">
        <v>1246</v>
      </c>
      <c r="C1665" s="173">
        <v>101042</v>
      </c>
      <c r="D1665" s="176">
        <v>44988</v>
      </c>
      <c r="E1665" s="177">
        <v>64.98</v>
      </c>
      <c r="F1665" s="177">
        <v>30.7515</v>
      </c>
      <c r="G1665" s="177">
        <v>26.758700000000001</v>
      </c>
      <c r="H1665" s="177">
        <v>7.7389999999999999</v>
      </c>
      <c r="I1665" s="177">
        <v>3.1655000000000002</v>
      </c>
      <c r="J1665" s="177">
        <v>0.96970000000000001</v>
      </c>
      <c r="K1665" s="177">
        <v>3.4584999999999999</v>
      </c>
      <c r="L1665" s="177">
        <v>3.4537</v>
      </c>
      <c r="M1665" s="177">
        <v>6.1119000000000003</v>
      </c>
      <c r="N1665" s="177">
        <v>3.8187000000000002</v>
      </c>
      <c r="O1665" s="177">
        <v>3.5548000000000002</v>
      </c>
      <c r="P1665" s="177">
        <v>6.0465999999999998</v>
      </c>
      <c r="Q1665" s="177">
        <v>8.2859999999999996</v>
      </c>
      <c r="R1665" s="177">
        <v>3.2254999999999998</v>
      </c>
    </row>
    <row r="1666" spans="1:34" x14ac:dyDescent="0.3">
      <c r="A1666" s="173" t="s">
        <v>1214</v>
      </c>
      <c r="B1666" s="173" t="s">
        <v>1247</v>
      </c>
      <c r="C1666" s="173">
        <v>120792</v>
      </c>
      <c r="D1666" s="176">
        <v>44988</v>
      </c>
      <c r="E1666" s="177">
        <v>53.841099999999997</v>
      </c>
      <c r="F1666" s="177">
        <v>30.192399999999999</v>
      </c>
      <c r="G1666" s="177">
        <v>20.258299999999998</v>
      </c>
      <c r="H1666" s="177">
        <v>7.5746000000000002</v>
      </c>
      <c r="I1666" s="177">
        <v>4.2389999999999999</v>
      </c>
      <c r="J1666" s="177">
        <v>0.22520000000000001</v>
      </c>
      <c r="K1666" s="177">
        <v>3.8698000000000001</v>
      </c>
      <c r="L1666" s="177">
        <v>5.2331000000000003</v>
      </c>
      <c r="M1666" s="177">
        <v>5.9240000000000004</v>
      </c>
      <c r="N1666" s="177">
        <v>4.5338000000000003</v>
      </c>
      <c r="O1666" s="177">
        <v>4.6863999999999999</v>
      </c>
      <c r="P1666" s="177">
        <v>7.3444000000000003</v>
      </c>
      <c r="Q1666" s="177">
        <v>8.3400999999999996</v>
      </c>
      <c r="R1666" s="177">
        <v>3.8652000000000002</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1214</v>
      </c>
      <c r="B1667" s="173" t="s">
        <v>1248</v>
      </c>
      <c r="C1667" s="173">
        <v>102510</v>
      </c>
      <c r="D1667" s="176">
        <v>44988</v>
      </c>
      <c r="E1667" s="177">
        <v>52.323700000000002</v>
      </c>
      <c r="F1667" s="177">
        <v>29.950800000000001</v>
      </c>
      <c r="G1667" s="177">
        <v>19.983599999999999</v>
      </c>
      <c r="H1667" s="177">
        <v>7.3148999999999997</v>
      </c>
      <c r="I1667" s="177">
        <v>3.9723000000000002</v>
      </c>
      <c r="J1667" s="177">
        <v>-4.48E-2</v>
      </c>
      <c r="K1667" s="177">
        <v>3.5981000000000001</v>
      </c>
      <c r="L1667" s="177">
        <v>4.9565999999999999</v>
      </c>
      <c r="M1667" s="177">
        <v>5.6420000000000003</v>
      </c>
      <c r="N1667" s="177">
        <v>4.2489999999999997</v>
      </c>
      <c r="O1667" s="177">
        <v>4.391</v>
      </c>
      <c r="P1667" s="177">
        <v>7.0426000000000002</v>
      </c>
      <c r="Q1667" s="177">
        <v>8.1483000000000008</v>
      </c>
      <c r="R1667" s="177">
        <v>3.5768</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35.090460000000007</v>
      </c>
      <c r="G1668" s="179">
        <v>25.225193333333337</v>
      </c>
      <c r="H1668" s="179">
        <v>8.735240000000001</v>
      </c>
      <c r="I1668" s="179">
        <v>4.0795577777777785</v>
      </c>
      <c r="J1668" s="179">
        <v>-1.8236799999999995</v>
      </c>
      <c r="K1668" s="179">
        <v>3.0122599999999995</v>
      </c>
      <c r="L1668" s="179">
        <v>4.5188755555555558</v>
      </c>
      <c r="M1668" s="179">
        <v>6.0694911111111107</v>
      </c>
      <c r="N1668" s="179">
        <v>3.5373244444444447</v>
      </c>
      <c r="O1668" s="179">
        <v>4.8793999999999995</v>
      </c>
      <c r="P1668" s="179">
        <v>7.3665146341463403</v>
      </c>
      <c r="Q1668" s="179">
        <v>7.6890799999999997</v>
      </c>
      <c r="R1668" s="179">
        <v>3.9368414634146336</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35.4818</v>
      </c>
      <c r="G1669" s="179">
        <v>25.242899999999999</v>
      </c>
      <c r="H1669" s="179">
        <v>8.3202999999999996</v>
      </c>
      <c r="I1669" s="179">
        <v>3.7042999999999999</v>
      </c>
      <c r="J1669" s="179">
        <v>-2.7923</v>
      </c>
      <c r="K1669" s="179">
        <v>2.8403999999999998</v>
      </c>
      <c r="L1669" s="179">
        <v>4.4996999999999998</v>
      </c>
      <c r="M1669" s="179">
        <v>6.1468999999999996</v>
      </c>
      <c r="N1669" s="179">
        <v>3.3675999999999999</v>
      </c>
      <c r="O1669" s="179">
        <v>4.9443000000000001</v>
      </c>
      <c r="P1669" s="179">
        <v>7.3964999999999996</v>
      </c>
      <c r="Q1669" s="179">
        <v>8.0832999999999995</v>
      </c>
      <c r="R1669" s="179">
        <v>3.9420000000000002</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1249</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1250</v>
      </c>
      <c r="B1672" s="173" t="s">
        <v>1251</v>
      </c>
      <c r="C1672" s="173">
        <v>101844</v>
      </c>
      <c r="D1672" s="176">
        <v>44988</v>
      </c>
      <c r="E1672" s="177">
        <v>39.793799999999997</v>
      </c>
      <c r="F1672" s="177">
        <v>18.262</v>
      </c>
      <c r="G1672" s="177">
        <v>10.587899999999999</v>
      </c>
      <c r="H1672" s="177">
        <v>5.5223000000000004</v>
      </c>
      <c r="I1672" s="177">
        <v>5.4360999999999997</v>
      </c>
      <c r="J1672" s="177">
        <v>2.899</v>
      </c>
      <c r="K1672" s="177">
        <v>4.6691000000000003</v>
      </c>
      <c r="L1672" s="177">
        <v>4.8292000000000002</v>
      </c>
      <c r="M1672" s="177">
        <v>5.8822999999999999</v>
      </c>
      <c r="N1672" s="177">
        <v>4.5747</v>
      </c>
      <c r="O1672" s="177">
        <v>6.2569999999999997</v>
      </c>
      <c r="P1672" s="177">
        <v>6.8863000000000003</v>
      </c>
      <c r="Q1672" s="177">
        <v>7.2130999999999998</v>
      </c>
      <c r="R1672" s="177">
        <v>4.6508000000000003</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1250</v>
      </c>
      <c r="B1673" s="173" t="s">
        <v>1252</v>
      </c>
      <c r="C1673" s="173">
        <v>119498</v>
      </c>
      <c r="D1673" s="176">
        <v>44988</v>
      </c>
      <c r="E1673" s="177">
        <v>42.415599999999998</v>
      </c>
      <c r="F1673" s="177">
        <v>19.027699999999999</v>
      </c>
      <c r="G1673" s="177">
        <v>11.312200000000001</v>
      </c>
      <c r="H1673" s="177">
        <v>6.2401999999999997</v>
      </c>
      <c r="I1673" s="177">
        <v>6.1550000000000002</v>
      </c>
      <c r="J1673" s="177">
        <v>3.6150000000000002</v>
      </c>
      <c r="K1673" s="177">
        <v>5.3926999999999996</v>
      </c>
      <c r="L1673" s="177">
        <v>5.5625</v>
      </c>
      <c r="M1673" s="177">
        <v>6.6300999999999997</v>
      </c>
      <c r="N1673" s="177">
        <v>5.3240999999999996</v>
      </c>
      <c r="O1673" s="177">
        <v>6.9996999999999998</v>
      </c>
      <c r="P1673" s="177">
        <v>7.6302000000000003</v>
      </c>
      <c r="Q1673" s="177">
        <v>8.6707000000000001</v>
      </c>
      <c r="R1673" s="177">
        <v>5.3765999999999998</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1250</v>
      </c>
      <c r="B1674" s="173" t="s">
        <v>1253</v>
      </c>
      <c r="C1674" s="173">
        <v>120510</v>
      </c>
      <c r="D1674" s="176">
        <v>44988</v>
      </c>
      <c r="E1674" s="177">
        <v>27.7745</v>
      </c>
      <c r="F1674" s="177">
        <v>16.302800000000001</v>
      </c>
      <c r="G1674" s="177">
        <v>8.9428000000000001</v>
      </c>
      <c r="H1674" s="177">
        <v>3.6634000000000002</v>
      </c>
      <c r="I1674" s="177">
        <v>3.3931</v>
      </c>
      <c r="J1674" s="177">
        <v>2.0024999999999999</v>
      </c>
      <c r="K1674" s="177">
        <v>5.0301</v>
      </c>
      <c r="L1674" s="177">
        <v>5.3319000000000001</v>
      </c>
      <c r="M1674" s="177">
        <v>6.0415999999999999</v>
      </c>
      <c r="N1674" s="177">
        <v>4.6845999999999997</v>
      </c>
      <c r="O1674" s="177">
        <v>6.0872999999999999</v>
      </c>
      <c r="P1674" s="177">
        <v>7.4109999999999996</v>
      </c>
      <c r="Q1674" s="177">
        <v>8.1445000000000007</v>
      </c>
      <c r="R1674" s="177">
        <v>4.7923999999999998</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1250</v>
      </c>
      <c r="B1675" s="173" t="s">
        <v>1254</v>
      </c>
      <c r="C1675" s="173">
        <v>112354</v>
      </c>
      <c r="D1675" s="176">
        <v>44988</v>
      </c>
      <c r="E1675" s="177">
        <v>25.787600000000001</v>
      </c>
      <c r="F1675" s="177">
        <v>15.7178</v>
      </c>
      <c r="G1675" s="177">
        <v>8.2622</v>
      </c>
      <c r="H1675" s="177">
        <v>2.9943</v>
      </c>
      <c r="I1675" s="177">
        <v>2.7122999999999999</v>
      </c>
      <c r="J1675" s="177">
        <v>1.3258000000000001</v>
      </c>
      <c r="K1675" s="177">
        <v>4.3489000000000004</v>
      </c>
      <c r="L1675" s="177">
        <v>4.6356000000000002</v>
      </c>
      <c r="M1675" s="177">
        <v>5.3327</v>
      </c>
      <c r="N1675" s="177">
        <v>3.9868999999999999</v>
      </c>
      <c r="O1675" s="177">
        <v>5.3680000000000003</v>
      </c>
      <c r="P1675" s="177">
        <v>6.6951999999999998</v>
      </c>
      <c r="Q1675" s="177">
        <v>7.4886999999999997</v>
      </c>
      <c r="R1675" s="177">
        <v>4.0888999999999998</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1250</v>
      </c>
      <c r="B1676" s="173" t="s">
        <v>1959</v>
      </c>
      <c r="C1676" s="173">
        <v>119382</v>
      </c>
      <c r="D1676" s="176">
        <v>44988</v>
      </c>
      <c r="E1676" s="177">
        <v>24.053899999999999</v>
      </c>
      <c r="F1676" s="177">
        <v>17.914400000000001</v>
      </c>
      <c r="G1676" s="177">
        <v>9.6180000000000003</v>
      </c>
      <c r="H1676" s="177">
        <v>5.3380999999999998</v>
      </c>
      <c r="I1676" s="177">
        <v>3.8208000000000002</v>
      </c>
      <c r="J1676" s="177">
        <v>1.9158999999999999</v>
      </c>
      <c r="K1676" s="177">
        <v>4.5823999999999998</v>
      </c>
      <c r="L1676" s="177">
        <v>19.4541</v>
      </c>
      <c r="M1676" s="177">
        <v>15.1919</v>
      </c>
      <c r="N1676" s="177">
        <v>27.959199999999999</v>
      </c>
      <c r="O1676" s="177">
        <v>8.3987999999999996</v>
      </c>
      <c r="P1676" s="177">
        <v>4.0502000000000002</v>
      </c>
      <c r="Q1676" s="177">
        <v>6.6134000000000004</v>
      </c>
      <c r="R1676" s="177">
        <v>15.2356</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1250</v>
      </c>
      <c r="B1677" s="173" t="s">
        <v>1960</v>
      </c>
      <c r="C1677" s="173">
        <v>111585</v>
      </c>
      <c r="D1677" s="176">
        <v>44988</v>
      </c>
      <c r="E1677" s="177">
        <v>22.391300000000001</v>
      </c>
      <c r="F1677" s="177">
        <v>17.776700000000002</v>
      </c>
      <c r="G1677" s="177">
        <v>9.5162999999999993</v>
      </c>
      <c r="H1677" s="177">
        <v>5.1749000000000001</v>
      </c>
      <c r="I1677" s="177">
        <v>3.6612</v>
      </c>
      <c r="J1677" s="177">
        <v>1.6263000000000001</v>
      </c>
      <c r="K1677" s="177">
        <v>4.1372</v>
      </c>
      <c r="L1677" s="177">
        <v>18.886700000000001</v>
      </c>
      <c r="M1677" s="177">
        <v>14.6823</v>
      </c>
      <c r="N1677" s="177">
        <v>27.4391</v>
      </c>
      <c r="O1677" s="177">
        <v>7.9352999999999998</v>
      </c>
      <c r="P1677" s="177">
        <v>3.5510999999999999</v>
      </c>
      <c r="Q1677" s="177">
        <v>5.8350999999999997</v>
      </c>
      <c r="R1677" s="177">
        <v>14.8155</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1250</v>
      </c>
      <c r="B1678" s="173" t="s">
        <v>1910</v>
      </c>
      <c r="C1678" s="173">
        <v>119400</v>
      </c>
      <c r="D1678" s="176">
        <v>44988</v>
      </c>
      <c r="E1678" s="177">
        <v>26.121200000000002</v>
      </c>
      <c r="F1678" s="177">
        <v>10.063599999999999</v>
      </c>
      <c r="G1678" s="177">
        <v>10.862299999999999</v>
      </c>
      <c r="H1678" s="177">
        <v>3.4557000000000002</v>
      </c>
      <c r="I1678" s="177">
        <v>3.3479000000000001</v>
      </c>
      <c r="J1678" s="177">
        <v>3.0211999999999999</v>
      </c>
      <c r="K1678" s="177">
        <v>4.8628999999999998</v>
      </c>
      <c r="L1678" s="177">
        <v>5.3853999999999997</v>
      </c>
      <c r="M1678" s="177">
        <v>6.1079999999999997</v>
      </c>
      <c r="N1678" s="177">
        <v>3.8776999999999999</v>
      </c>
      <c r="O1678" s="177">
        <v>5.0658000000000003</v>
      </c>
      <c r="P1678" s="177">
        <v>6.7430000000000003</v>
      </c>
      <c r="Q1678" s="177">
        <v>7.9568000000000003</v>
      </c>
      <c r="R1678" s="177">
        <v>4.5019</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1250</v>
      </c>
      <c r="B1679" s="173" t="s">
        <v>1928</v>
      </c>
      <c r="C1679" s="173">
        <v>113036</v>
      </c>
      <c r="D1679" s="176">
        <v>44988</v>
      </c>
      <c r="E1679" s="177">
        <v>24.4466</v>
      </c>
      <c r="F1679" s="177">
        <v>9.4085999999999999</v>
      </c>
      <c r="G1679" s="177">
        <v>10.161199999999999</v>
      </c>
      <c r="H1679" s="177">
        <v>2.7743000000000002</v>
      </c>
      <c r="I1679" s="177">
        <v>2.6688999999999998</v>
      </c>
      <c r="J1679" s="177">
        <v>2.3397000000000001</v>
      </c>
      <c r="K1679" s="177">
        <v>4.1792999999999996</v>
      </c>
      <c r="L1679" s="177">
        <v>4.6897000000000002</v>
      </c>
      <c r="M1679" s="177">
        <v>5.4015000000000004</v>
      </c>
      <c r="N1679" s="177">
        <v>3.1755</v>
      </c>
      <c r="O1679" s="177">
        <v>4.3213999999999997</v>
      </c>
      <c r="P1679" s="177">
        <v>6.0008999999999997</v>
      </c>
      <c r="Q1679" s="177">
        <v>7.3029000000000002</v>
      </c>
      <c r="R1679" s="177">
        <v>3.7743000000000002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1250</v>
      </c>
      <c r="B1680" s="173" t="s">
        <v>1255</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1250</v>
      </c>
      <c r="B1681" s="173" t="s">
        <v>1256</v>
      </c>
      <c r="C1681" s="173">
        <v>120131</v>
      </c>
      <c r="D1681" s="176"/>
      <c r="E1681" s="177"/>
      <c r="F1681" s="177"/>
      <c r="G1681" s="177"/>
      <c r="H1681" s="177"/>
      <c r="I1681" s="177"/>
      <c r="J1681" s="177"/>
      <c r="K1681" s="177"/>
      <c r="L1681" s="177"/>
      <c r="M1681" s="177"/>
      <c r="N1681" s="177"/>
      <c r="O1681" s="177"/>
      <c r="P1681" s="177"/>
      <c r="Q1681" s="177"/>
      <c r="R1681" s="177"/>
      <c r="S1681" t="s">
        <v>1786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1250</v>
      </c>
      <c r="B1682" s="173" t="s">
        <v>1257</v>
      </c>
      <c r="C1682" s="173">
        <v>118320</v>
      </c>
      <c r="D1682" s="176">
        <v>44988</v>
      </c>
      <c r="E1682" s="177">
        <v>23.190799999999999</v>
      </c>
      <c r="F1682" s="177">
        <v>8.0287000000000006</v>
      </c>
      <c r="G1682" s="177">
        <v>6.2462999999999997</v>
      </c>
      <c r="H1682" s="177">
        <v>3.9152</v>
      </c>
      <c r="I1682" s="177">
        <v>3.6025</v>
      </c>
      <c r="J1682" s="177">
        <v>2.2917999999999998</v>
      </c>
      <c r="K1682" s="177">
        <v>4.7602000000000002</v>
      </c>
      <c r="L1682" s="177">
        <v>4.8120000000000003</v>
      </c>
      <c r="M1682" s="177">
        <v>5.4093999999999998</v>
      </c>
      <c r="N1682" s="177">
        <v>3.8340000000000001</v>
      </c>
      <c r="O1682" s="177">
        <v>5.2031000000000001</v>
      </c>
      <c r="P1682" s="177">
        <v>6.4786999999999999</v>
      </c>
      <c r="Q1682" s="177">
        <v>7.1458000000000004</v>
      </c>
      <c r="R1682" s="177">
        <v>3.9790999999999999</v>
      </c>
      <c r="S1682" t="s">
        <v>1786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1250</v>
      </c>
      <c r="B1683" s="173" t="s">
        <v>1258</v>
      </c>
      <c r="C1683" s="173">
        <v>115077</v>
      </c>
      <c r="D1683" s="176">
        <v>44988</v>
      </c>
      <c r="E1683" s="177">
        <v>21.556799999999999</v>
      </c>
      <c r="F1683" s="177">
        <v>7.4516</v>
      </c>
      <c r="G1683" s="177">
        <v>5.6466000000000003</v>
      </c>
      <c r="H1683" s="177">
        <v>3.3401999999999998</v>
      </c>
      <c r="I1683" s="177">
        <v>3.0392000000000001</v>
      </c>
      <c r="J1683" s="177">
        <v>1.7075</v>
      </c>
      <c r="K1683" s="177">
        <v>4.1280999999999999</v>
      </c>
      <c r="L1683" s="177">
        <v>4.1661000000000001</v>
      </c>
      <c r="M1683" s="177">
        <v>4.7641</v>
      </c>
      <c r="N1683" s="177">
        <v>3.2023000000000001</v>
      </c>
      <c r="O1683" s="177">
        <v>4.5552999999999999</v>
      </c>
      <c r="P1683" s="177">
        <v>5.7784000000000004</v>
      </c>
      <c r="Q1683" s="177">
        <v>6.6890000000000001</v>
      </c>
      <c r="R1683" s="177">
        <v>3.3424999999999998</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1250</v>
      </c>
      <c r="B1684" s="173" t="s">
        <v>1259</v>
      </c>
      <c r="C1684" s="173">
        <v>119226</v>
      </c>
      <c r="D1684" s="176">
        <v>44988</v>
      </c>
      <c r="E1684" s="177">
        <v>41.897500000000001</v>
      </c>
      <c r="F1684" s="177">
        <v>11.5031</v>
      </c>
      <c r="G1684" s="177">
        <v>6.5955000000000004</v>
      </c>
      <c r="H1684" s="177">
        <v>2.4403999999999999</v>
      </c>
      <c r="I1684" s="177">
        <v>2.7532999999999999</v>
      </c>
      <c r="J1684" s="177">
        <v>0.89359999999999995</v>
      </c>
      <c r="K1684" s="177">
        <v>4.3098000000000001</v>
      </c>
      <c r="L1684" s="177">
        <v>4.6393000000000004</v>
      </c>
      <c r="M1684" s="177">
        <v>5.2937000000000003</v>
      </c>
      <c r="N1684" s="177">
        <v>3.8105000000000002</v>
      </c>
      <c r="O1684" s="177">
        <v>5.2354000000000003</v>
      </c>
      <c r="P1684" s="177">
        <v>6.7342000000000004</v>
      </c>
      <c r="Q1684" s="177">
        <v>7.7737999999999996</v>
      </c>
      <c r="R1684" s="177">
        <v>4.1452999999999998</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1250</v>
      </c>
      <c r="B1685" s="173" t="s">
        <v>1260</v>
      </c>
      <c r="C1685" s="173">
        <v>101304</v>
      </c>
      <c r="D1685" s="176">
        <v>44988</v>
      </c>
      <c r="E1685" s="177">
        <v>39.115299999999998</v>
      </c>
      <c r="F1685" s="177">
        <v>10.920999999999999</v>
      </c>
      <c r="G1685" s="177">
        <v>6.0061999999999998</v>
      </c>
      <c r="H1685" s="177">
        <v>1.8269</v>
      </c>
      <c r="I1685" s="177">
        <v>2.1345999999999998</v>
      </c>
      <c r="J1685" s="177">
        <v>0.27329999999999999</v>
      </c>
      <c r="K1685" s="177">
        <v>3.6694</v>
      </c>
      <c r="L1685" s="177">
        <v>4.0037000000000003</v>
      </c>
      <c r="M1685" s="177">
        <v>4.6508000000000003</v>
      </c>
      <c r="N1685" s="177">
        <v>3.1730999999999998</v>
      </c>
      <c r="O1685" s="177">
        <v>4.5845000000000002</v>
      </c>
      <c r="P1685" s="177">
        <v>6.0193000000000003</v>
      </c>
      <c r="Q1685" s="177">
        <v>6.8819999999999997</v>
      </c>
      <c r="R1685" s="177">
        <v>3.5005999999999999</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1250</v>
      </c>
      <c r="B1686" s="173" t="s">
        <v>1261</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1250</v>
      </c>
      <c r="B1687" s="173" t="s">
        <v>1262</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1250</v>
      </c>
      <c r="B1688" s="173" t="s">
        <v>1263</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1250</v>
      </c>
      <c r="B1689" s="173" t="s">
        <v>1264</v>
      </c>
      <c r="C1689" s="173">
        <v>148010</v>
      </c>
      <c r="D1689" s="176">
        <v>44988</v>
      </c>
      <c r="E1689" s="177">
        <v>92.371600000000001</v>
      </c>
      <c r="F1689" s="177">
        <v>14.1912</v>
      </c>
      <c r="G1689" s="177">
        <v>14.215400000000001</v>
      </c>
      <c r="H1689" s="177">
        <v>14.2357</v>
      </c>
      <c r="I1689" s="177">
        <v>14.271800000000001</v>
      </c>
      <c r="J1689" s="177">
        <v>14.3504</v>
      </c>
      <c r="K1689" s="177">
        <v>14.7155</v>
      </c>
      <c r="L1689" s="177">
        <v>-32.421399999999998</v>
      </c>
      <c r="M1689" s="177">
        <v>4.1779000000000002</v>
      </c>
      <c r="N1689" s="177">
        <v>6.0448000000000004</v>
      </c>
      <c r="O1689" s="177"/>
      <c r="P1689" s="177"/>
      <c r="Q1689" s="177">
        <v>6.0602999999999998</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1250</v>
      </c>
      <c r="B1690" s="173" t="s">
        <v>1265</v>
      </c>
      <c r="C1690" s="173">
        <v>148015</v>
      </c>
      <c r="D1690" s="176">
        <v>44988</v>
      </c>
      <c r="E1690" s="177">
        <v>97.556700000000006</v>
      </c>
      <c r="F1690" s="177">
        <v>14.222899999999999</v>
      </c>
      <c r="G1690" s="177">
        <v>14.209</v>
      </c>
      <c r="H1690" s="177">
        <v>14.2347</v>
      </c>
      <c r="I1690" s="177">
        <v>14.2737</v>
      </c>
      <c r="J1690" s="177">
        <v>14.350899999999999</v>
      </c>
      <c r="K1690" s="177">
        <v>14.7155</v>
      </c>
      <c r="L1690" s="177">
        <v>-32.421399999999998</v>
      </c>
      <c r="M1690" s="177">
        <v>4.1779999999999999</v>
      </c>
      <c r="N1690" s="177">
        <v>6.0448000000000004</v>
      </c>
      <c r="O1690" s="177"/>
      <c r="P1690" s="177"/>
      <c r="Q1690" s="177">
        <v>6.0603999999999996</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1250</v>
      </c>
      <c r="B1691" s="173" t="s">
        <v>1266</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1250</v>
      </c>
      <c r="B1692" s="173" t="s">
        <v>1267</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1250</v>
      </c>
      <c r="B1693" s="173" t="s">
        <v>1268</v>
      </c>
      <c r="C1693" s="173">
        <v>101232</v>
      </c>
      <c r="D1693" s="176">
        <v>44988</v>
      </c>
      <c r="E1693" s="177">
        <v>4927.6124497991996</v>
      </c>
      <c r="F1693" s="177">
        <v>4.7535999999999996</v>
      </c>
      <c r="G1693" s="177">
        <v>34.093000000000004</v>
      </c>
      <c r="H1693" s="177">
        <v>12.8161</v>
      </c>
      <c r="I1693" s="177">
        <v>10.1899</v>
      </c>
      <c r="J1693" s="177">
        <v>8.8617000000000008</v>
      </c>
      <c r="K1693" s="177">
        <v>9.2462999999999997</v>
      </c>
      <c r="L1693" s="177">
        <v>8.4326000000000008</v>
      </c>
      <c r="M1693" s="177">
        <v>6.6021999999999998</v>
      </c>
      <c r="N1693" s="177">
        <v>11.0121</v>
      </c>
      <c r="O1693" s="177">
        <v>7.2763999999999998</v>
      </c>
      <c r="P1693" s="177">
        <v>6.2451999999999996</v>
      </c>
      <c r="Q1693" s="177">
        <v>7.8521000000000001</v>
      </c>
      <c r="R1693" s="177">
        <v>11.6595</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1250</v>
      </c>
      <c r="B1694" s="173" t="s">
        <v>1269</v>
      </c>
      <c r="C1694" s="173">
        <v>118565</v>
      </c>
      <c r="D1694" s="176">
        <v>44988</v>
      </c>
      <c r="E1694" s="177">
        <v>4926.2586000000001</v>
      </c>
      <c r="F1694" s="177">
        <v>4.7537000000000003</v>
      </c>
      <c r="G1694" s="177">
        <v>34.093000000000004</v>
      </c>
      <c r="H1694" s="177">
        <v>12.8161</v>
      </c>
      <c r="I1694" s="177">
        <v>10.1899</v>
      </c>
      <c r="J1694" s="177">
        <v>8.8617000000000008</v>
      </c>
      <c r="K1694" s="177">
        <v>9.2462999999999997</v>
      </c>
      <c r="L1694" s="177">
        <v>8.4326000000000008</v>
      </c>
      <c r="M1694" s="177">
        <v>6.6021999999999998</v>
      </c>
      <c r="N1694" s="177">
        <v>4.6604000000000001</v>
      </c>
      <c r="O1694" s="177">
        <v>5.4417</v>
      </c>
      <c r="P1694" s="177">
        <v>5.4721000000000002</v>
      </c>
      <c r="Q1694" s="177">
        <v>7.7584999999999997</v>
      </c>
      <c r="R1694" s="177">
        <v>8.4041999999999994</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1250</v>
      </c>
      <c r="B1695" s="173" t="s">
        <v>1270</v>
      </c>
      <c r="C1695" s="173">
        <v>113047</v>
      </c>
      <c r="D1695" s="176">
        <v>44988</v>
      </c>
      <c r="E1695" s="177">
        <v>26.613199999999999</v>
      </c>
      <c r="F1695" s="177">
        <v>12.3477</v>
      </c>
      <c r="G1695" s="177">
        <v>7.9599000000000002</v>
      </c>
      <c r="H1695" s="177">
        <v>4.3532000000000002</v>
      </c>
      <c r="I1695" s="177">
        <v>4.5437000000000003</v>
      </c>
      <c r="J1695" s="177">
        <v>3.0981000000000001</v>
      </c>
      <c r="K1695" s="177">
        <v>4.8151999999999999</v>
      </c>
      <c r="L1695" s="177">
        <v>5.0438000000000001</v>
      </c>
      <c r="M1695" s="177">
        <v>5.7359999999999998</v>
      </c>
      <c r="N1695" s="177">
        <v>4.0334000000000003</v>
      </c>
      <c r="O1695" s="177">
        <v>5.64</v>
      </c>
      <c r="P1695" s="177">
        <v>6.9779999999999998</v>
      </c>
      <c r="Q1695" s="177">
        <v>8.0146999999999995</v>
      </c>
      <c r="R1695" s="177">
        <v>4.3802000000000003</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1250</v>
      </c>
      <c r="B1696" s="173" t="s">
        <v>1271</v>
      </c>
      <c r="C1696" s="173">
        <v>119016</v>
      </c>
      <c r="D1696" s="176">
        <v>44988</v>
      </c>
      <c r="E1696" s="177">
        <v>27.27</v>
      </c>
      <c r="F1696" s="177">
        <v>12.8538</v>
      </c>
      <c r="G1696" s="177">
        <v>8.4382000000000001</v>
      </c>
      <c r="H1696" s="177">
        <v>4.8037999999999998</v>
      </c>
      <c r="I1696" s="177">
        <v>5.0000999999999998</v>
      </c>
      <c r="J1696" s="177">
        <v>3.5566</v>
      </c>
      <c r="K1696" s="177">
        <v>5.2858000000000001</v>
      </c>
      <c r="L1696" s="177">
        <v>5.5162000000000004</v>
      </c>
      <c r="M1696" s="177">
        <v>6.2142999999999997</v>
      </c>
      <c r="N1696" s="177">
        <v>4.4955999999999996</v>
      </c>
      <c r="O1696" s="177">
        <v>6.1201999999999996</v>
      </c>
      <c r="P1696" s="177">
        <v>7.3368000000000002</v>
      </c>
      <c r="Q1696" s="177">
        <v>8.0144000000000002</v>
      </c>
      <c r="R1696" s="177">
        <v>4.8734999999999999</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1250</v>
      </c>
      <c r="B1697" s="173" t="s">
        <v>2027</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1250</v>
      </c>
      <c r="B1698" s="173" t="s">
        <v>1272</v>
      </c>
      <c r="C1698" s="173">
        <v>151067</v>
      </c>
      <c r="D1698" s="176">
        <v>44988</v>
      </c>
      <c r="E1698" s="177">
        <v>23.291899999999998</v>
      </c>
      <c r="F1698" s="177">
        <v>12.540900000000001</v>
      </c>
      <c r="G1698" s="177">
        <v>6.6375000000000002</v>
      </c>
      <c r="H1698" s="177">
        <v>4.6382000000000003</v>
      </c>
      <c r="I1698" s="177">
        <v>3.194</v>
      </c>
      <c r="J1698" s="177">
        <v>1.2997000000000001</v>
      </c>
      <c r="K1698" s="177">
        <v>4.5807000000000002</v>
      </c>
      <c r="L1698" s="177">
        <v>4.6679000000000004</v>
      </c>
      <c r="M1698" s="177">
        <v>5.5030999999999999</v>
      </c>
      <c r="N1698" s="177">
        <v>3.4615999999999998</v>
      </c>
      <c r="O1698" s="177">
        <v>5.2192999999999996</v>
      </c>
      <c r="P1698" s="177">
        <v>6.7190000000000003</v>
      </c>
      <c r="Q1698" s="177">
        <v>7.6440000000000001</v>
      </c>
      <c r="R1698" s="177">
        <v>4.0067000000000004</v>
      </c>
      <c r="S1698" t="s">
        <v>1786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1250</v>
      </c>
      <c r="B1699" s="173" t="s">
        <v>2028</v>
      </c>
      <c r="C1699" s="173">
        <v>120062</v>
      </c>
      <c r="D1699" s="176"/>
      <c r="E1699" s="177"/>
      <c r="F1699" s="177"/>
      <c r="G1699" s="177"/>
      <c r="H1699" s="177"/>
      <c r="I1699" s="177"/>
      <c r="J1699" s="177"/>
      <c r="K1699" s="177"/>
      <c r="L1699" s="177"/>
      <c r="M1699" s="177"/>
      <c r="N1699" s="177"/>
      <c r="O1699" s="177"/>
      <c r="P1699" s="177"/>
      <c r="Q1699" s="177"/>
      <c r="R1699" s="177"/>
      <c r="S1699" t="s">
        <v>1786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1250</v>
      </c>
      <c r="B1700" s="173" t="s">
        <v>2029</v>
      </c>
      <c r="C1700" s="173">
        <v>151065</v>
      </c>
      <c r="D1700" s="176">
        <v>44988</v>
      </c>
      <c r="E1700" s="177">
        <v>22.214300000000001</v>
      </c>
      <c r="F1700" s="177">
        <v>11.9985</v>
      </c>
      <c r="G1700" s="177">
        <v>6.1372999999999998</v>
      </c>
      <c r="H1700" s="177">
        <v>4.1580000000000004</v>
      </c>
      <c r="I1700" s="177">
        <v>2.7139000000000002</v>
      </c>
      <c r="J1700" s="177">
        <v>0.81620000000000004</v>
      </c>
      <c r="K1700" s="177">
        <v>4.0949</v>
      </c>
      <c r="L1700" s="177">
        <v>4.1776</v>
      </c>
      <c r="M1700" s="177">
        <v>5.0045000000000002</v>
      </c>
      <c r="N1700" s="177">
        <v>2.9660000000000002</v>
      </c>
      <c r="O1700" s="177">
        <v>4.7099000000000002</v>
      </c>
      <c r="P1700" s="177">
        <v>6.1959999999999997</v>
      </c>
      <c r="Q1700" s="177">
        <v>7.3939000000000004</v>
      </c>
      <c r="R1700" s="177">
        <v>3.508</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1250</v>
      </c>
      <c r="B1701" s="173" t="s">
        <v>1273</v>
      </c>
      <c r="C1701" s="173">
        <v>101758</v>
      </c>
      <c r="D1701" s="176">
        <v>44988</v>
      </c>
      <c r="E1701" s="177">
        <v>50.173099999999998</v>
      </c>
      <c r="F1701" s="177">
        <v>16.448499999999999</v>
      </c>
      <c r="G1701" s="177">
        <v>15.0532</v>
      </c>
      <c r="H1701" s="177">
        <v>8.1918000000000006</v>
      </c>
      <c r="I1701" s="177">
        <v>6.6265000000000001</v>
      </c>
      <c r="J1701" s="177">
        <v>5.4476000000000004</v>
      </c>
      <c r="K1701" s="177">
        <v>5.1029</v>
      </c>
      <c r="L1701" s="177">
        <v>5.9069000000000003</v>
      </c>
      <c r="M1701" s="177">
        <v>6.9566999999999997</v>
      </c>
      <c r="N1701" s="177">
        <v>5.5171999999999999</v>
      </c>
      <c r="O1701" s="177">
        <v>6.0044000000000004</v>
      </c>
      <c r="P1701" s="177">
        <v>6.9938000000000002</v>
      </c>
      <c r="Q1701" s="177">
        <v>7.8407</v>
      </c>
      <c r="R1701" s="177">
        <v>4.8547000000000002</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1250</v>
      </c>
      <c r="B1702" s="173" t="s">
        <v>1274</v>
      </c>
      <c r="C1702" s="173">
        <v>120754</v>
      </c>
      <c r="D1702" s="176">
        <v>44988</v>
      </c>
      <c r="E1702" s="177">
        <v>53.957000000000001</v>
      </c>
      <c r="F1702" s="177">
        <v>17.122599999999998</v>
      </c>
      <c r="G1702" s="177">
        <v>15.7369</v>
      </c>
      <c r="H1702" s="177">
        <v>8.8767999999999994</v>
      </c>
      <c r="I1702" s="177">
        <v>7.3068999999999997</v>
      </c>
      <c r="J1702" s="177">
        <v>6.1288999999999998</v>
      </c>
      <c r="K1702" s="177">
        <v>5.7968999999999999</v>
      </c>
      <c r="L1702" s="177">
        <v>6.6439000000000004</v>
      </c>
      <c r="M1702" s="177">
        <v>7.7228000000000003</v>
      </c>
      <c r="N1702" s="177">
        <v>6.2946999999999997</v>
      </c>
      <c r="O1702" s="177">
        <v>6.8022999999999998</v>
      </c>
      <c r="P1702" s="177">
        <v>7.8181000000000003</v>
      </c>
      <c r="Q1702" s="177">
        <v>8.5421999999999993</v>
      </c>
      <c r="R1702" s="177">
        <v>5.6407999999999996</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1250</v>
      </c>
      <c r="B1703" s="173" t="s">
        <v>1275</v>
      </c>
      <c r="C1703" s="173">
        <v>115005</v>
      </c>
      <c r="D1703" s="176">
        <v>44988</v>
      </c>
      <c r="E1703" s="177">
        <v>23.182200000000002</v>
      </c>
      <c r="F1703" s="177">
        <v>8.5042000000000009</v>
      </c>
      <c r="G1703" s="177">
        <v>8.1402999999999999</v>
      </c>
      <c r="H1703" s="177">
        <v>3.1959</v>
      </c>
      <c r="I1703" s="177">
        <v>3.3443999999999998</v>
      </c>
      <c r="J1703" s="177">
        <v>1.8301000000000001</v>
      </c>
      <c r="K1703" s="177">
        <v>4.6646000000000001</v>
      </c>
      <c r="L1703" s="177">
        <v>4.8882000000000003</v>
      </c>
      <c r="M1703" s="177">
        <v>5.8385999999999996</v>
      </c>
      <c r="N1703" s="177">
        <v>3.4066000000000001</v>
      </c>
      <c r="O1703" s="177">
        <v>7.7064000000000004</v>
      </c>
      <c r="P1703" s="177">
        <v>6.1849999999999996</v>
      </c>
      <c r="Q1703" s="177">
        <v>7.2873000000000001</v>
      </c>
      <c r="R1703" s="177">
        <v>8.2614999999999998</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1250</v>
      </c>
      <c r="B1704" s="173" t="s">
        <v>1276</v>
      </c>
      <c r="C1704" s="173">
        <v>118349</v>
      </c>
      <c r="D1704" s="176">
        <v>44988</v>
      </c>
      <c r="E1704" s="177">
        <v>25.036000000000001</v>
      </c>
      <c r="F1704" s="177">
        <v>8.8954000000000004</v>
      </c>
      <c r="G1704" s="177">
        <v>8.6076999999999995</v>
      </c>
      <c r="H1704" s="177">
        <v>3.6473</v>
      </c>
      <c r="I1704" s="177">
        <v>3.8065000000000002</v>
      </c>
      <c r="J1704" s="177">
        <v>2.3159000000000001</v>
      </c>
      <c r="K1704" s="177">
        <v>5.1454000000000004</v>
      </c>
      <c r="L1704" s="177">
        <v>5.3718000000000004</v>
      </c>
      <c r="M1704" s="177">
        <v>6.3308999999999997</v>
      </c>
      <c r="N1704" s="177">
        <v>3.8946000000000001</v>
      </c>
      <c r="O1704" s="177">
        <v>8.2279</v>
      </c>
      <c r="P1704" s="177">
        <v>6.8865999999999996</v>
      </c>
      <c r="Q1704" s="177">
        <v>7.7214</v>
      </c>
      <c r="R1704" s="177">
        <v>8.7617999999999991</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1250</v>
      </c>
      <c r="B1705" s="173" t="s">
        <v>1277</v>
      </c>
      <c r="C1705" s="173">
        <v>118407</v>
      </c>
      <c r="D1705" s="176">
        <v>44988</v>
      </c>
      <c r="E1705" s="177">
        <v>50.521999999999998</v>
      </c>
      <c r="F1705" s="177">
        <v>30.513200000000001</v>
      </c>
      <c r="G1705" s="177">
        <v>13.838699999999999</v>
      </c>
      <c r="H1705" s="177">
        <v>5.3413000000000004</v>
      </c>
      <c r="I1705" s="177">
        <v>4.1349</v>
      </c>
      <c r="J1705" s="177">
        <v>-0.12640000000000001</v>
      </c>
      <c r="K1705" s="177">
        <v>4.3959000000000001</v>
      </c>
      <c r="L1705" s="177">
        <v>4.7603</v>
      </c>
      <c r="M1705" s="177">
        <v>6.0258000000000003</v>
      </c>
      <c r="N1705" s="177">
        <v>3.6128</v>
      </c>
      <c r="O1705" s="177">
        <v>5.4035000000000002</v>
      </c>
      <c r="P1705" s="177">
        <v>6.9404000000000003</v>
      </c>
      <c r="Q1705" s="177">
        <v>7.7824</v>
      </c>
      <c r="R1705" s="177">
        <v>4.1969000000000003</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1250</v>
      </c>
      <c r="B1706" s="173" t="s">
        <v>1278</v>
      </c>
      <c r="C1706" s="173">
        <v>108768</v>
      </c>
      <c r="D1706" s="176">
        <v>44988</v>
      </c>
      <c r="E1706" s="177">
        <v>47.709400000000002</v>
      </c>
      <c r="F1706" s="177">
        <v>30.091200000000001</v>
      </c>
      <c r="G1706" s="177">
        <v>13.3775</v>
      </c>
      <c r="H1706" s="177">
        <v>4.8681000000000001</v>
      </c>
      <c r="I1706" s="177">
        <v>3.661</v>
      </c>
      <c r="J1706" s="177">
        <v>-0.6008</v>
      </c>
      <c r="K1706" s="177">
        <v>3.9152</v>
      </c>
      <c r="L1706" s="177">
        <v>4.2743000000000002</v>
      </c>
      <c r="M1706" s="177">
        <v>5.5298999999999996</v>
      </c>
      <c r="N1706" s="177">
        <v>3.1187</v>
      </c>
      <c r="O1706" s="177">
        <v>4.8848000000000003</v>
      </c>
      <c r="P1706" s="177">
        <v>6.4132999999999996</v>
      </c>
      <c r="Q1706" s="177">
        <v>7.2819000000000003</v>
      </c>
      <c r="R1706" s="177">
        <v>3.6955</v>
      </c>
      <c r="S1706" t="s">
        <v>1786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1250</v>
      </c>
      <c r="B1707" s="173" t="s">
        <v>1279</v>
      </c>
      <c r="C1707" s="173">
        <v>123704</v>
      </c>
      <c r="D1707" s="176">
        <v>44988</v>
      </c>
      <c r="E1707" s="177">
        <v>1996.9112</v>
      </c>
      <c r="F1707" s="177">
        <v>13.7339</v>
      </c>
      <c r="G1707" s="177">
        <v>10.7376</v>
      </c>
      <c r="H1707" s="177">
        <v>6.3986999999999998</v>
      </c>
      <c r="I1707" s="177">
        <v>3.0773999999999999</v>
      </c>
      <c r="J1707" s="177">
        <v>1.2835000000000001</v>
      </c>
      <c r="K1707" s="177">
        <v>5.3438999999999997</v>
      </c>
      <c r="L1707" s="177">
        <v>5.4069000000000003</v>
      </c>
      <c r="M1707" s="177">
        <v>6.1619999999999999</v>
      </c>
      <c r="N1707" s="177">
        <v>3.9649999999999999</v>
      </c>
      <c r="O1707" s="177">
        <v>4.7870999999999997</v>
      </c>
      <c r="P1707" s="177">
        <v>5.9005999999999998</v>
      </c>
      <c r="Q1707" s="177">
        <v>7.5515999999999996</v>
      </c>
      <c r="R1707" s="177">
        <v>4.1447000000000003</v>
      </c>
      <c r="S1707" t="s">
        <v>1786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1250</v>
      </c>
      <c r="B1708" s="173" t="s">
        <v>1820</v>
      </c>
      <c r="C1708" s="173">
        <v>123708</v>
      </c>
      <c r="D1708" s="176">
        <v>44988</v>
      </c>
      <c r="E1708" s="177">
        <v>1783.5708999999999</v>
      </c>
      <c r="F1708" s="177">
        <v>12.626899999999999</v>
      </c>
      <c r="G1708" s="177">
        <v>9.6265999999999998</v>
      </c>
      <c r="H1708" s="177">
        <v>5.2869999999999999</v>
      </c>
      <c r="I1708" s="177">
        <v>1.9661</v>
      </c>
      <c r="J1708" s="177">
        <v>0.1726</v>
      </c>
      <c r="K1708" s="177">
        <v>4.2202000000000002</v>
      </c>
      <c r="L1708" s="177">
        <v>4.2521000000000004</v>
      </c>
      <c r="M1708" s="177">
        <v>4.9278000000000004</v>
      </c>
      <c r="N1708" s="177">
        <v>2.7103999999999999</v>
      </c>
      <c r="O1708" s="177">
        <v>3.4538000000000002</v>
      </c>
      <c r="P1708" s="177">
        <v>4.6383999999999999</v>
      </c>
      <c r="Q1708" s="177">
        <v>6.2977999999999996</v>
      </c>
      <c r="R1708" s="177">
        <v>2.8433000000000002</v>
      </c>
      <c r="S1708" t="s">
        <v>1786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1250</v>
      </c>
      <c r="B1709" s="173" t="s">
        <v>1280</v>
      </c>
      <c r="C1709" s="173">
        <v>105185</v>
      </c>
      <c r="D1709" s="176">
        <v>44988</v>
      </c>
      <c r="E1709" s="177">
        <v>2995.3663000000001</v>
      </c>
      <c r="F1709" s="177">
        <v>15.909000000000001</v>
      </c>
      <c r="G1709" s="177">
        <v>9.2636000000000003</v>
      </c>
      <c r="H1709" s="177">
        <v>4.7007000000000003</v>
      </c>
      <c r="I1709" s="177">
        <v>2.8706999999999998</v>
      </c>
      <c r="J1709" s="177">
        <v>0.70689999999999997</v>
      </c>
      <c r="K1709" s="177">
        <v>3.7212000000000001</v>
      </c>
      <c r="L1709" s="177">
        <v>4.0738000000000003</v>
      </c>
      <c r="M1709" s="177">
        <v>4.4626999999999999</v>
      </c>
      <c r="N1709" s="177">
        <v>2.6968999999999999</v>
      </c>
      <c r="O1709" s="177">
        <v>4.3472999999999997</v>
      </c>
      <c r="P1709" s="177">
        <v>5.8788999999999998</v>
      </c>
      <c r="Q1709" s="177">
        <v>7.1185999999999998</v>
      </c>
      <c r="R1709" s="177">
        <v>3.2473000000000001</v>
      </c>
      <c r="S1709" t="s">
        <v>1786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1250</v>
      </c>
      <c r="B1710" s="173" t="s">
        <v>1281</v>
      </c>
      <c r="C1710" s="173">
        <v>120560</v>
      </c>
      <c r="D1710" s="176">
        <v>44988</v>
      </c>
      <c r="E1710" s="177">
        <v>3264.7757000000001</v>
      </c>
      <c r="F1710" s="177">
        <v>16.7608</v>
      </c>
      <c r="G1710" s="177">
        <v>10.1151</v>
      </c>
      <c r="H1710" s="177">
        <v>5.5523999999999996</v>
      </c>
      <c r="I1710" s="177">
        <v>3.7225999999999999</v>
      </c>
      <c r="J1710" s="177">
        <v>1.5585</v>
      </c>
      <c r="K1710" s="177">
        <v>4.5808</v>
      </c>
      <c r="L1710" s="177">
        <v>4.9436999999999998</v>
      </c>
      <c r="M1710" s="177">
        <v>5.3446999999999996</v>
      </c>
      <c r="N1710" s="177">
        <v>3.5747</v>
      </c>
      <c r="O1710" s="177">
        <v>5.2382</v>
      </c>
      <c r="P1710" s="177">
        <v>6.7820999999999998</v>
      </c>
      <c r="Q1710" s="177">
        <v>7.5147000000000004</v>
      </c>
      <c r="R1710" s="177">
        <v>4.1292999999999997</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1250</v>
      </c>
      <c r="B1711" s="173" t="s">
        <v>1282</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1250</v>
      </c>
      <c r="B1712" s="173" t="s">
        <v>1283</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1250</v>
      </c>
      <c r="B1713" s="173" t="s">
        <v>1284</v>
      </c>
      <c r="C1713" s="173">
        <v>101373</v>
      </c>
      <c r="D1713" s="176">
        <v>44988</v>
      </c>
      <c r="E1713" s="177">
        <v>43.776000000000003</v>
      </c>
      <c r="F1713" s="177">
        <v>14.096500000000001</v>
      </c>
      <c r="G1713" s="177">
        <v>9.4570000000000007</v>
      </c>
      <c r="H1713" s="177">
        <v>3.8025000000000002</v>
      </c>
      <c r="I1713" s="177">
        <v>3.2618</v>
      </c>
      <c r="J1713" s="177">
        <v>1.2727999999999999</v>
      </c>
      <c r="K1713" s="177">
        <v>3.1768999999999998</v>
      </c>
      <c r="L1713" s="177">
        <v>4.2000999999999999</v>
      </c>
      <c r="M1713" s="177">
        <v>5.0250000000000004</v>
      </c>
      <c r="N1713" s="177">
        <v>3.2307000000000001</v>
      </c>
      <c r="O1713" s="177">
        <v>4.9142000000000001</v>
      </c>
      <c r="P1713" s="177">
        <v>6.3872999999999998</v>
      </c>
      <c r="Q1713" s="177">
        <v>7.3385999999999996</v>
      </c>
      <c r="R1713" s="177">
        <v>3.7959000000000001</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1250</v>
      </c>
      <c r="B1714" s="173" t="s">
        <v>1285</v>
      </c>
      <c r="C1714" s="173">
        <v>119739</v>
      </c>
      <c r="D1714" s="176">
        <v>44988</v>
      </c>
      <c r="E1714" s="177">
        <v>47.326099999999997</v>
      </c>
      <c r="F1714" s="177">
        <v>14.968299999999999</v>
      </c>
      <c r="G1714" s="177">
        <v>10.2662</v>
      </c>
      <c r="H1714" s="177">
        <v>4.6204999999999998</v>
      </c>
      <c r="I1714" s="177">
        <v>4.0830000000000002</v>
      </c>
      <c r="J1714" s="177">
        <v>2.0884999999999998</v>
      </c>
      <c r="K1714" s="177">
        <v>3.9982000000000002</v>
      </c>
      <c r="L1714" s="177">
        <v>5.0316000000000001</v>
      </c>
      <c r="M1714" s="177">
        <v>5.8719999999999999</v>
      </c>
      <c r="N1714" s="177">
        <v>4.0762999999999998</v>
      </c>
      <c r="O1714" s="177">
        <v>5.7739000000000003</v>
      </c>
      <c r="P1714" s="177">
        <v>7.2645999999999997</v>
      </c>
      <c r="Q1714" s="177">
        <v>7.9931999999999999</v>
      </c>
      <c r="R1714" s="177">
        <v>4.6490999999999998</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1250</v>
      </c>
      <c r="B1715" s="173" t="s">
        <v>1286</v>
      </c>
      <c r="C1715" s="173">
        <v>145954</v>
      </c>
      <c r="D1715" s="176">
        <v>44988</v>
      </c>
      <c r="E1715" s="177">
        <v>12.855399999999999</v>
      </c>
      <c r="F1715" s="177">
        <v>19.601500000000001</v>
      </c>
      <c r="G1715" s="177">
        <v>9.8507999999999996</v>
      </c>
      <c r="H1715" s="177">
        <v>2.1911999999999998</v>
      </c>
      <c r="I1715" s="177">
        <v>3.859</v>
      </c>
      <c r="J1715" s="177">
        <v>0.4768</v>
      </c>
      <c r="K1715" s="177">
        <v>4.5662000000000003</v>
      </c>
      <c r="L1715" s="177">
        <v>4.5778999999999996</v>
      </c>
      <c r="M1715" s="177">
        <v>5.2710999999999997</v>
      </c>
      <c r="N1715" s="177">
        <v>3.3725000000000001</v>
      </c>
      <c r="O1715" s="177">
        <v>4.8945999999999996</v>
      </c>
      <c r="P1715" s="177"/>
      <c r="Q1715" s="177">
        <v>6.3418999999999999</v>
      </c>
      <c r="R1715" s="177">
        <v>3.86</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1250</v>
      </c>
      <c r="B1716" s="173" t="s">
        <v>1287</v>
      </c>
      <c r="C1716" s="173">
        <v>145952</v>
      </c>
      <c r="D1716" s="176">
        <v>44988</v>
      </c>
      <c r="E1716" s="177">
        <v>12.3142</v>
      </c>
      <c r="F1716" s="177">
        <v>18.6831</v>
      </c>
      <c r="G1716" s="177">
        <v>8.7996999999999996</v>
      </c>
      <c r="H1716" s="177">
        <v>1.1435</v>
      </c>
      <c r="I1716" s="177">
        <v>2.8189000000000002</v>
      </c>
      <c r="J1716" s="177">
        <v>-0.57140000000000002</v>
      </c>
      <c r="K1716" s="177">
        <v>3.5024999999999999</v>
      </c>
      <c r="L1716" s="177">
        <v>3.5013000000000001</v>
      </c>
      <c r="M1716" s="177">
        <v>4.1798000000000002</v>
      </c>
      <c r="N1716" s="177">
        <v>2.2892999999999999</v>
      </c>
      <c r="O1716" s="177">
        <v>3.7955000000000001</v>
      </c>
      <c r="P1716" s="177"/>
      <c r="Q1716" s="177">
        <v>5.2281000000000004</v>
      </c>
      <c r="R1716" s="177">
        <v>2.7723</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1250</v>
      </c>
      <c r="B1717" s="173" t="s">
        <v>2066</v>
      </c>
      <c r="C1717" s="173">
        <v>148729</v>
      </c>
      <c r="D1717" s="176">
        <v>44988</v>
      </c>
      <c r="E1717" s="177">
        <v>10.9474</v>
      </c>
      <c r="F1717" s="177">
        <v>5.3353999999999999</v>
      </c>
      <c r="G1717" s="177">
        <v>9.5653000000000006</v>
      </c>
      <c r="H1717" s="177">
        <v>4.9104999999999999</v>
      </c>
      <c r="I1717" s="177">
        <v>3.9354</v>
      </c>
      <c r="J1717" s="177">
        <v>2.9119000000000002</v>
      </c>
      <c r="K1717" s="177">
        <v>4.9855</v>
      </c>
      <c r="L1717" s="177">
        <v>5.1599000000000004</v>
      </c>
      <c r="M1717" s="177">
        <v>5.9268999999999998</v>
      </c>
      <c r="N1717" s="177">
        <v>4.0804999999999998</v>
      </c>
      <c r="O1717" s="177"/>
      <c r="P1717" s="177"/>
      <c r="Q1717" s="177">
        <v>4.5785</v>
      </c>
      <c r="R1717" s="177">
        <v>4.6151999999999997</v>
      </c>
      <c r="T1717" s="106"/>
      <c r="U1717" s="107"/>
      <c r="V1717" s="107"/>
      <c r="W1717" s="107"/>
      <c r="X1717" s="107"/>
      <c r="Y1717" s="107"/>
      <c r="Z1717" s="107"/>
      <c r="AA1717" s="107"/>
      <c r="AB1717" s="107"/>
      <c r="AC1717" s="107"/>
      <c r="AD1717" s="107"/>
      <c r="AE1717" s="107"/>
      <c r="AF1717" s="107"/>
      <c r="AG1717" s="107"/>
      <c r="AH1717" s="107"/>
    </row>
    <row r="1718" spans="1:34" x14ac:dyDescent="0.3">
      <c r="A1718" s="173" t="s">
        <v>1250</v>
      </c>
      <c r="B1718" s="173" t="s">
        <v>2067</v>
      </c>
      <c r="C1718" s="173">
        <v>148727</v>
      </c>
      <c r="D1718" s="176">
        <v>44988</v>
      </c>
      <c r="E1718" s="177">
        <v>10.736700000000001</v>
      </c>
      <c r="F1718" s="177">
        <v>4.42</v>
      </c>
      <c r="G1718" s="177">
        <v>8.6182999999999996</v>
      </c>
      <c r="H1718" s="177">
        <v>3.9853999999999998</v>
      </c>
      <c r="I1718" s="177">
        <v>2.9658000000000002</v>
      </c>
      <c r="J1718" s="177">
        <v>1.9455</v>
      </c>
      <c r="K1718" s="177">
        <v>4.0069999999999997</v>
      </c>
      <c r="L1718" s="177">
        <v>4.1680999999999999</v>
      </c>
      <c r="M1718" s="177">
        <v>4.9176000000000002</v>
      </c>
      <c r="N1718" s="177">
        <v>3.0758999999999999</v>
      </c>
      <c r="O1718" s="177"/>
      <c r="P1718" s="177"/>
      <c r="Q1718" s="177">
        <v>3.5781000000000001</v>
      </c>
      <c r="R1718" s="177">
        <v>3.6149</v>
      </c>
      <c r="T1718" s="106"/>
      <c r="U1718" s="107"/>
      <c r="V1718" s="107"/>
      <c r="W1718" s="107"/>
      <c r="X1718" s="107"/>
      <c r="Y1718" s="107"/>
      <c r="Z1718" s="107"/>
      <c r="AA1718" s="107"/>
      <c r="AB1718" s="107"/>
      <c r="AC1718" s="107"/>
      <c r="AD1718" s="107"/>
      <c r="AE1718" s="107"/>
      <c r="AF1718" s="107"/>
      <c r="AG1718" s="107"/>
      <c r="AH1718" s="107"/>
    </row>
    <row r="1719" spans="1:34" x14ac:dyDescent="0.3">
      <c r="A1719" s="173" t="s">
        <v>1250</v>
      </c>
      <c r="B1719" s="173" t="s">
        <v>1288</v>
      </c>
      <c r="C1719" s="173">
        <v>142641</v>
      </c>
      <c r="D1719" s="176">
        <v>44988</v>
      </c>
      <c r="E1719" s="177">
        <v>13.797800000000001</v>
      </c>
      <c r="F1719" s="177">
        <v>8.9963999999999995</v>
      </c>
      <c r="G1719" s="177">
        <v>8.0295000000000005</v>
      </c>
      <c r="H1719" s="177">
        <v>4.9173999999999998</v>
      </c>
      <c r="I1719" s="177">
        <v>4.0119999999999996</v>
      </c>
      <c r="J1719" s="177">
        <v>2.9449000000000001</v>
      </c>
      <c r="K1719" s="177">
        <v>5.0392999999999999</v>
      </c>
      <c r="L1719" s="177">
        <v>5.1002999999999998</v>
      </c>
      <c r="M1719" s="177">
        <v>5.8244999999999996</v>
      </c>
      <c r="N1719" s="177">
        <v>4.3311999999999999</v>
      </c>
      <c r="O1719" s="177">
        <v>5.4211</v>
      </c>
      <c r="P1719" s="177"/>
      <c r="Q1719" s="177">
        <v>6.6957000000000004</v>
      </c>
      <c r="R1719" s="177">
        <v>4.5979999999999999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1250</v>
      </c>
      <c r="B1720" s="173" t="s">
        <v>1812</v>
      </c>
      <c r="C1720" s="173">
        <v>142642</v>
      </c>
      <c r="D1720" s="176">
        <v>44988</v>
      </c>
      <c r="E1720" s="177">
        <v>13.263400000000001</v>
      </c>
      <c r="F1720" s="177">
        <v>8.2576999999999998</v>
      </c>
      <c r="G1720" s="177">
        <v>7.1592000000000002</v>
      </c>
      <c r="H1720" s="177">
        <v>4.0523999999999996</v>
      </c>
      <c r="I1720" s="177">
        <v>3.1686000000000001</v>
      </c>
      <c r="J1720" s="177">
        <v>2.0968</v>
      </c>
      <c r="K1720" s="177">
        <v>4.1863000000000001</v>
      </c>
      <c r="L1720" s="177">
        <v>4.2446000000000002</v>
      </c>
      <c r="M1720" s="177">
        <v>4.9638</v>
      </c>
      <c r="N1720" s="177">
        <v>3.4796</v>
      </c>
      <c r="O1720" s="177">
        <v>4.5452000000000004</v>
      </c>
      <c r="P1720" s="177"/>
      <c r="Q1720" s="177">
        <v>5.8506</v>
      </c>
      <c r="R1720" s="177">
        <v>3.74</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1250</v>
      </c>
      <c r="B1721" s="173" t="s">
        <v>1289</v>
      </c>
      <c r="C1721" s="173">
        <v>101665</v>
      </c>
      <c r="D1721" s="176">
        <v>44988</v>
      </c>
      <c r="E1721" s="177">
        <v>44.003799999999998</v>
      </c>
      <c r="F1721" s="177">
        <v>10.786300000000001</v>
      </c>
      <c r="G1721" s="177">
        <v>6.6394000000000002</v>
      </c>
      <c r="H1721" s="177">
        <v>2.3591000000000002</v>
      </c>
      <c r="I1721" s="177">
        <v>2.3008999999999999</v>
      </c>
      <c r="J1721" s="177">
        <v>0.55120000000000002</v>
      </c>
      <c r="K1721" s="177">
        <v>3.8605999999999998</v>
      </c>
      <c r="L1721" s="177">
        <v>4.2634999999999996</v>
      </c>
      <c r="M1721" s="177">
        <v>5.1498999999999997</v>
      </c>
      <c r="N1721" s="177">
        <v>3.2387999999999999</v>
      </c>
      <c r="O1721" s="177">
        <v>5.2606000000000002</v>
      </c>
      <c r="P1721" s="177">
        <v>6.4130000000000003</v>
      </c>
      <c r="Q1721" s="177">
        <v>7.6032999999999999</v>
      </c>
      <c r="R1721" s="177">
        <v>4.2441000000000004</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1250</v>
      </c>
      <c r="B1722" s="173" t="s">
        <v>1290</v>
      </c>
      <c r="C1722" s="173">
        <v>118796</v>
      </c>
      <c r="D1722" s="176">
        <v>44988</v>
      </c>
      <c r="E1722" s="177">
        <v>47.163600000000002</v>
      </c>
      <c r="F1722" s="177">
        <v>11.6897</v>
      </c>
      <c r="G1722" s="177">
        <v>7.4856999999999996</v>
      </c>
      <c r="H1722" s="177">
        <v>3.1749000000000001</v>
      </c>
      <c r="I1722" s="177">
        <v>3.1269999999999998</v>
      </c>
      <c r="J1722" s="177">
        <v>1.3724000000000001</v>
      </c>
      <c r="K1722" s="177">
        <v>4.6890999999999998</v>
      </c>
      <c r="L1722" s="177">
        <v>5.1012000000000004</v>
      </c>
      <c r="M1722" s="177">
        <v>5.9958</v>
      </c>
      <c r="N1722" s="177">
        <v>4.0769000000000002</v>
      </c>
      <c r="O1722" s="177">
        <v>6.1177999999999999</v>
      </c>
      <c r="P1722" s="177">
        <v>7.2388000000000003</v>
      </c>
      <c r="Q1722" s="177">
        <v>8.0698000000000008</v>
      </c>
      <c r="R1722" s="177">
        <v>5.0857000000000001</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1250</v>
      </c>
      <c r="B1723" s="173" t="s">
        <v>1867</v>
      </c>
      <c r="C1723" s="173">
        <v>138256</v>
      </c>
      <c r="D1723" s="176">
        <v>44988</v>
      </c>
      <c r="E1723" s="177">
        <v>37.894100000000002</v>
      </c>
      <c r="F1723" s="177">
        <v>9.2492000000000001</v>
      </c>
      <c r="G1723" s="177">
        <v>7.6140999999999996</v>
      </c>
      <c r="H1723" s="177">
        <v>4.7102000000000004</v>
      </c>
      <c r="I1723" s="177">
        <v>3.6791</v>
      </c>
      <c r="J1723" s="177">
        <v>1.4118999999999999</v>
      </c>
      <c r="K1723" s="177">
        <v>4.2638999999999996</v>
      </c>
      <c r="L1723" s="177">
        <v>4.6001000000000003</v>
      </c>
      <c r="M1723" s="177">
        <v>5.0724</v>
      </c>
      <c r="N1723" s="177">
        <v>3.6522000000000001</v>
      </c>
      <c r="O1723" s="177">
        <v>4.5293000000000001</v>
      </c>
      <c r="P1723" s="177">
        <v>3.8018999999999998</v>
      </c>
      <c r="Q1723" s="177">
        <v>6.8491</v>
      </c>
      <c r="R1723" s="177">
        <v>3.6772</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1250</v>
      </c>
      <c r="B1724" s="173" t="s">
        <v>1868</v>
      </c>
      <c r="C1724" s="173">
        <v>138270</v>
      </c>
      <c r="D1724" s="176">
        <v>44988</v>
      </c>
      <c r="E1724" s="177">
        <v>41.158000000000001</v>
      </c>
      <c r="F1724" s="177">
        <v>10.023899999999999</v>
      </c>
      <c r="G1724" s="177">
        <v>8.3419000000000008</v>
      </c>
      <c r="H1724" s="177">
        <v>5.4660000000000002</v>
      </c>
      <c r="I1724" s="177">
        <v>4.3780999999999999</v>
      </c>
      <c r="J1724" s="177">
        <v>2.1478000000000002</v>
      </c>
      <c r="K1724" s="177">
        <v>4.9665999999999997</v>
      </c>
      <c r="L1724" s="177">
        <v>5.2446000000000002</v>
      </c>
      <c r="M1724" s="177">
        <v>5.6843000000000004</v>
      </c>
      <c r="N1724" s="177">
        <v>4.3392999999999997</v>
      </c>
      <c r="O1724" s="177">
        <v>5.3036000000000003</v>
      </c>
      <c r="P1724" s="177">
        <v>4.6211000000000002</v>
      </c>
      <c r="Q1724" s="177">
        <v>7.0575000000000001</v>
      </c>
      <c r="R1724" s="177">
        <v>4.4234</v>
      </c>
      <c r="S1724" t="s">
        <v>1786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1250</v>
      </c>
      <c r="B1725" s="173" t="s">
        <v>1291</v>
      </c>
      <c r="C1725" s="173">
        <v>119816</v>
      </c>
      <c r="D1725" s="176">
        <v>44988</v>
      </c>
      <c r="E1725" s="177">
        <v>28.2577</v>
      </c>
      <c r="F1725" s="177">
        <v>13.309200000000001</v>
      </c>
      <c r="G1725" s="177">
        <v>8.6173000000000002</v>
      </c>
      <c r="H1725" s="177">
        <v>4.1736000000000004</v>
      </c>
      <c r="I1725" s="177">
        <v>3.2702</v>
      </c>
      <c r="J1725" s="177">
        <v>1.5657000000000001</v>
      </c>
      <c r="K1725" s="177">
        <v>4.6189</v>
      </c>
      <c r="L1725" s="177">
        <v>5.3983999999999996</v>
      </c>
      <c r="M1725" s="177">
        <v>5.6890000000000001</v>
      </c>
      <c r="N1725" s="177">
        <v>4.2247000000000003</v>
      </c>
      <c r="O1725" s="177">
        <v>5.4379999999999997</v>
      </c>
      <c r="P1725" s="177">
        <v>6.8699000000000003</v>
      </c>
      <c r="Q1725" s="177">
        <v>7.7595999999999998</v>
      </c>
      <c r="R1725" s="177">
        <v>4.4048999999999996</v>
      </c>
      <c r="S1725" t="s">
        <v>1786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1250</v>
      </c>
      <c r="B1726" s="173" t="s">
        <v>1292</v>
      </c>
      <c r="C1726" s="173">
        <v>106231</v>
      </c>
      <c r="D1726" s="176">
        <v>44988</v>
      </c>
      <c r="E1726" s="177">
        <v>26.9053</v>
      </c>
      <c r="F1726" s="177">
        <v>12.892300000000001</v>
      </c>
      <c r="G1726" s="177">
        <v>8.0998000000000001</v>
      </c>
      <c r="H1726" s="177">
        <v>3.6848000000000001</v>
      </c>
      <c r="I1726" s="177">
        <v>2.7743000000000002</v>
      </c>
      <c r="J1726" s="177">
        <v>1.0668</v>
      </c>
      <c r="K1726" s="177">
        <v>4.1161000000000003</v>
      </c>
      <c r="L1726" s="177">
        <v>4.8867000000000003</v>
      </c>
      <c r="M1726" s="177">
        <v>5.1712999999999996</v>
      </c>
      <c r="N1726" s="177">
        <v>3.7065000000000001</v>
      </c>
      <c r="O1726" s="177">
        <v>4.9122000000000003</v>
      </c>
      <c r="P1726" s="177">
        <v>6.3154000000000003</v>
      </c>
      <c r="Q1726" s="177">
        <v>6.5441000000000003</v>
      </c>
      <c r="R1726" s="177">
        <v>3.8849</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1250</v>
      </c>
      <c r="B1727" s="173" t="s">
        <v>1846</v>
      </c>
      <c r="C1727" s="173">
        <v>149585</v>
      </c>
      <c r="D1727" s="176">
        <v>44988</v>
      </c>
      <c r="E1727" s="177">
        <v>37.084400000000002</v>
      </c>
      <c r="F1727" s="177">
        <v>11.223800000000001</v>
      </c>
      <c r="G1727" s="177">
        <v>8.5031999999999996</v>
      </c>
      <c r="H1727" s="177">
        <v>2.6307</v>
      </c>
      <c r="I1727" s="177">
        <v>3.1604000000000001</v>
      </c>
      <c r="J1727" s="177">
        <v>1.4639</v>
      </c>
      <c r="K1727" s="177">
        <v>4.4409000000000001</v>
      </c>
      <c r="L1727" s="177">
        <v>5.0206</v>
      </c>
      <c r="M1727" s="177">
        <v>5.0673000000000004</v>
      </c>
      <c r="N1727" s="177">
        <v>3.82</v>
      </c>
      <c r="O1727" s="177">
        <v>5.1733000000000002</v>
      </c>
      <c r="P1727" s="177">
        <v>4.2267000000000001</v>
      </c>
      <c r="Q1727" s="177">
        <v>6.8281999999999998</v>
      </c>
      <c r="R1727" s="177">
        <v>4.2732999999999999</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1250</v>
      </c>
      <c r="B1728" s="173" t="s">
        <v>1847</v>
      </c>
      <c r="C1728" s="173">
        <v>149587</v>
      </c>
      <c r="D1728" s="176">
        <v>44988</v>
      </c>
      <c r="E1728" s="177">
        <v>39.628500000000003</v>
      </c>
      <c r="F1728" s="177">
        <v>11.977600000000001</v>
      </c>
      <c r="G1728" s="177">
        <v>9.1867999999999999</v>
      </c>
      <c r="H1728" s="177">
        <v>3.2784</v>
      </c>
      <c r="I1728" s="177">
        <v>3.8148</v>
      </c>
      <c r="J1728" s="177">
        <v>2.1185999999999998</v>
      </c>
      <c r="K1728" s="177">
        <v>5.1014999999999997</v>
      </c>
      <c r="L1728" s="177">
        <v>5.6904000000000003</v>
      </c>
      <c r="M1728" s="177">
        <v>5.7465999999999999</v>
      </c>
      <c r="N1728" s="177">
        <v>4.5033000000000003</v>
      </c>
      <c r="O1728" s="177">
        <v>5.7089999999999996</v>
      </c>
      <c r="P1728" s="177">
        <v>4.8083999999999998</v>
      </c>
      <c r="Q1728" s="177">
        <v>6.8414999999999999</v>
      </c>
      <c r="R1728" s="177">
        <v>4.8437000000000001</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1250</v>
      </c>
      <c r="B1729" s="173" t="s">
        <v>1293</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1250</v>
      </c>
      <c r="B1730" s="173" t="s">
        <v>1294</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1250</v>
      </c>
      <c r="B1731" s="173" t="s">
        <v>1295</v>
      </c>
      <c r="C1731" s="173">
        <v>101548</v>
      </c>
      <c r="D1731" s="176">
        <v>44988</v>
      </c>
      <c r="E1731" s="177">
        <v>40.473199999999999</v>
      </c>
      <c r="F1731" s="177">
        <v>17.955300000000001</v>
      </c>
      <c r="G1731" s="177">
        <v>44.805</v>
      </c>
      <c r="H1731" s="177">
        <v>18.709</v>
      </c>
      <c r="I1731" s="177">
        <v>10.503399999999999</v>
      </c>
      <c r="J1731" s="177">
        <v>4.3982999999999999</v>
      </c>
      <c r="K1731" s="177">
        <v>5.0983999999999998</v>
      </c>
      <c r="L1731" s="177">
        <v>4.5858999999999996</v>
      </c>
      <c r="M1731" s="177">
        <v>5.0166000000000004</v>
      </c>
      <c r="N1731" s="177">
        <v>3.5425</v>
      </c>
      <c r="O1731" s="177">
        <v>4.7263999999999999</v>
      </c>
      <c r="P1731" s="177">
        <v>4.8376999999999999</v>
      </c>
      <c r="Q1731" s="177">
        <v>7.0289999999999999</v>
      </c>
      <c r="R1731" s="177">
        <v>3.5543999999999998</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1250</v>
      </c>
      <c r="B1732" s="173" t="s">
        <v>1296</v>
      </c>
      <c r="C1732" s="173">
        <v>119949</v>
      </c>
      <c r="D1732" s="176">
        <v>44988</v>
      </c>
      <c r="E1732" s="177">
        <v>43.938499999999998</v>
      </c>
      <c r="F1732" s="177">
        <v>18.866800000000001</v>
      </c>
      <c r="G1732" s="177">
        <v>45.665799999999997</v>
      </c>
      <c r="H1732" s="177">
        <v>19.594999999999999</v>
      </c>
      <c r="I1732" s="177">
        <v>11.400600000000001</v>
      </c>
      <c r="J1732" s="177">
        <v>5.2664999999999997</v>
      </c>
      <c r="K1732" s="177">
        <v>5.9737999999999998</v>
      </c>
      <c r="L1732" s="177">
        <v>5.4631999999999996</v>
      </c>
      <c r="M1732" s="177">
        <v>5.9053000000000004</v>
      </c>
      <c r="N1732" s="177">
        <v>4.4131</v>
      </c>
      <c r="O1732" s="177">
        <v>5.6818</v>
      </c>
      <c r="P1732" s="177">
        <v>5.7851999999999997</v>
      </c>
      <c r="Q1732" s="177">
        <v>7.4477000000000002</v>
      </c>
      <c r="R1732" s="177">
        <v>4.4756999999999998</v>
      </c>
    </row>
    <row r="1733" spans="1:34" x14ac:dyDescent="0.3">
      <c r="A1733" s="173" t="s">
        <v>1250</v>
      </c>
      <c r="B1733" s="173" t="s">
        <v>1297</v>
      </c>
      <c r="C1733" s="173">
        <v>120718</v>
      </c>
      <c r="D1733" s="176">
        <v>44988</v>
      </c>
      <c r="E1733" s="177">
        <v>27.907599999999999</v>
      </c>
      <c r="F1733" s="177">
        <v>21.200099999999999</v>
      </c>
      <c r="G1733" s="177">
        <v>10.341100000000001</v>
      </c>
      <c r="H1733" s="177">
        <v>4.3944999999999999</v>
      </c>
      <c r="I1733" s="177">
        <v>4.4169</v>
      </c>
      <c r="J1733" s="177">
        <v>3.3578000000000001</v>
      </c>
      <c r="K1733" s="177">
        <v>5.4188000000000001</v>
      </c>
      <c r="L1733" s="177">
        <v>5.6372</v>
      </c>
      <c r="M1733" s="177">
        <v>5.9261999999999997</v>
      </c>
      <c r="N1733" s="177">
        <v>4.8719999999999999</v>
      </c>
      <c r="O1733" s="177">
        <v>7.6779999999999999</v>
      </c>
      <c r="P1733" s="177">
        <v>5.4278000000000004</v>
      </c>
      <c r="Q1733" s="177">
        <v>7.2927</v>
      </c>
      <c r="R1733" s="177">
        <v>7.3178999999999998</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1250</v>
      </c>
      <c r="B1734" s="173" t="s">
        <v>1298</v>
      </c>
      <c r="C1734" s="173">
        <v>106624</v>
      </c>
      <c r="D1734" s="176">
        <v>44988</v>
      </c>
      <c r="E1734" s="177">
        <v>26.5473</v>
      </c>
      <c r="F1734" s="177">
        <v>20.497599999999998</v>
      </c>
      <c r="G1734" s="177">
        <v>9.7238000000000007</v>
      </c>
      <c r="H1734" s="177">
        <v>3.7542</v>
      </c>
      <c r="I1734" s="177">
        <v>3.7963</v>
      </c>
      <c r="J1734" s="177">
        <v>2.7309999999999999</v>
      </c>
      <c r="K1734" s="177">
        <v>4.7869999999999999</v>
      </c>
      <c r="L1734" s="177">
        <v>4.9987000000000004</v>
      </c>
      <c r="M1734" s="177">
        <v>5.2817999999999996</v>
      </c>
      <c r="N1734" s="177">
        <v>4.2279999999999998</v>
      </c>
      <c r="O1734" s="177">
        <v>7.0671999999999997</v>
      </c>
      <c r="P1734" s="177">
        <v>4.8747999999999996</v>
      </c>
      <c r="Q1734" s="177">
        <v>6.5164999999999997</v>
      </c>
      <c r="R1734" s="177">
        <v>6.6620999999999997</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13.693534000000001</v>
      </c>
      <c r="G1735" s="179">
        <v>11.816158</v>
      </c>
      <c r="H1735" s="179">
        <v>5.6071100000000014</v>
      </c>
      <c r="I1735" s="179">
        <v>4.6469079999999998</v>
      </c>
      <c r="J1735" s="179">
        <v>2.7688279999999996</v>
      </c>
      <c r="K1735" s="179">
        <v>5.1690960000000006</v>
      </c>
      <c r="L1735" s="179">
        <v>4.1044060000000009</v>
      </c>
      <c r="M1735" s="179">
        <v>5.9279139999999986</v>
      </c>
      <c r="N1735" s="179">
        <v>5.062106</v>
      </c>
      <c r="O1735" s="179">
        <v>5.6134021739130446</v>
      </c>
      <c r="P1735" s="179">
        <v>6.1008428571428563</v>
      </c>
      <c r="Q1735" s="179">
        <v>7.0979279999999996</v>
      </c>
      <c r="R1735" s="179">
        <v>5.1521687500000004</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12.873049999999999</v>
      </c>
      <c r="G1736" s="179">
        <v>9.3603000000000005</v>
      </c>
      <c r="H1736" s="179">
        <v>4.5075000000000003</v>
      </c>
      <c r="I1736" s="179">
        <v>3.67015</v>
      </c>
      <c r="J1736" s="179">
        <v>1.974</v>
      </c>
      <c r="K1736" s="179">
        <v>4.64175</v>
      </c>
      <c r="L1736" s="179">
        <v>4.9159500000000005</v>
      </c>
      <c r="M1736" s="179">
        <v>5.6071</v>
      </c>
      <c r="N1736" s="179">
        <v>3.9298000000000002</v>
      </c>
      <c r="O1736" s="179">
        <v>5.3358000000000008</v>
      </c>
      <c r="P1736" s="179">
        <v>6.3513500000000001</v>
      </c>
      <c r="Q1736" s="179">
        <v>7.29</v>
      </c>
      <c r="R1736" s="179">
        <v>4.3267500000000005</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1299</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1300</v>
      </c>
      <c r="B1739" s="173" t="s">
        <v>1301</v>
      </c>
      <c r="C1739" s="173">
        <v>105804</v>
      </c>
      <c r="D1739" s="176">
        <v>44988</v>
      </c>
      <c r="E1739" s="177">
        <v>51.161499999999997</v>
      </c>
      <c r="F1739" s="177">
        <v>0.69769999999999999</v>
      </c>
      <c r="G1739" s="177">
        <v>1.7889999999999999</v>
      </c>
      <c r="H1739" s="177">
        <v>1.0161</v>
      </c>
      <c r="I1739" s="177">
        <v>-0.33179999999999998</v>
      </c>
      <c r="J1739" s="177">
        <v>-6.3E-3</v>
      </c>
      <c r="K1739" s="177">
        <v>-4.6954000000000002</v>
      </c>
      <c r="L1739" s="177">
        <v>-2.4908000000000001</v>
      </c>
      <c r="M1739" s="177">
        <v>6.4668999999999999</v>
      </c>
      <c r="N1739" s="177">
        <v>1.6067</v>
      </c>
      <c r="O1739" s="177">
        <v>19.443000000000001</v>
      </c>
      <c r="P1739" s="177">
        <v>4.1094999999999997</v>
      </c>
      <c r="Q1739" s="177">
        <v>10.824299999999999</v>
      </c>
      <c r="R1739" s="177">
        <v>8.1083999999999996</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1300</v>
      </c>
      <c r="B1740" s="173" t="s">
        <v>1302</v>
      </c>
      <c r="C1740" s="173">
        <v>119556</v>
      </c>
      <c r="D1740" s="176">
        <v>44988</v>
      </c>
      <c r="E1740" s="177">
        <v>56.705800000000004</v>
      </c>
      <c r="F1740" s="177">
        <v>0.7006</v>
      </c>
      <c r="G1740" s="177">
        <v>1.7971999999999999</v>
      </c>
      <c r="H1740" s="177">
        <v>1.0359</v>
      </c>
      <c r="I1740" s="177">
        <v>-0.29239999999999999</v>
      </c>
      <c r="J1740" s="177">
        <v>7.3899999999999993E-2</v>
      </c>
      <c r="K1740" s="177">
        <v>-4.4413999999999998</v>
      </c>
      <c r="L1740" s="177">
        <v>-1.9835</v>
      </c>
      <c r="M1740" s="177">
        <v>7.3289999999999997</v>
      </c>
      <c r="N1740" s="177">
        <v>2.6800999999999999</v>
      </c>
      <c r="O1740" s="177">
        <v>20.7302</v>
      </c>
      <c r="P1740" s="177">
        <v>5.2808999999999999</v>
      </c>
      <c r="Q1740" s="177">
        <v>15.347200000000001</v>
      </c>
      <c r="R1740" s="177">
        <v>9.2410999999999994</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1300</v>
      </c>
      <c r="B1741" s="173" t="s">
        <v>1303</v>
      </c>
      <c r="C1741" s="173">
        <v>125354</v>
      </c>
      <c r="D1741" s="176">
        <v>44988</v>
      </c>
      <c r="E1741" s="177">
        <v>70.62</v>
      </c>
      <c r="F1741" s="177">
        <v>0.45519999999999999</v>
      </c>
      <c r="G1741" s="177">
        <v>1.0589999999999999</v>
      </c>
      <c r="H1741" s="177">
        <v>2.8299999999999999E-2</v>
      </c>
      <c r="I1741" s="177">
        <v>-1.0924</v>
      </c>
      <c r="J1741" s="177">
        <v>-0.87029999999999996</v>
      </c>
      <c r="K1741" s="177">
        <v>-3.8268</v>
      </c>
      <c r="L1741" s="177">
        <v>0.24129999999999999</v>
      </c>
      <c r="M1741" s="177">
        <v>9.9829000000000008</v>
      </c>
      <c r="N1741" s="177">
        <v>8.5459999999999994</v>
      </c>
      <c r="O1741" s="177">
        <v>24.234400000000001</v>
      </c>
      <c r="P1741" s="177">
        <v>19.057200000000002</v>
      </c>
      <c r="Q1741" s="177">
        <v>23.494299999999999</v>
      </c>
      <c r="R1741" s="177">
        <v>22.137699999999999</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1300</v>
      </c>
      <c r="B1742" s="173" t="s">
        <v>1304</v>
      </c>
      <c r="C1742" s="173">
        <v>125350</v>
      </c>
      <c r="D1742" s="176">
        <v>44988</v>
      </c>
      <c r="E1742" s="177">
        <v>62.71</v>
      </c>
      <c r="F1742" s="177">
        <v>0.44850000000000001</v>
      </c>
      <c r="G1742" s="177">
        <v>1.0474000000000001</v>
      </c>
      <c r="H1742" s="177">
        <v>1.5900000000000001E-2</v>
      </c>
      <c r="I1742" s="177">
        <v>-1.1351</v>
      </c>
      <c r="J1742" s="177">
        <v>-0.96340000000000003</v>
      </c>
      <c r="K1742" s="177">
        <v>-4.1425000000000001</v>
      </c>
      <c r="L1742" s="177">
        <v>-0.42870000000000003</v>
      </c>
      <c r="M1742" s="177">
        <v>8.8714999999999993</v>
      </c>
      <c r="N1742" s="177">
        <v>7.0319000000000003</v>
      </c>
      <c r="O1742" s="177">
        <v>22.2897</v>
      </c>
      <c r="P1742" s="177">
        <v>17.368099999999998</v>
      </c>
      <c r="Q1742" s="177">
        <v>21.9207</v>
      </c>
      <c r="R1742" s="177">
        <v>20.330100000000002</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1300</v>
      </c>
      <c r="B1743" s="173" t="s">
        <v>1961</v>
      </c>
      <c r="C1743" s="173">
        <v>145678</v>
      </c>
      <c r="D1743" s="176">
        <v>44988</v>
      </c>
      <c r="E1743" s="177">
        <v>27.93</v>
      </c>
      <c r="F1743" s="177">
        <v>0.54</v>
      </c>
      <c r="G1743" s="177">
        <v>1.3425</v>
      </c>
      <c r="H1743" s="177">
        <v>1.1957</v>
      </c>
      <c r="I1743" s="177">
        <v>-0.39229999999999998</v>
      </c>
      <c r="J1743" s="177">
        <v>-1.2376</v>
      </c>
      <c r="K1743" s="177">
        <v>-5.9596</v>
      </c>
      <c r="L1743" s="177">
        <v>-2.2743000000000002</v>
      </c>
      <c r="M1743" s="177">
        <v>9.7014999999999993</v>
      </c>
      <c r="N1743" s="177">
        <v>5.8757000000000001</v>
      </c>
      <c r="O1743" s="177">
        <v>32.414400000000001</v>
      </c>
      <c r="P1743" s="177"/>
      <c r="Q1743" s="177">
        <v>27.664200000000001</v>
      </c>
      <c r="R1743" s="177">
        <v>20.799299999999999</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1300</v>
      </c>
      <c r="B1744" s="173" t="s">
        <v>1962</v>
      </c>
      <c r="C1744" s="173">
        <v>145677</v>
      </c>
      <c r="D1744" s="176">
        <v>44988</v>
      </c>
      <c r="E1744" s="177">
        <v>25.92</v>
      </c>
      <c r="F1744" s="177">
        <v>0.54310000000000003</v>
      </c>
      <c r="G1744" s="177">
        <v>1.3291999999999999</v>
      </c>
      <c r="H1744" s="177">
        <v>1.171</v>
      </c>
      <c r="I1744" s="177">
        <v>-0.46079999999999999</v>
      </c>
      <c r="J1744" s="177">
        <v>-1.3698999999999999</v>
      </c>
      <c r="K1744" s="177">
        <v>-6.3921999999999999</v>
      </c>
      <c r="L1744" s="177">
        <v>-3.2475000000000001</v>
      </c>
      <c r="M1744" s="177">
        <v>8.1803000000000008</v>
      </c>
      <c r="N1744" s="177">
        <v>4.0128000000000004</v>
      </c>
      <c r="O1744" s="177">
        <v>30.139500000000002</v>
      </c>
      <c r="P1744" s="177"/>
      <c r="Q1744" s="177">
        <v>25.416899999999998</v>
      </c>
      <c r="R1744" s="177">
        <v>18.785399999999999</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1300</v>
      </c>
      <c r="B1745" s="173" t="s">
        <v>1305</v>
      </c>
      <c r="C1745" s="173">
        <v>146130</v>
      </c>
      <c r="D1745" s="176">
        <v>44988</v>
      </c>
      <c r="E1745" s="177">
        <v>25.58</v>
      </c>
      <c r="F1745" s="177">
        <v>0.43190000000000001</v>
      </c>
      <c r="G1745" s="177">
        <v>1.5079</v>
      </c>
      <c r="H1745" s="177">
        <v>0.7087</v>
      </c>
      <c r="I1745" s="177">
        <v>-0.73729999999999996</v>
      </c>
      <c r="J1745" s="177">
        <v>-0.66020000000000001</v>
      </c>
      <c r="K1745" s="177">
        <v>-5.6089000000000002</v>
      </c>
      <c r="L1745" s="177">
        <v>-3.2892000000000001</v>
      </c>
      <c r="M1745" s="177">
        <v>5.1809000000000003</v>
      </c>
      <c r="N1745" s="177">
        <v>7.7053000000000003</v>
      </c>
      <c r="O1745" s="177">
        <v>34.4283</v>
      </c>
      <c r="P1745" s="177"/>
      <c r="Q1745" s="177">
        <v>26.1251</v>
      </c>
      <c r="R1745" s="177">
        <v>25.697600000000001</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1300</v>
      </c>
      <c r="B1746" s="173" t="s">
        <v>1306</v>
      </c>
      <c r="C1746" s="173">
        <v>146127</v>
      </c>
      <c r="D1746" s="176">
        <v>44988</v>
      </c>
      <c r="E1746" s="177">
        <v>23.85</v>
      </c>
      <c r="F1746" s="177">
        <v>0.42109999999999997</v>
      </c>
      <c r="G1746" s="177">
        <v>1.4894000000000001</v>
      </c>
      <c r="H1746" s="177">
        <v>0.6754</v>
      </c>
      <c r="I1746" s="177">
        <v>-0.7903</v>
      </c>
      <c r="J1746" s="177">
        <v>-0.7903</v>
      </c>
      <c r="K1746" s="177">
        <v>-5.9912999999999998</v>
      </c>
      <c r="L1746" s="177">
        <v>-4.0628000000000002</v>
      </c>
      <c r="M1746" s="177">
        <v>3.8763000000000001</v>
      </c>
      <c r="N1746" s="177">
        <v>5.9528999999999996</v>
      </c>
      <c r="O1746" s="177">
        <v>32.168900000000001</v>
      </c>
      <c r="P1746" s="177"/>
      <c r="Q1746" s="177">
        <v>23.961200000000002</v>
      </c>
      <c r="R1746" s="177">
        <v>23.567299999999999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1300</v>
      </c>
      <c r="B1747" s="173" t="s">
        <v>1307</v>
      </c>
      <c r="C1747" s="173">
        <v>119212</v>
      </c>
      <c r="D1747" s="176">
        <v>44988</v>
      </c>
      <c r="E1747" s="177">
        <v>120.60599999999999</v>
      </c>
      <c r="F1747" s="177">
        <v>0.87570000000000003</v>
      </c>
      <c r="G1747" s="177">
        <v>2.0916999999999999</v>
      </c>
      <c r="H1747" s="177">
        <v>1.2441</v>
      </c>
      <c r="I1747" s="177">
        <v>0.17030000000000001</v>
      </c>
      <c r="J1747" s="177">
        <v>0.67110000000000003</v>
      </c>
      <c r="K1747" s="177">
        <v>-3.3993000000000002</v>
      </c>
      <c r="L1747" s="177">
        <v>-0.35199999999999998</v>
      </c>
      <c r="M1747" s="177">
        <v>8.1745999999999999</v>
      </c>
      <c r="N1747" s="177">
        <v>8.4400999999999993</v>
      </c>
      <c r="O1747" s="177">
        <v>27.240100000000002</v>
      </c>
      <c r="P1747" s="177">
        <v>11.987</v>
      </c>
      <c r="Q1747" s="177">
        <v>20.872499999999999</v>
      </c>
      <c r="R1747" s="177">
        <v>19.198</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1300</v>
      </c>
      <c r="B1748" s="173" t="s">
        <v>1308</v>
      </c>
      <c r="C1748" s="173">
        <v>105989</v>
      </c>
      <c r="D1748" s="176">
        <v>44988</v>
      </c>
      <c r="E1748" s="177">
        <v>112.077</v>
      </c>
      <c r="F1748" s="177">
        <v>0.873</v>
      </c>
      <c r="G1748" s="177">
        <v>2.0840000000000001</v>
      </c>
      <c r="H1748" s="177">
        <v>1.2256</v>
      </c>
      <c r="I1748" s="177">
        <v>0.1331</v>
      </c>
      <c r="J1748" s="177">
        <v>0.5978</v>
      </c>
      <c r="K1748" s="177">
        <v>-3.6227999999999998</v>
      </c>
      <c r="L1748" s="177">
        <v>-0.8054</v>
      </c>
      <c r="M1748" s="177">
        <v>7.4409000000000001</v>
      </c>
      <c r="N1748" s="177">
        <v>7.4553000000000003</v>
      </c>
      <c r="O1748" s="177">
        <v>26.104299999999999</v>
      </c>
      <c r="P1748" s="177">
        <v>11.073600000000001</v>
      </c>
      <c r="Q1748" s="177">
        <v>16.607299999999999</v>
      </c>
      <c r="R1748" s="177">
        <v>18.1373</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1300</v>
      </c>
      <c r="B1749" s="173" t="s">
        <v>1309</v>
      </c>
      <c r="C1749" s="173">
        <v>146196</v>
      </c>
      <c r="D1749" s="176">
        <v>44988</v>
      </c>
      <c r="E1749" s="177">
        <v>26.581</v>
      </c>
      <c r="F1749" s="177">
        <v>0.57130000000000003</v>
      </c>
      <c r="G1749" s="177">
        <v>1.5627</v>
      </c>
      <c r="H1749" s="177">
        <v>0.81540000000000001</v>
      </c>
      <c r="I1749" s="177">
        <v>-1.0314000000000001</v>
      </c>
      <c r="J1749" s="177">
        <v>-1.2005999999999999</v>
      </c>
      <c r="K1749" s="177">
        <v>-4.3333000000000004</v>
      </c>
      <c r="L1749" s="177">
        <v>-1.2445999999999999</v>
      </c>
      <c r="M1749" s="177">
        <v>11.0457</v>
      </c>
      <c r="N1749" s="177">
        <v>9.4408999999999992</v>
      </c>
      <c r="O1749" s="177">
        <v>30.705200000000001</v>
      </c>
      <c r="P1749" s="177"/>
      <c r="Q1749" s="177">
        <v>27.1616</v>
      </c>
      <c r="R1749" s="177">
        <v>20.3461</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1300</v>
      </c>
      <c r="B1750" s="173" t="s">
        <v>1310</v>
      </c>
      <c r="C1750" s="173">
        <v>146193</v>
      </c>
      <c r="D1750" s="176">
        <v>44988</v>
      </c>
      <c r="E1750" s="177">
        <v>24.902000000000001</v>
      </c>
      <c r="F1750" s="177">
        <v>0.56540000000000001</v>
      </c>
      <c r="G1750" s="177">
        <v>1.5455000000000001</v>
      </c>
      <c r="H1750" s="177">
        <v>0.78520000000000001</v>
      </c>
      <c r="I1750" s="177">
        <v>-1.0923</v>
      </c>
      <c r="J1750" s="177">
        <v>-1.3234999999999999</v>
      </c>
      <c r="K1750" s="177">
        <v>-4.7286999999999999</v>
      </c>
      <c r="L1750" s="177">
        <v>-2.0609000000000002</v>
      </c>
      <c r="M1750" s="177">
        <v>9.6715</v>
      </c>
      <c r="N1750" s="177">
        <v>7.5959000000000003</v>
      </c>
      <c r="O1750" s="177">
        <v>28.5809</v>
      </c>
      <c r="P1750" s="177"/>
      <c r="Q1750" s="177">
        <v>25.138500000000001</v>
      </c>
      <c r="R1750" s="177">
        <v>18.352</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1300</v>
      </c>
      <c r="B1751" s="173" t="s">
        <v>1311</v>
      </c>
      <c r="C1751" s="173">
        <v>103360</v>
      </c>
      <c r="D1751" s="176">
        <v>44988</v>
      </c>
      <c r="E1751" s="177">
        <v>97.870500000000007</v>
      </c>
      <c r="F1751" s="177">
        <v>0.80879999999999996</v>
      </c>
      <c r="G1751" s="177">
        <v>1.5755999999999999</v>
      </c>
      <c r="H1751" s="177">
        <v>1.6671</v>
      </c>
      <c r="I1751" s="177">
        <v>1.4444999999999999</v>
      </c>
      <c r="J1751" s="177">
        <v>3.3378000000000001</v>
      </c>
      <c r="K1751" s="177">
        <v>-0.1084</v>
      </c>
      <c r="L1751" s="177">
        <v>7.0711000000000004</v>
      </c>
      <c r="M1751" s="177">
        <v>18.011399999999998</v>
      </c>
      <c r="N1751" s="177">
        <v>14.7834</v>
      </c>
      <c r="O1751" s="177">
        <v>26.279900000000001</v>
      </c>
      <c r="P1751" s="177">
        <v>9.9627999999999997</v>
      </c>
      <c r="Q1751" s="177">
        <v>14.23</v>
      </c>
      <c r="R1751" s="177">
        <v>19.0885</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1300</v>
      </c>
      <c r="B1752" s="173" t="s">
        <v>1312</v>
      </c>
      <c r="C1752" s="173">
        <v>118525</v>
      </c>
      <c r="D1752" s="176">
        <v>44988</v>
      </c>
      <c r="E1752" s="177">
        <v>108.5668</v>
      </c>
      <c r="F1752" s="177">
        <v>0.81110000000000004</v>
      </c>
      <c r="G1752" s="177">
        <v>1.5825</v>
      </c>
      <c r="H1752" s="177">
        <v>1.6836</v>
      </c>
      <c r="I1752" s="177">
        <v>1.4781</v>
      </c>
      <c r="J1752" s="177">
        <v>3.4056999999999999</v>
      </c>
      <c r="K1752" s="177">
        <v>0.1018</v>
      </c>
      <c r="L1752" s="177">
        <v>7.5125000000000002</v>
      </c>
      <c r="M1752" s="177">
        <v>18.737500000000001</v>
      </c>
      <c r="N1752" s="177">
        <v>15.732699999999999</v>
      </c>
      <c r="O1752" s="177">
        <v>27.3443</v>
      </c>
      <c r="P1752" s="177">
        <v>10.9894</v>
      </c>
      <c r="Q1752" s="177">
        <v>19.854900000000001</v>
      </c>
      <c r="R1752" s="177">
        <v>20.0824</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1300</v>
      </c>
      <c r="B1753" s="173" t="s">
        <v>1313</v>
      </c>
      <c r="C1753" s="173">
        <v>130503</v>
      </c>
      <c r="D1753" s="176">
        <v>44988</v>
      </c>
      <c r="E1753" s="177">
        <v>89.986999999999995</v>
      </c>
      <c r="F1753" s="177">
        <v>1.0658000000000001</v>
      </c>
      <c r="G1753" s="177">
        <v>2.6909000000000001</v>
      </c>
      <c r="H1753" s="177">
        <v>1.6962999999999999</v>
      </c>
      <c r="I1753" s="177">
        <v>0.28639999999999999</v>
      </c>
      <c r="J1753" s="177">
        <v>2.1766999999999999</v>
      </c>
      <c r="K1753" s="177">
        <v>4.2200000000000001E-2</v>
      </c>
      <c r="L1753" s="177">
        <v>7.2588999999999997</v>
      </c>
      <c r="M1753" s="177">
        <v>20.779800000000002</v>
      </c>
      <c r="N1753" s="177">
        <v>17.476500000000001</v>
      </c>
      <c r="O1753" s="177">
        <v>30.419599999999999</v>
      </c>
      <c r="P1753" s="177">
        <v>13.286199999999999</v>
      </c>
      <c r="Q1753" s="177">
        <v>18.570499999999999</v>
      </c>
      <c r="R1753" s="177">
        <v>23.8629</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1300</v>
      </c>
      <c r="B1754" s="173" t="s">
        <v>1314</v>
      </c>
      <c r="C1754" s="173">
        <v>130502</v>
      </c>
      <c r="D1754" s="176">
        <v>44988</v>
      </c>
      <c r="E1754" s="177">
        <v>80.83</v>
      </c>
      <c r="F1754" s="177">
        <v>1.0628</v>
      </c>
      <c r="G1754" s="177">
        <v>2.6829999999999998</v>
      </c>
      <c r="H1754" s="177">
        <v>1.6768000000000001</v>
      </c>
      <c r="I1754" s="177">
        <v>0.24679999999999999</v>
      </c>
      <c r="J1754" s="177">
        <v>2.0929000000000002</v>
      </c>
      <c r="K1754" s="177">
        <v>-0.20860000000000001</v>
      </c>
      <c r="L1754" s="177">
        <v>6.7203999999999997</v>
      </c>
      <c r="M1754" s="177">
        <v>19.8689</v>
      </c>
      <c r="N1754" s="177">
        <v>16.293800000000001</v>
      </c>
      <c r="O1754" s="177">
        <v>29.135400000000001</v>
      </c>
      <c r="P1754" s="177">
        <v>12.033899999999999</v>
      </c>
      <c r="Q1754" s="177">
        <v>15.0313</v>
      </c>
      <c r="R1754" s="177">
        <v>22.638100000000001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1300</v>
      </c>
      <c r="B1755" s="173" t="s">
        <v>1315</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1300</v>
      </c>
      <c r="B1756" s="173" t="s">
        <v>1316</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1300</v>
      </c>
      <c r="B1757" s="173" t="s">
        <v>2030</v>
      </c>
      <c r="C1757" s="173">
        <v>151130</v>
      </c>
      <c r="D1757" s="176">
        <v>44988</v>
      </c>
      <c r="E1757" s="177">
        <v>51.738</v>
      </c>
      <c r="F1757" s="177">
        <v>0.84</v>
      </c>
      <c r="G1757" s="177">
        <v>1.79</v>
      </c>
      <c r="H1757" s="177">
        <v>1.1850000000000001</v>
      </c>
      <c r="I1757" s="177">
        <v>-0.44429999999999997</v>
      </c>
      <c r="J1757" s="177">
        <v>0.49370000000000003</v>
      </c>
      <c r="K1757" s="177">
        <v>-1.8887</v>
      </c>
      <c r="L1757" s="177">
        <v>1.9950000000000001</v>
      </c>
      <c r="M1757" s="177">
        <v>12.987299999999999</v>
      </c>
      <c r="N1757" s="177">
        <v>12.6355</v>
      </c>
      <c r="O1757" s="177">
        <v>30.956800000000001</v>
      </c>
      <c r="P1757" s="177">
        <v>12.4985</v>
      </c>
      <c r="Q1757" s="177">
        <v>20.500399999999999</v>
      </c>
      <c r="R1757" s="177">
        <v>26.491599999999998</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1300</v>
      </c>
      <c r="B1758" s="173" t="s">
        <v>2031</v>
      </c>
      <c r="C1758" s="173">
        <v>151133</v>
      </c>
      <c r="D1758" s="176">
        <v>44988</v>
      </c>
      <c r="E1758" s="177">
        <v>47.704099999999997</v>
      </c>
      <c r="F1758" s="177">
        <v>0.83709999999999996</v>
      </c>
      <c r="G1758" s="177">
        <v>1.7813000000000001</v>
      </c>
      <c r="H1758" s="177">
        <v>1.1641999999999999</v>
      </c>
      <c r="I1758" s="177">
        <v>-0.4854</v>
      </c>
      <c r="J1758" s="177">
        <v>0.41</v>
      </c>
      <c r="K1758" s="177">
        <v>-2.1524999999999999</v>
      </c>
      <c r="L1758" s="177">
        <v>1.4505999999999999</v>
      </c>
      <c r="M1758" s="177">
        <v>12.0867</v>
      </c>
      <c r="N1758" s="177">
        <v>11.4373</v>
      </c>
      <c r="O1758" s="177">
        <v>29.552600000000002</v>
      </c>
      <c r="P1758" s="177">
        <v>11.3</v>
      </c>
      <c r="Q1758" s="177">
        <v>19.395700000000001</v>
      </c>
      <c r="R1758" s="177">
        <v>25.1448</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1300</v>
      </c>
      <c r="B1759" s="173" t="s">
        <v>1317</v>
      </c>
      <c r="C1759" s="173">
        <v>106823</v>
      </c>
      <c r="D1759" s="176">
        <v>44988</v>
      </c>
      <c r="E1759" s="177">
        <v>52.97</v>
      </c>
      <c r="F1759" s="177">
        <v>0.8952</v>
      </c>
      <c r="G1759" s="177">
        <v>1.2810999999999999</v>
      </c>
      <c r="H1759" s="177">
        <v>0.66510000000000002</v>
      </c>
      <c r="I1759" s="177">
        <v>-0.39489999999999997</v>
      </c>
      <c r="J1759" s="177">
        <v>-1.1754</v>
      </c>
      <c r="K1759" s="177">
        <v>-4.5414000000000003</v>
      </c>
      <c r="L1759" s="177">
        <v>-1.2306999999999999</v>
      </c>
      <c r="M1759" s="177">
        <v>6.6867999999999999</v>
      </c>
      <c r="N1759" s="177">
        <v>10.9087</v>
      </c>
      <c r="O1759" s="177">
        <v>26.560099999999998</v>
      </c>
      <c r="P1759" s="177">
        <v>12.743399999999999</v>
      </c>
      <c r="Q1759" s="177">
        <v>11.446199999999999</v>
      </c>
      <c r="R1759" s="177">
        <v>19.9099</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1300</v>
      </c>
      <c r="B1760" s="173" t="s">
        <v>1318</v>
      </c>
      <c r="C1760" s="173">
        <v>120591</v>
      </c>
      <c r="D1760" s="176">
        <v>44988</v>
      </c>
      <c r="E1760" s="177">
        <v>57.96</v>
      </c>
      <c r="F1760" s="177">
        <v>0.90529999999999999</v>
      </c>
      <c r="G1760" s="177">
        <v>1.2932999999999999</v>
      </c>
      <c r="H1760" s="177">
        <v>0.69489999999999996</v>
      </c>
      <c r="I1760" s="177">
        <v>-0.34389999999999998</v>
      </c>
      <c r="J1760" s="177">
        <v>-1.0752999999999999</v>
      </c>
      <c r="K1760" s="177">
        <v>-4.2458</v>
      </c>
      <c r="L1760" s="177">
        <v>-0.61729999999999996</v>
      </c>
      <c r="M1760" s="177">
        <v>7.6923000000000004</v>
      </c>
      <c r="N1760" s="177">
        <v>12.3691</v>
      </c>
      <c r="O1760" s="177">
        <v>28.3687</v>
      </c>
      <c r="P1760" s="177">
        <v>14.167400000000001</v>
      </c>
      <c r="Q1760" s="177">
        <v>16.475000000000001</v>
      </c>
      <c r="R1760" s="177">
        <v>21.55</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1300</v>
      </c>
      <c r="B1761" s="173" t="s">
        <v>1319</v>
      </c>
      <c r="C1761" s="173">
        <v>141462</v>
      </c>
      <c r="D1761" s="176">
        <v>44988</v>
      </c>
      <c r="E1761" s="177">
        <v>17.87</v>
      </c>
      <c r="F1761" s="177">
        <v>0.50619999999999998</v>
      </c>
      <c r="G1761" s="177">
        <v>0.96050000000000002</v>
      </c>
      <c r="H1761" s="177">
        <v>0.96050000000000002</v>
      </c>
      <c r="I1761" s="177">
        <v>-0.2233</v>
      </c>
      <c r="J1761" s="177">
        <v>0.2243</v>
      </c>
      <c r="K1761" s="177">
        <v>-6.7813999999999997</v>
      </c>
      <c r="L1761" s="177">
        <v>-5.4996999999999998</v>
      </c>
      <c r="M1761" s="177">
        <v>7.0701000000000001</v>
      </c>
      <c r="N1761" s="177">
        <v>6.1163999999999996</v>
      </c>
      <c r="O1761" s="177">
        <v>25.225999999999999</v>
      </c>
      <c r="P1761" s="177">
        <v>10.7628</v>
      </c>
      <c r="Q1761" s="177">
        <v>10.7189</v>
      </c>
      <c r="R1761" s="177">
        <v>20.6813</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1300</v>
      </c>
      <c r="B1762" s="173" t="s">
        <v>1320</v>
      </c>
      <c r="C1762" s="173">
        <v>141475</v>
      </c>
      <c r="D1762" s="176">
        <v>44988</v>
      </c>
      <c r="E1762" s="177">
        <v>19.489999999999998</v>
      </c>
      <c r="F1762" s="177">
        <v>0.51570000000000005</v>
      </c>
      <c r="G1762" s="177">
        <v>0.98450000000000004</v>
      </c>
      <c r="H1762" s="177">
        <v>0.93220000000000003</v>
      </c>
      <c r="I1762" s="177">
        <v>-0.20480000000000001</v>
      </c>
      <c r="J1762" s="177">
        <v>0.30880000000000002</v>
      </c>
      <c r="K1762" s="177">
        <v>-6.5228000000000002</v>
      </c>
      <c r="L1762" s="177">
        <v>-5.0194999999999999</v>
      </c>
      <c r="M1762" s="177">
        <v>7.8582999999999998</v>
      </c>
      <c r="N1762" s="177">
        <v>7.1467999999999998</v>
      </c>
      <c r="O1762" s="177">
        <v>26.447900000000001</v>
      </c>
      <c r="P1762" s="177">
        <v>12.242100000000001</v>
      </c>
      <c r="Q1762" s="177">
        <v>12.417</v>
      </c>
      <c r="R1762" s="177">
        <v>21.8354</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1300</v>
      </c>
      <c r="B1763" s="173" t="s">
        <v>1321</v>
      </c>
      <c r="C1763" s="173">
        <v>147946</v>
      </c>
      <c r="D1763" s="176">
        <v>44988</v>
      </c>
      <c r="E1763" s="177">
        <v>21.802</v>
      </c>
      <c r="F1763" s="177">
        <v>0.40060000000000001</v>
      </c>
      <c r="G1763" s="177">
        <v>1.2444999999999999</v>
      </c>
      <c r="H1763" s="177">
        <v>0.25290000000000001</v>
      </c>
      <c r="I1763" s="177">
        <v>-0.79630000000000001</v>
      </c>
      <c r="J1763" s="177">
        <v>-0.502</v>
      </c>
      <c r="K1763" s="177">
        <v>-4.9482999999999997</v>
      </c>
      <c r="L1763" s="177">
        <v>-4.1627999999999998</v>
      </c>
      <c r="M1763" s="177">
        <v>5.4255000000000004</v>
      </c>
      <c r="N1763" s="177">
        <v>4.1165000000000003</v>
      </c>
      <c r="O1763" s="177">
        <v>30.059100000000001</v>
      </c>
      <c r="P1763" s="177"/>
      <c r="Q1763" s="177">
        <v>29.454000000000001</v>
      </c>
      <c r="R1763" s="177">
        <v>13.346299999999999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1300</v>
      </c>
      <c r="B1764" s="173" t="s">
        <v>1322</v>
      </c>
      <c r="C1764" s="173">
        <v>147944</v>
      </c>
      <c r="D1764" s="176">
        <v>44988</v>
      </c>
      <c r="E1764" s="177">
        <v>20.655000000000001</v>
      </c>
      <c r="F1764" s="177">
        <v>0.39369999999999999</v>
      </c>
      <c r="G1764" s="177">
        <v>1.2302</v>
      </c>
      <c r="H1764" s="177">
        <v>0.22320000000000001</v>
      </c>
      <c r="I1764" s="177">
        <v>-0.85440000000000005</v>
      </c>
      <c r="J1764" s="177">
        <v>-0.6159</v>
      </c>
      <c r="K1764" s="177">
        <v>-5.3217999999999996</v>
      </c>
      <c r="L1764" s="177">
        <v>-4.9295999999999998</v>
      </c>
      <c r="M1764" s="177">
        <v>4.1078999999999999</v>
      </c>
      <c r="N1764" s="177">
        <v>2.4045999999999998</v>
      </c>
      <c r="O1764" s="177">
        <v>27.737100000000002</v>
      </c>
      <c r="P1764" s="177"/>
      <c r="Q1764" s="177">
        <v>27.157299999999999</v>
      </c>
      <c r="R1764" s="177">
        <v>11.413</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1300</v>
      </c>
      <c r="B1765" s="173" t="s">
        <v>1323</v>
      </c>
      <c r="C1765" s="173">
        <v>145137</v>
      </c>
      <c r="D1765" s="176">
        <v>44988</v>
      </c>
      <c r="E1765" s="177">
        <v>23.06</v>
      </c>
      <c r="F1765" s="177">
        <v>0.74270000000000003</v>
      </c>
      <c r="G1765" s="177">
        <v>1.1847000000000001</v>
      </c>
      <c r="H1765" s="177">
        <v>0.91900000000000004</v>
      </c>
      <c r="I1765" s="177">
        <v>0.17380000000000001</v>
      </c>
      <c r="J1765" s="177">
        <v>0.21729999999999999</v>
      </c>
      <c r="K1765" s="177">
        <v>-3.5146000000000002</v>
      </c>
      <c r="L1765" s="177">
        <v>1.8102</v>
      </c>
      <c r="M1765" s="177">
        <v>11.941700000000001</v>
      </c>
      <c r="N1765" s="177">
        <v>10.918699999999999</v>
      </c>
      <c r="O1765" s="177">
        <v>24.637599999999999</v>
      </c>
      <c r="P1765" s="177"/>
      <c r="Q1765" s="177">
        <v>21.216200000000001</v>
      </c>
      <c r="R1765" s="177">
        <v>18.832899999999999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1300</v>
      </c>
      <c r="B1766" s="173" t="s">
        <v>1324</v>
      </c>
      <c r="C1766" s="173">
        <v>145139</v>
      </c>
      <c r="D1766" s="176">
        <v>44988</v>
      </c>
      <c r="E1766" s="177">
        <v>21.51</v>
      </c>
      <c r="F1766" s="177">
        <v>0.74939999999999996</v>
      </c>
      <c r="G1766" s="177">
        <v>1.1758999999999999</v>
      </c>
      <c r="H1766" s="177">
        <v>0.89119999999999999</v>
      </c>
      <c r="I1766" s="177">
        <v>9.3100000000000002E-2</v>
      </c>
      <c r="J1766" s="177">
        <v>9.3100000000000002E-2</v>
      </c>
      <c r="K1766" s="177">
        <v>-3.8443999999999998</v>
      </c>
      <c r="L1766" s="177">
        <v>1.0808</v>
      </c>
      <c r="M1766" s="177">
        <v>10.7051</v>
      </c>
      <c r="N1766" s="177">
        <v>9.2432999999999996</v>
      </c>
      <c r="O1766" s="177">
        <v>22.679400000000001</v>
      </c>
      <c r="P1766" s="177"/>
      <c r="Q1766" s="177">
        <v>19.289400000000001</v>
      </c>
      <c r="R1766" s="177">
        <v>17.012499999999999</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1300</v>
      </c>
      <c r="B1767" s="173" t="s">
        <v>1325</v>
      </c>
      <c r="C1767" s="173">
        <v>147919</v>
      </c>
      <c r="D1767" s="176">
        <v>44988</v>
      </c>
      <c r="E1767" s="177">
        <v>15.224399999999999</v>
      </c>
      <c r="F1767" s="177">
        <v>0.7591</v>
      </c>
      <c r="G1767" s="177">
        <v>1.8116000000000001</v>
      </c>
      <c r="H1767" s="177">
        <v>1.3143</v>
      </c>
      <c r="I1767" s="177">
        <v>0.45729999999999998</v>
      </c>
      <c r="J1767" s="177">
        <v>2.0689000000000002</v>
      </c>
      <c r="K1767" s="177">
        <v>-2.7835000000000001</v>
      </c>
      <c r="L1767" s="177">
        <v>1.5725</v>
      </c>
      <c r="M1767" s="177">
        <v>11.428800000000001</v>
      </c>
      <c r="N1767" s="177">
        <v>8.8957999999999995</v>
      </c>
      <c r="O1767" s="177">
        <v>16.819900000000001</v>
      </c>
      <c r="P1767" s="177"/>
      <c r="Q1767" s="177">
        <v>14.8218</v>
      </c>
      <c r="R1767" s="177">
        <v>7.4469000000000003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1300</v>
      </c>
      <c r="B1768" s="173" t="s">
        <v>1326</v>
      </c>
      <c r="C1768" s="173">
        <v>147920</v>
      </c>
      <c r="D1768" s="176">
        <v>44988</v>
      </c>
      <c r="E1768" s="177">
        <v>14.2645</v>
      </c>
      <c r="F1768" s="177">
        <v>0.75290000000000001</v>
      </c>
      <c r="G1768" s="177">
        <v>1.7955000000000001</v>
      </c>
      <c r="H1768" s="177">
        <v>1.2859</v>
      </c>
      <c r="I1768" s="177">
        <v>0.39340000000000003</v>
      </c>
      <c r="J1768" s="177">
        <v>1.9293</v>
      </c>
      <c r="K1768" s="177">
        <v>-3.2035999999999998</v>
      </c>
      <c r="L1768" s="177">
        <v>0.62429999999999997</v>
      </c>
      <c r="M1768" s="177">
        <v>9.7919999999999998</v>
      </c>
      <c r="N1768" s="177">
        <v>6.7397999999999998</v>
      </c>
      <c r="O1768" s="177">
        <v>14.347200000000001</v>
      </c>
      <c r="P1768" s="177"/>
      <c r="Q1768" s="177">
        <v>12.389099999999999</v>
      </c>
      <c r="R1768" s="177">
        <v>5.2011000000000003</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1300</v>
      </c>
      <c r="B1769" s="173" t="s">
        <v>1327</v>
      </c>
      <c r="C1769" s="173">
        <v>102875</v>
      </c>
      <c r="D1769" s="176">
        <v>44988</v>
      </c>
      <c r="E1769" s="177">
        <v>161.32499999999999</v>
      </c>
      <c r="F1769" s="177">
        <v>0.47210000000000002</v>
      </c>
      <c r="G1769" s="177">
        <v>1.0029999999999999</v>
      </c>
      <c r="H1769" s="177">
        <v>9.3100000000000002E-2</v>
      </c>
      <c r="I1769" s="177">
        <v>-0.72189999999999999</v>
      </c>
      <c r="J1769" s="177">
        <v>5.8900000000000001E-2</v>
      </c>
      <c r="K1769" s="177">
        <v>-3.6089000000000002</v>
      </c>
      <c r="L1769" s="177">
        <v>-3.7854000000000001</v>
      </c>
      <c r="M1769" s="177">
        <v>5.0538999999999996</v>
      </c>
      <c r="N1769" s="177">
        <v>3.9605999999999999</v>
      </c>
      <c r="O1769" s="177">
        <v>28.5746</v>
      </c>
      <c r="P1769" s="177">
        <v>15.1646</v>
      </c>
      <c r="Q1769" s="177">
        <v>16.676200000000001</v>
      </c>
      <c r="R1769" s="177">
        <v>16.543600000000001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1300</v>
      </c>
      <c r="B1770" s="173" t="s">
        <v>1328</v>
      </c>
      <c r="C1770" s="173">
        <v>120164</v>
      </c>
      <c r="D1770" s="176">
        <v>44988</v>
      </c>
      <c r="E1770" s="177">
        <v>184.05199999999999</v>
      </c>
      <c r="F1770" s="177">
        <v>0.47549999999999998</v>
      </c>
      <c r="G1770" s="177">
        <v>1.0130999999999999</v>
      </c>
      <c r="H1770" s="177">
        <v>0.11749999999999999</v>
      </c>
      <c r="I1770" s="177">
        <v>-0.6714</v>
      </c>
      <c r="J1770" s="177">
        <v>0.15939999999999999</v>
      </c>
      <c r="K1770" s="177">
        <v>-3.2938999999999998</v>
      </c>
      <c r="L1770" s="177">
        <v>-3.1514000000000002</v>
      </c>
      <c r="M1770" s="177">
        <v>6.1025999999999998</v>
      </c>
      <c r="N1770" s="177">
        <v>5.3887999999999998</v>
      </c>
      <c r="O1770" s="177">
        <v>30.4192</v>
      </c>
      <c r="P1770" s="177">
        <v>16.7546</v>
      </c>
      <c r="Q1770" s="177">
        <v>19.3565</v>
      </c>
      <c r="R1770" s="177">
        <v>18.2028</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1300</v>
      </c>
      <c r="B1771" s="173" t="s">
        <v>1329</v>
      </c>
      <c r="C1771" s="173">
        <v>113177</v>
      </c>
      <c r="D1771" s="176">
        <v>44988</v>
      </c>
      <c r="E1771" s="177">
        <v>92.282899999999998</v>
      </c>
      <c r="F1771" s="177">
        <v>0.75800000000000001</v>
      </c>
      <c r="G1771" s="177">
        <v>1.8192999999999999</v>
      </c>
      <c r="H1771" s="177">
        <v>1.1112</v>
      </c>
      <c r="I1771" s="177">
        <v>-0.1285</v>
      </c>
      <c r="J1771" s="177">
        <v>1.3869</v>
      </c>
      <c r="K1771" s="177">
        <v>-3.7570999999999999</v>
      </c>
      <c r="L1771" s="177">
        <v>2.3344999999999998</v>
      </c>
      <c r="M1771" s="177">
        <v>13.9</v>
      </c>
      <c r="N1771" s="177">
        <v>15.292400000000001</v>
      </c>
      <c r="O1771" s="177">
        <v>33.1646</v>
      </c>
      <c r="P1771" s="177">
        <v>14.898</v>
      </c>
      <c r="Q1771" s="177">
        <v>19.510200000000001</v>
      </c>
      <c r="R1771" s="177">
        <v>24.126200000000001</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1300</v>
      </c>
      <c r="B1772" s="173" t="s">
        <v>1330</v>
      </c>
      <c r="C1772" s="173">
        <v>118778</v>
      </c>
      <c r="D1772" s="176">
        <v>44988</v>
      </c>
      <c r="E1772" s="177">
        <v>101.498</v>
      </c>
      <c r="F1772" s="177">
        <v>0.75980000000000003</v>
      </c>
      <c r="G1772" s="177">
        <v>1.8265</v>
      </c>
      <c r="H1772" s="177">
        <v>1.1284000000000001</v>
      </c>
      <c r="I1772" s="177">
        <v>-9.0499999999999997E-2</v>
      </c>
      <c r="J1772" s="177">
        <v>1.4635</v>
      </c>
      <c r="K1772" s="177">
        <v>-3.5244</v>
      </c>
      <c r="L1772" s="177">
        <v>2.8275000000000001</v>
      </c>
      <c r="M1772" s="177">
        <v>14.702299999999999</v>
      </c>
      <c r="N1772" s="177">
        <v>16.391300000000001</v>
      </c>
      <c r="O1772" s="177">
        <v>34.356200000000001</v>
      </c>
      <c r="P1772" s="177">
        <v>15.985799999999999</v>
      </c>
      <c r="Q1772" s="177">
        <v>24.421399999999998</v>
      </c>
      <c r="R1772" s="177">
        <v>25.259399999999999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1300</v>
      </c>
      <c r="B1773" s="173" t="s">
        <v>1331</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1300</v>
      </c>
      <c r="B1774" s="173" t="s">
        <v>1332</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1300</v>
      </c>
      <c r="B1775" s="173" t="s">
        <v>1333</v>
      </c>
      <c r="C1775" s="173">
        <v>100177</v>
      </c>
      <c r="D1775" s="176">
        <v>44988</v>
      </c>
      <c r="E1775" s="177">
        <v>159.60644022592399</v>
      </c>
      <c r="F1775" s="177">
        <v>1.4724999999999999</v>
      </c>
      <c r="G1775" s="177">
        <v>2.5369999999999999</v>
      </c>
      <c r="H1775" s="177">
        <v>2.1734</v>
      </c>
      <c r="I1775" s="177">
        <v>-0.2293</v>
      </c>
      <c r="J1775" s="177">
        <v>0.60209999999999997</v>
      </c>
      <c r="K1775" s="177">
        <v>-1.2617</v>
      </c>
      <c r="L1775" s="177">
        <v>7.3152999999999997</v>
      </c>
      <c r="M1775" s="177">
        <v>16.528199999999998</v>
      </c>
      <c r="N1775" s="177">
        <v>13.4129</v>
      </c>
      <c r="O1775" s="177">
        <v>50.984000000000002</v>
      </c>
      <c r="P1775" s="177">
        <v>23.0425</v>
      </c>
      <c r="Q1775" s="177">
        <v>11.0656</v>
      </c>
      <c r="R1775" s="177">
        <v>30.844799999999999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1300</v>
      </c>
      <c r="B1776" s="173" t="s">
        <v>1334</v>
      </c>
      <c r="C1776" s="173">
        <v>120828</v>
      </c>
      <c r="D1776" s="176">
        <v>44988</v>
      </c>
      <c r="E1776" s="177">
        <v>150.72030000000001</v>
      </c>
      <c r="F1776" s="177">
        <v>1.4761</v>
      </c>
      <c r="G1776" s="177">
        <v>2.5478000000000001</v>
      </c>
      <c r="H1776" s="177">
        <v>2.2019000000000002</v>
      </c>
      <c r="I1776" s="177">
        <v>-0.1711</v>
      </c>
      <c r="J1776" s="177">
        <v>0.67749999999999999</v>
      </c>
      <c r="K1776" s="177">
        <v>-0.91969999999999996</v>
      </c>
      <c r="L1776" s="177">
        <v>8.0419999999999998</v>
      </c>
      <c r="M1776" s="177">
        <v>17.822299999999998</v>
      </c>
      <c r="N1776" s="177">
        <v>15.085800000000001</v>
      </c>
      <c r="O1776" s="177">
        <v>53.146000000000001</v>
      </c>
      <c r="P1776" s="177">
        <v>24.27</v>
      </c>
      <c r="Q1776" s="177">
        <v>15.754300000000001</v>
      </c>
      <c r="R1776" s="177">
        <v>33.073399999999999</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1300</v>
      </c>
      <c r="B1777" s="173" t="s">
        <v>1335</v>
      </c>
      <c r="C1777" s="173">
        <v>125497</v>
      </c>
      <c r="D1777" s="176">
        <v>44988</v>
      </c>
      <c r="E1777" s="177">
        <v>123.9481</v>
      </c>
      <c r="F1777" s="177">
        <v>0.44469999999999998</v>
      </c>
      <c r="G1777" s="177">
        <v>0.87729999999999997</v>
      </c>
      <c r="H1777" s="177">
        <v>0.62539999999999996</v>
      </c>
      <c r="I1777" s="177">
        <v>-0.93020000000000003</v>
      </c>
      <c r="J1777" s="177">
        <v>-0.27560000000000001</v>
      </c>
      <c r="K1777" s="177">
        <v>-5.1554000000000002</v>
      </c>
      <c r="L1777" s="177">
        <v>-1.7136</v>
      </c>
      <c r="M1777" s="177">
        <v>10.979699999999999</v>
      </c>
      <c r="N1777" s="177">
        <v>12.728999999999999</v>
      </c>
      <c r="O1777" s="177">
        <v>27.5703</v>
      </c>
      <c r="P1777" s="177">
        <v>14.756</v>
      </c>
      <c r="Q1777" s="177">
        <v>25.024999999999999</v>
      </c>
      <c r="R1777" s="177">
        <v>18.349699999999999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1300</v>
      </c>
      <c r="B1778" s="173" t="s">
        <v>1336</v>
      </c>
      <c r="C1778" s="173">
        <v>125494</v>
      </c>
      <c r="D1778" s="176">
        <v>44988</v>
      </c>
      <c r="E1778" s="177">
        <v>110.7752</v>
      </c>
      <c r="F1778" s="177">
        <v>0.44169999999999998</v>
      </c>
      <c r="G1778" s="177">
        <v>0.86799999999999999</v>
      </c>
      <c r="H1778" s="177">
        <v>0.60370000000000001</v>
      </c>
      <c r="I1778" s="177">
        <v>-0.97309999999999997</v>
      </c>
      <c r="J1778" s="177">
        <v>-0.36199999999999999</v>
      </c>
      <c r="K1778" s="177">
        <v>-5.4219999999999997</v>
      </c>
      <c r="L1778" s="177">
        <v>-2.2389000000000001</v>
      </c>
      <c r="M1778" s="177">
        <v>10.120200000000001</v>
      </c>
      <c r="N1778" s="177">
        <v>11.5322</v>
      </c>
      <c r="O1778" s="177">
        <v>26.206299999999999</v>
      </c>
      <c r="P1778" s="177">
        <v>13.4529</v>
      </c>
      <c r="Q1778" s="177">
        <v>19.518999999999998</v>
      </c>
      <c r="R1778" s="177">
        <v>17.107700000000001</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1300</v>
      </c>
      <c r="B1779" s="173" t="s">
        <v>1337</v>
      </c>
      <c r="C1779" s="173">
        <v>100795</v>
      </c>
      <c r="D1779" s="176">
        <v>44988</v>
      </c>
      <c r="E1779" s="177">
        <v>148.25829999999999</v>
      </c>
      <c r="F1779" s="177">
        <v>0.61870000000000003</v>
      </c>
      <c r="G1779" s="177">
        <v>1.6355999999999999</v>
      </c>
      <c r="H1779" s="177">
        <v>1.6789000000000001</v>
      </c>
      <c r="I1779" s="177">
        <v>0.1946</v>
      </c>
      <c r="J1779" s="177">
        <v>0.33360000000000001</v>
      </c>
      <c r="K1779" s="177">
        <v>-3.4817999999999998</v>
      </c>
      <c r="L1779" s="177">
        <v>-0.52280000000000004</v>
      </c>
      <c r="M1779" s="177">
        <v>10.624700000000001</v>
      </c>
      <c r="N1779" s="177">
        <v>7.3376999999999999</v>
      </c>
      <c r="O1779" s="177">
        <v>23.7379</v>
      </c>
      <c r="P1779" s="177">
        <v>7.2939999999999996</v>
      </c>
      <c r="Q1779" s="177">
        <v>16.107199999999999</v>
      </c>
      <c r="R1779" s="177">
        <v>17.8979</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1300</v>
      </c>
      <c r="B1780" s="173" t="s">
        <v>1338</v>
      </c>
      <c r="C1780" s="173">
        <v>119589</v>
      </c>
      <c r="D1780" s="176">
        <v>44988</v>
      </c>
      <c r="E1780" s="177">
        <v>159.898</v>
      </c>
      <c r="F1780" s="177">
        <v>0.62170000000000003</v>
      </c>
      <c r="G1780" s="177">
        <v>1.6446000000000001</v>
      </c>
      <c r="H1780" s="177">
        <v>1.7003999999999999</v>
      </c>
      <c r="I1780" s="177">
        <v>0.23749999999999999</v>
      </c>
      <c r="J1780" s="177">
        <v>0.41930000000000001</v>
      </c>
      <c r="K1780" s="177">
        <v>-3.2136999999999998</v>
      </c>
      <c r="L1780" s="177">
        <v>5.6099999999999997E-2</v>
      </c>
      <c r="M1780" s="177">
        <v>11.6122</v>
      </c>
      <c r="N1780" s="177">
        <v>8.6379000000000001</v>
      </c>
      <c r="O1780" s="177">
        <v>25.075299999999999</v>
      </c>
      <c r="P1780" s="177">
        <v>8.3620999999999999</v>
      </c>
      <c r="Q1780" s="177">
        <v>16.267800000000001</v>
      </c>
      <c r="R1780" s="177">
        <v>19.230899999999998</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1300</v>
      </c>
      <c r="B1781" s="173" t="s">
        <v>1339</v>
      </c>
      <c r="C1781" s="173">
        <v>145206</v>
      </c>
      <c r="D1781" s="176">
        <v>44988</v>
      </c>
      <c r="E1781" s="177">
        <v>25.616299999999999</v>
      </c>
      <c r="F1781" s="177">
        <v>0.85319999999999996</v>
      </c>
      <c r="G1781" s="177">
        <v>1.3323</v>
      </c>
      <c r="H1781" s="177">
        <v>0.54400000000000004</v>
      </c>
      <c r="I1781" s="177">
        <v>1.5114000000000001</v>
      </c>
      <c r="J1781" s="177">
        <v>1.7517</v>
      </c>
      <c r="K1781" s="177">
        <v>-2.1509</v>
      </c>
      <c r="L1781" s="177">
        <v>6.7773000000000003</v>
      </c>
      <c r="M1781" s="177">
        <v>17.1234</v>
      </c>
      <c r="N1781" s="177">
        <v>21.032</v>
      </c>
      <c r="O1781" s="177">
        <v>33.434100000000001</v>
      </c>
      <c r="P1781" s="177"/>
      <c r="Q1781" s="177">
        <v>24.409300000000002</v>
      </c>
      <c r="R1781" s="177">
        <v>26.587199999999999</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1300</v>
      </c>
      <c r="B1782" s="173" t="s">
        <v>1340</v>
      </c>
      <c r="C1782" s="173">
        <v>145208</v>
      </c>
      <c r="D1782" s="176">
        <v>44988</v>
      </c>
      <c r="E1782" s="177">
        <v>23.597300000000001</v>
      </c>
      <c r="F1782" s="177">
        <v>0.84750000000000003</v>
      </c>
      <c r="G1782" s="177">
        <v>1.3164</v>
      </c>
      <c r="H1782" s="177">
        <v>0.50690000000000002</v>
      </c>
      <c r="I1782" s="177">
        <v>1.4339999999999999</v>
      </c>
      <c r="J1782" s="177">
        <v>1.6026</v>
      </c>
      <c r="K1782" s="177">
        <v>-2.6406000000000001</v>
      </c>
      <c r="L1782" s="177">
        <v>5.7207999999999997</v>
      </c>
      <c r="M1782" s="177">
        <v>15.404299999999999</v>
      </c>
      <c r="N1782" s="177">
        <v>18.700500000000002</v>
      </c>
      <c r="O1782" s="177">
        <v>30.99</v>
      </c>
      <c r="P1782" s="177"/>
      <c r="Q1782" s="177">
        <v>22.060300000000002</v>
      </c>
      <c r="R1782" s="177">
        <v>24.228999999999999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1300</v>
      </c>
      <c r="B1783" s="173" t="s">
        <v>1341</v>
      </c>
      <c r="C1783" s="173">
        <v>129649</v>
      </c>
      <c r="D1783" s="176">
        <v>44988</v>
      </c>
      <c r="E1783" s="177">
        <v>30.96</v>
      </c>
      <c r="F1783" s="177">
        <v>0.2266</v>
      </c>
      <c r="G1783" s="177">
        <v>0.91259999999999997</v>
      </c>
      <c r="H1783" s="177">
        <v>1.0773999999999999</v>
      </c>
      <c r="I1783" s="177">
        <v>0.32400000000000001</v>
      </c>
      <c r="J1783" s="177">
        <v>0.4869</v>
      </c>
      <c r="K1783" s="177">
        <v>-5.1471</v>
      </c>
      <c r="L1783" s="177">
        <v>-5.3211000000000004</v>
      </c>
      <c r="M1783" s="177">
        <v>6.7586000000000004</v>
      </c>
      <c r="N1783" s="177">
        <v>5.3060999999999998</v>
      </c>
      <c r="O1783" s="177">
        <v>25.802800000000001</v>
      </c>
      <c r="P1783" s="177">
        <v>12.6366</v>
      </c>
      <c r="Q1783" s="177">
        <v>13.8132</v>
      </c>
      <c r="R1783" s="177">
        <v>17.696000000000002</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1300</v>
      </c>
      <c r="B1784" s="173" t="s">
        <v>1342</v>
      </c>
      <c r="C1784" s="173">
        <v>129647</v>
      </c>
      <c r="D1784" s="176">
        <v>44988</v>
      </c>
      <c r="E1784" s="177">
        <v>28.83</v>
      </c>
      <c r="F1784" s="177">
        <v>0.20860000000000001</v>
      </c>
      <c r="G1784" s="177">
        <v>0.91</v>
      </c>
      <c r="H1784" s="177">
        <v>1.0515000000000001</v>
      </c>
      <c r="I1784" s="177">
        <v>0.24340000000000001</v>
      </c>
      <c r="J1784" s="177">
        <v>0.38300000000000001</v>
      </c>
      <c r="K1784" s="177">
        <v>-5.4134000000000002</v>
      </c>
      <c r="L1784" s="177">
        <v>-5.8151000000000002</v>
      </c>
      <c r="M1784" s="177">
        <v>5.9147999999999996</v>
      </c>
      <c r="N1784" s="177">
        <v>4.2298999999999998</v>
      </c>
      <c r="O1784" s="177">
        <v>24.749700000000001</v>
      </c>
      <c r="P1784" s="177">
        <v>11.7738</v>
      </c>
      <c r="Q1784" s="177">
        <v>12.888199999999999</v>
      </c>
      <c r="R1784" s="177">
        <v>16.614999999999998</v>
      </c>
    </row>
    <row r="1785" spans="1:34" x14ac:dyDescent="0.3">
      <c r="A1785" s="173" t="s">
        <v>1300</v>
      </c>
      <c r="B1785" s="173" t="s">
        <v>1741</v>
      </c>
      <c r="C1785" s="173">
        <v>148618</v>
      </c>
      <c r="D1785" s="176">
        <v>44988</v>
      </c>
      <c r="E1785" s="177">
        <v>15.9748</v>
      </c>
      <c r="F1785" s="177">
        <v>0.34039999999999998</v>
      </c>
      <c r="G1785" s="177">
        <v>0.69969999999999999</v>
      </c>
      <c r="H1785" s="177">
        <v>0.51719999999999999</v>
      </c>
      <c r="I1785" s="177">
        <v>-0.45989999999999998</v>
      </c>
      <c r="J1785" s="177">
        <v>-0.20430000000000001</v>
      </c>
      <c r="K1785" s="177">
        <v>-5.0255000000000001</v>
      </c>
      <c r="L1785" s="177">
        <v>-0.50390000000000001</v>
      </c>
      <c r="M1785" s="177">
        <v>9.0006000000000004</v>
      </c>
      <c r="N1785" s="177">
        <v>6.6970999999999998</v>
      </c>
      <c r="O1785" s="177"/>
      <c r="P1785" s="177"/>
      <c r="Q1785" s="177">
        <v>23.794599999999999</v>
      </c>
      <c r="R1785" s="177">
        <v>19.5868</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1300</v>
      </c>
      <c r="B1786" s="173" t="s">
        <v>1742</v>
      </c>
      <c r="C1786" s="173">
        <v>148617</v>
      </c>
      <c r="D1786" s="176">
        <v>44988</v>
      </c>
      <c r="E1786" s="177">
        <v>15.325200000000001</v>
      </c>
      <c r="F1786" s="177">
        <v>0.33589999999999998</v>
      </c>
      <c r="G1786" s="177">
        <v>0.68659999999999999</v>
      </c>
      <c r="H1786" s="177">
        <v>0.4859</v>
      </c>
      <c r="I1786" s="177">
        <v>-0.5232</v>
      </c>
      <c r="J1786" s="177">
        <v>-0.33100000000000002</v>
      </c>
      <c r="K1786" s="177">
        <v>-5.4203999999999999</v>
      </c>
      <c r="L1786" s="177">
        <v>-1.3434999999999999</v>
      </c>
      <c r="M1786" s="177">
        <v>7.6086999999999998</v>
      </c>
      <c r="N1786" s="177">
        <v>4.835</v>
      </c>
      <c r="O1786" s="177"/>
      <c r="P1786" s="177"/>
      <c r="Q1786" s="177">
        <v>21.474699999999999</v>
      </c>
      <c r="R1786" s="177">
        <v>17.355699999999999</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0.6709750000000001</v>
      </c>
      <c r="G1787" s="179">
        <v>1.4850090909090907</v>
      </c>
      <c r="H1787" s="179">
        <v>0.97150681818181828</v>
      </c>
      <c r="I1787" s="179">
        <v>-0.16319999999999998</v>
      </c>
      <c r="J1787" s="179">
        <v>0.32870681818181818</v>
      </c>
      <c r="K1787" s="179">
        <v>-3.7841022727272726</v>
      </c>
      <c r="L1787" s="179">
        <v>5.2638636363636374E-2</v>
      </c>
      <c r="M1787" s="179">
        <v>10.462695454545454</v>
      </c>
      <c r="N1787" s="179">
        <v>9.4120840909090884</v>
      </c>
      <c r="O1787" s="179">
        <v>28.410988095238096</v>
      </c>
      <c r="P1787" s="179">
        <v>13.116203571428573</v>
      </c>
      <c r="Q1787" s="179">
        <v>19.310113636363639</v>
      </c>
      <c r="R1787" s="179">
        <v>19.58963636363637</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0.65969999999999995</v>
      </c>
      <c r="G1788" s="179">
        <v>1.41595</v>
      </c>
      <c r="H1788" s="179">
        <v>0.98829999999999996</v>
      </c>
      <c r="I1788" s="179">
        <v>-0.26085000000000003</v>
      </c>
      <c r="J1788" s="179">
        <v>0.2208</v>
      </c>
      <c r="K1788" s="179">
        <v>-3.8355999999999999</v>
      </c>
      <c r="L1788" s="179">
        <v>-0.57004999999999995</v>
      </c>
      <c r="M1788" s="179">
        <v>9.7467499999999987</v>
      </c>
      <c r="N1788" s="179">
        <v>8.4930500000000002</v>
      </c>
      <c r="O1788" s="179">
        <v>27.653700000000001</v>
      </c>
      <c r="P1788" s="179">
        <v>12.567550000000001</v>
      </c>
      <c r="Q1788" s="179">
        <v>19.452950000000001</v>
      </c>
      <c r="R1788" s="179">
        <v>19.408850000000001</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1743</v>
      </c>
      <c r="C1791" s="173">
        <v>148637</v>
      </c>
      <c r="D1791" s="176">
        <v>44988</v>
      </c>
      <c r="E1791" s="177">
        <v>12.17</v>
      </c>
      <c r="F1791" s="177">
        <v>0.99590000000000001</v>
      </c>
      <c r="G1791" s="177">
        <v>1.3322000000000001</v>
      </c>
      <c r="H1791" s="177">
        <v>0.4955</v>
      </c>
      <c r="I1791" s="177">
        <v>-1.0569</v>
      </c>
      <c r="J1791" s="177">
        <v>0.41249999999999998</v>
      </c>
      <c r="K1791" s="177">
        <v>-5.9504999999999999</v>
      </c>
      <c r="L1791" s="177">
        <v>-3.4127000000000001</v>
      </c>
      <c r="M1791" s="177">
        <v>5.0042999999999997</v>
      </c>
      <c r="N1791" s="177">
        <v>-3.1051000000000002</v>
      </c>
      <c r="O1791" s="177"/>
      <c r="P1791" s="177"/>
      <c r="Q1791" s="177">
        <v>9.3862000000000005</v>
      </c>
      <c r="R1791" s="177">
        <v>5.9572000000000003</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1744</v>
      </c>
      <c r="C1792" s="173">
        <v>148635</v>
      </c>
      <c r="D1792" s="176">
        <v>44988</v>
      </c>
      <c r="E1792" s="177">
        <v>11.71</v>
      </c>
      <c r="F1792" s="177">
        <v>1.0354000000000001</v>
      </c>
      <c r="G1792" s="177">
        <v>1.2976000000000001</v>
      </c>
      <c r="H1792" s="177">
        <v>0.42880000000000001</v>
      </c>
      <c r="I1792" s="177">
        <v>-1.1814</v>
      </c>
      <c r="J1792" s="177">
        <v>0.25679999999999997</v>
      </c>
      <c r="K1792" s="177">
        <v>-6.2450000000000001</v>
      </c>
      <c r="L1792" s="177">
        <v>-4.0949999999999998</v>
      </c>
      <c r="M1792" s="177">
        <v>3.9041999999999999</v>
      </c>
      <c r="N1792" s="177">
        <v>-4.6417000000000002</v>
      </c>
      <c r="O1792" s="177"/>
      <c r="P1792" s="177"/>
      <c r="Q1792" s="177">
        <v>7.4776999999999996</v>
      </c>
      <c r="R1792" s="177">
        <v>4.1277999999999997</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44988</v>
      </c>
      <c r="E1793" s="177">
        <v>15.15</v>
      </c>
      <c r="F1793" s="177">
        <v>0.39760000000000001</v>
      </c>
      <c r="G1793" s="177">
        <v>-3.133</v>
      </c>
      <c r="H1793" s="177">
        <v>-1.2385999999999999</v>
      </c>
      <c r="I1793" s="177">
        <v>-2.9468000000000001</v>
      </c>
      <c r="J1793" s="177">
        <v>-1.1096999999999999</v>
      </c>
      <c r="K1793" s="177">
        <v>-4.1139000000000001</v>
      </c>
      <c r="L1793" s="177">
        <v>-2.3839999999999999</v>
      </c>
      <c r="M1793" s="177">
        <v>2.5728</v>
      </c>
      <c r="N1793" s="177">
        <v>-2.4468999999999999</v>
      </c>
      <c r="O1793" s="177">
        <v>14.6229</v>
      </c>
      <c r="P1793" s="177"/>
      <c r="Q1793" s="177">
        <v>14.566800000000001</v>
      </c>
      <c r="R1793" s="177">
        <v>2.8212999999999999</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44988</v>
      </c>
      <c r="E1794" s="177">
        <v>14.45</v>
      </c>
      <c r="F1794" s="177">
        <v>0.41699999999999998</v>
      </c>
      <c r="G1794" s="177">
        <v>-3.1501000000000001</v>
      </c>
      <c r="H1794" s="177">
        <v>-1.2302999999999999</v>
      </c>
      <c r="I1794" s="177">
        <v>-3.0200999999999998</v>
      </c>
      <c r="J1794" s="177">
        <v>-1.2302999999999999</v>
      </c>
      <c r="K1794" s="177">
        <v>-4.4311999999999996</v>
      </c>
      <c r="L1794" s="177">
        <v>-3.0200999999999998</v>
      </c>
      <c r="M1794" s="177">
        <v>1.546</v>
      </c>
      <c r="N1794" s="177">
        <v>-3.7949000000000002</v>
      </c>
      <c r="O1794" s="177">
        <v>12.867100000000001</v>
      </c>
      <c r="P1794" s="177"/>
      <c r="Q1794" s="177">
        <v>12.8063</v>
      </c>
      <c r="R1794" s="177">
        <v>1.2694000000000001</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1745</v>
      </c>
      <c r="C1795" s="173">
        <v>148517</v>
      </c>
      <c r="D1795" s="176">
        <v>44988</v>
      </c>
      <c r="E1795" s="177">
        <v>13.29</v>
      </c>
      <c r="F1795" s="177">
        <v>1.1415999999999999</v>
      </c>
      <c r="G1795" s="177">
        <v>1.2185999999999999</v>
      </c>
      <c r="H1795" s="177">
        <v>0.37759999999999999</v>
      </c>
      <c r="I1795" s="177">
        <v>-1.6284000000000001</v>
      </c>
      <c r="J1795" s="177">
        <v>-1.3363</v>
      </c>
      <c r="K1795" s="177">
        <v>-4.2507000000000001</v>
      </c>
      <c r="L1795" s="177">
        <v>1.7611000000000001</v>
      </c>
      <c r="M1795" s="177">
        <v>6.5758000000000001</v>
      </c>
      <c r="N1795" s="177">
        <v>5.2256999999999998</v>
      </c>
      <c r="O1795" s="177"/>
      <c r="P1795" s="177"/>
      <c r="Q1795" s="177">
        <v>12.597200000000001</v>
      </c>
      <c r="R1795" s="177">
        <v>5.6791</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1746</v>
      </c>
      <c r="C1796" s="173">
        <v>148516</v>
      </c>
      <c r="D1796" s="176">
        <v>44988</v>
      </c>
      <c r="E1796" s="177">
        <v>13.77</v>
      </c>
      <c r="F1796" s="177">
        <v>1.1756</v>
      </c>
      <c r="G1796" s="177">
        <v>1.25</v>
      </c>
      <c r="H1796" s="177">
        <v>0.43759999999999999</v>
      </c>
      <c r="I1796" s="177">
        <v>-1.5726</v>
      </c>
      <c r="J1796" s="177">
        <v>-1.1486000000000001</v>
      </c>
      <c r="K1796" s="177">
        <v>-3.9079000000000002</v>
      </c>
      <c r="L1796" s="177">
        <v>2.4554</v>
      </c>
      <c r="M1796" s="177">
        <v>7.6622000000000003</v>
      </c>
      <c r="N1796" s="177">
        <v>6.6615000000000002</v>
      </c>
      <c r="O1796" s="177"/>
      <c r="P1796" s="177"/>
      <c r="Q1796" s="177">
        <v>14.2761</v>
      </c>
      <c r="R1796" s="177">
        <v>7.1661000000000001</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1747</v>
      </c>
      <c r="C1797" s="173">
        <v>148751</v>
      </c>
      <c r="D1797" s="176">
        <v>44988</v>
      </c>
      <c r="E1797" s="177">
        <v>12.09</v>
      </c>
      <c r="F1797" s="177">
        <v>1.0024999999999999</v>
      </c>
      <c r="G1797" s="177">
        <v>1.087</v>
      </c>
      <c r="H1797" s="177">
        <v>-8.2600000000000007E-2</v>
      </c>
      <c r="I1797" s="177">
        <v>-2.0259</v>
      </c>
      <c r="J1797" s="177">
        <v>-1.5471999999999999</v>
      </c>
      <c r="K1797" s="177">
        <v>-5.1020000000000003</v>
      </c>
      <c r="L1797" s="177">
        <v>-2.8134999999999999</v>
      </c>
      <c r="M1797" s="177">
        <v>2.8936000000000002</v>
      </c>
      <c r="N1797" s="177">
        <v>-2.657</v>
      </c>
      <c r="O1797" s="177"/>
      <c r="P1797" s="177"/>
      <c r="Q1797" s="177">
        <v>10.2036</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1748</v>
      </c>
      <c r="C1798" s="173">
        <v>148753</v>
      </c>
      <c r="D1798" s="176">
        <v>44988</v>
      </c>
      <c r="E1798" s="177">
        <v>11.68</v>
      </c>
      <c r="F1798" s="177">
        <v>1.0381</v>
      </c>
      <c r="G1798" s="177">
        <v>1.1254999999999999</v>
      </c>
      <c r="H1798" s="177">
        <v>0</v>
      </c>
      <c r="I1798" s="177">
        <v>-2.0133999999999999</v>
      </c>
      <c r="J1798" s="177">
        <v>-1.6007</v>
      </c>
      <c r="K1798" s="177">
        <v>-5.4250999999999996</v>
      </c>
      <c r="L1798" s="177">
        <v>-3.5508000000000002</v>
      </c>
      <c r="M1798" s="177">
        <v>1.6536</v>
      </c>
      <c r="N1798" s="177">
        <v>-4.3407</v>
      </c>
      <c r="O1798" s="177"/>
      <c r="P1798" s="177"/>
      <c r="Q1798" s="177">
        <v>8.2743000000000002</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1749</v>
      </c>
      <c r="C1799" s="173">
        <v>148606</v>
      </c>
      <c r="D1799" s="176">
        <v>44988</v>
      </c>
      <c r="E1799" s="177">
        <v>12.074999999999999</v>
      </c>
      <c r="F1799" s="177">
        <v>1.3513999999999999</v>
      </c>
      <c r="G1799" s="177">
        <v>1.9590000000000001</v>
      </c>
      <c r="H1799" s="177">
        <v>0.87719999999999998</v>
      </c>
      <c r="I1799" s="177">
        <v>-1.5169999999999999</v>
      </c>
      <c r="J1799" s="177">
        <v>-1.9568000000000001</v>
      </c>
      <c r="K1799" s="177">
        <v>-5.5237999999999996</v>
      </c>
      <c r="L1799" s="177">
        <v>1.4024000000000001</v>
      </c>
      <c r="M1799" s="177">
        <v>8.5393000000000008</v>
      </c>
      <c r="N1799" s="177">
        <v>3.3288000000000002</v>
      </c>
      <c r="O1799" s="177"/>
      <c r="P1799" s="177"/>
      <c r="Q1799" s="177">
        <v>8.7998999999999992</v>
      </c>
      <c r="R1799" s="177">
        <v>6.1517999999999997</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1750</v>
      </c>
      <c r="C1800" s="173">
        <v>148602</v>
      </c>
      <c r="D1800" s="176">
        <v>44988</v>
      </c>
      <c r="E1800" s="177">
        <v>11.619</v>
      </c>
      <c r="F1800" s="177">
        <v>1.3521000000000001</v>
      </c>
      <c r="G1800" s="177">
        <v>1.9479</v>
      </c>
      <c r="H1800" s="177">
        <v>0.85060000000000002</v>
      </c>
      <c r="I1800" s="177">
        <v>-1.5839000000000001</v>
      </c>
      <c r="J1800" s="177">
        <v>-2.0897999999999999</v>
      </c>
      <c r="K1800" s="177">
        <v>-5.9265999999999996</v>
      </c>
      <c r="L1800" s="177">
        <v>0.53649999999999998</v>
      </c>
      <c r="M1800" s="177">
        <v>7.1467999999999998</v>
      </c>
      <c r="N1800" s="177">
        <v>1.5736000000000001</v>
      </c>
      <c r="O1800" s="177"/>
      <c r="P1800" s="177"/>
      <c r="Q1800" s="177">
        <v>6.9424999999999999</v>
      </c>
      <c r="R1800" s="177">
        <v>4.3474000000000004</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1751</v>
      </c>
      <c r="C1801" s="173">
        <v>148564</v>
      </c>
      <c r="D1801" s="176">
        <v>44988</v>
      </c>
      <c r="E1801" s="177">
        <v>21.661300000000001</v>
      </c>
      <c r="F1801" s="177">
        <v>1.3219000000000001</v>
      </c>
      <c r="G1801" s="177">
        <v>2.1957</v>
      </c>
      <c r="H1801" s="177">
        <v>1.2556</v>
      </c>
      <c r="I1801" s="177">
        <v>-1.1446000000000001</v>
      </c>
      <c r="J1801" s="177">
        <v>-0.52759999999999996</v>
      </c>
      <c r="K1801" s="177">
        <v>-7.7736000000000001</v>
      </c>
      <c r="L1801" s="177">
        <v>-2.5916000000000001</v>
      </c>
      <c r="M1801" s="177">
        <v>12.026300000000001</v>
      </c>
      <c r="N1801" s="177">
        <v>20.6906</v>
      </c>
      <c r="O1801" s="177"/>
      <c r="P1801" s="177"/>
      <c r="Q1801" s="177">
        <v>39.471899999999998</v>
      </c>
      <c r="R1801" s="177">
        <v>27.966200000000001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1752</v>
      </c>
      <c r="C1802" s="173">
        <v>148560</v>
      </c>
      <c r="D1802" s="176">
        <v>44988</v>
      </c>
      <c r="E1802" s="177">
        <v>20.921700000000001</v>
      </c>
      <c r="F1802" s="177">
        <v>1.3167</v>
      </c>
      <c r="G1802" s="177">
        <v>2.1806999999999999</v>
      </c>
      <c r="H1802" s="177">
        <v>1.2186999999999999</v>
      </c>
      <c r="I1802" s="177">
        <v>-1.2195</v>
      </c>
      <c r="J1802" s="177">
        <v>-0.64439999999999997</v>
      </c>
      <c r="K1802" s="177">
        <v>-8.2064000000000004</v>
      </c>
      <c r="L1802" s="177">
        <v>-3.4946000000000002</v>
      </c>
      <c r="M1802" s="177">
        <v>10.4275</v>
      </c>
      <c r="N1802" s="177">
        <v>18.539899999999999</v>
      </c>
      <c r="O1802" s="177"/>
      <c r="P1802" s="177"/>
      <c r="Q1802" s="177">
        <v>37.401899999999998</v>
      </c>
      <c r="R1802" s="177">
        <v>26.0397</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44988</v>
      </c>
      <c r="E1803" s="177">
        <v>16.77</v>
      </c>
      <c r="F1803" s="177">
        <v>0.6603</v>
      </c>
      <c r="G1803" s="177">
        <v>0.84189999999999998</v>
      </c>
      <c r="H1803" s="177">
        <v>0.29899999999999999</v>
      </c>
      <c r="I1803" s="177">
        <v>-1.5266999999999999</v>
      </c>
      <c r="J1803" s="177">
        <v>-1.0035000000000001</v>
      </c>
      <c r="K1803" s="177">
        <v>-4.5532000000000004</v>
      </c>
      <c r="L1803" s="177">
        <v>-2.2157</v>
      </c>
      <c r="M1803" s="177">
        <v>6.3411999999999997</v>
      </c>
      <c r="N1803" s="177">
        <v>5.1410999999999998</v>
      </c>
      <c r="O1803" s="177">
        <v>17.987400000000001</v>
      </c>
      <c r="P1803" s="177"/>
      <c r="Q1803" s="177">
        <v>15.244400000000001</v>
      </c>
      <c r="R1803" s="177">
        <v>6.0541999999999998</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44988</v>
      </c>
      <c r="E1804" s="177">
        <v>16.36</v>
      </c>
      <c r="F1804" s="177">
        <v>0.67689999999999995</v>
      </c>
      <c r="G1804" s="177">
        <v>0.86309999999999998</v>
      </c>
      <c r="H1804" s="177">
        <v>0.30659999999999998</v>
      </c>
      <c r="I1804" s="177">
        <v>-1.5644</v>
      </c>
      <c r="J1804" s="177">
        <v>-1.0284</v>
      </c>
      <c r="K1804" s="177">
        <v>-4.7175000000000002</v>
      </c>
      <c r="L1804" s="177">
        <v>-2.5609999999999999</v>
      </c>
      <c r="M1804" s="177">
        <v>5.7530999999999999</v>
      </c>
      <c r="N1804" s="177">
        <v>4.3367000000000004</v>
      </c>
      <c r="O1804" s="177">
        <v>17.1328</v>
      </c>
      <c r="P1804" s="177"/>
      <c r="Q1804" s="177">
        <v>14.4642</v>
      </c>
      <c r="R1804" s="177">
        <v>5.2805999999999997</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44988</v>
      </c>
      <c r="E1805" s="177">
        <v>173.51089999999999</v>
      </c>
      <c r="F1805" s="177">
        <v>0.84840000000000004</v>
      </c>
      <c r="G1805" s="177">
        <v>0.86119999999999997</v>
      </c>
      <c r="H1805" s="177">
        <v>9.2200000000000004E-2</v>
      </c>
      <c r="I1805" s="177">
        <v>-2.2063999999999999</v>
      </c>
      <c r="J1805" s="177">
        <v>-1.6577999999999999</v>
      </c>
      <c r="K1805" s="177">
        <v>-5.3806000000000003</v>
      </c>
      <c r="L1805" s="177">
        <v>-2.2317</v>
      </c>
      <c r="M1805" s="177">
        <v>7.0094000000000003</v>
      </c>
      <c r="N1805" s="177">
        <v>3.5236999999999998</v>
      </c>
      <c r="O1805" s="177">
        <v>15.1153</v>
      </c>
      <c r="P1805" s="177">
        <v>12.0191</v>
      </c>
      <c r="Q1805" s="177">
        <v>13.4116</v>
      </c>
      <c r="R1805" s="177">
        <v>7.6173999999999999</v>
      </c>
    </row>
    <row r="1806" spans="1:34" x14ac:dyDescent="0.3">
      <c r="A1806" s="173" t="s">
        <v>378</v>
      </c>
      <c r="B1806" s="173" t="s">
        <v>52</v>
      </c>
      <c r="C1806" s="173">
        <v>104523</v>
      </c>
      <c r="D1806" s="176">
        <v>44988</v>
      </c>
      <c r="E1806" s="177">
        <v>709.20170798620904</v>
      </c>
      <c r="F1806" s="177">
        <v>0.84650000000000003</v>
      </c>
      <c r="G1806" s="177">
        <v>0.85570000000000002</v>
      </c>
      <c r="H1806" s="177">
        <v>8.0500000000000002E-2</v>
      </c>
      <c r="I1806" s="177">
        <v>-2.2296</v>
      </c>
      <c r="J1806" s="177">
        <v>-1.7044999999999999</v>
      </c>
      <c r="K1806" s="177">
        <v>-5.5251999999999999</v>
      </c>
      <c r="L1806" s="177">
        <v>-2.5398000000000001</v>
      </c>
      <c r="M1806" s="177">
        <v>6.5137</v>
      </c>
      <c r="N1806" s="177">
        <v>2.8624999999999998</v>
      </c>
      <c r="O1806" s="177">
        <v>14.270300000000001</v>
      </c>
      <c r="P1806" s="177">
        <v>11.1187</v>
      </c>
      <c r="Q1806" s="177">
        <v>14.1555</v>
      </c>
      <c r="R1806" s="177">
        <v>6.8551000000000002</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0.97361874999999998</v>
      </c>
      <c r="G1807" s="179">
        <v>0.79581250000000003</v>
      </c>
      <c r="H1807" s="179">
        <v>0.26052500000000001</v>
      </c>
      <c r="I1807" s="179">
        <v>-1.7773499999999998</v>
      </c>
      <c r="J1807" s="179">
        <v>-1.1197687499999998</v>
      </c>
      <c r="K1807" s="179">
        <v>-5.4395750000000005</v>
      </c>
      <c r="L1807" s="179">
        <v>-1.7971937499999997</v>
      </c>
      <c r="M1807" s="179">
        <v>5.9731125</v>
      </c>
      <c r="N1807" s="179">
        <v>3.1811124999999998</v>
      </c>
      <c r="O1807" s="179">
        <v>15.332633333333336</v>
      </c>
      <c r="P1807" s="179">
        <v>11.568899999999999</v>
      </c>
      <c r="Q1807" s="179">
        <v>14.967506249999998</v>
      </c>
      <c r="R1807" s="179">
        <v>8.3809499999999986</v>
      </c>
      <c r="S1807" t="s">
        <v>1786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1.01895</v>
      </c>
      <c r="G1808" s="179">
        <v>1.17205</v>
      </c>
      <c r="H1808" s="179">
        <v>0.34209999999999996</v>
      </c>
      <c r="I1808" s="179">
        <v>-1.5782500000000002</v>
      </c>
      <c r="J1808" s="179">
        <v>-1.1894499999999999</v>
      </c>
      <c r="K1808" s="179">
        <v>-5.4028499999999999</v>
      </c>
      <c r="L1808" s="179">
        <v>-2.5503999999999998</v>
      </c>
      <c r="M1808" s="179">
        <v>6.4274500000000003</v>
      </c>
      <c r="N1808" s="179">
        <v>3.09565</v>
      </c>
      <c r="O1808" s="179">
        <v>14.8691</v>
      </c>
      <c r="P1808" s="179">
        <v>11.568899999999999</v>
      </c>
      <c r="Q1808" s="179">
        <v>13.10895</v>
      </c>
      <c r="R1808" s="179">
        <v>6.0057</v>
      </c>
      <c r="S1808" t="s">
        <v>1786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1786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1343</v>
      </c>
      <c r="B1810" s="175"/>
      <c r="C1810" s="175"/>
      <c r="D1810" s="175"/>
      <c r="E1810" s="175"/>
      <c r="F1810" s="175"/>
      <c r="G1810" s="175"/>
      <c r="H1810" s="175"/>
      <c r="I1810" s="175"/>
      <c r="J1810" s="175"/>
      <c r="K1810" s="175"/>
      <c r="L1810" s="175"/>
      <c r="M1810" s="175"/>
      <c r="N1810" s="175"/>
      <c r="O1810" s="175"/>
      <c r="P1810" s="175"/>
      <c r="Q1810" s="175"/>
      <c r="R1810" s="175"/>
      <c r="S1810" t="s">
        <v>1785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1344</v>
      </c>
      <c r="B1811" s="173" t="s">
        <v>1753</v>
      </c>
      <c r="C1811" s="173">
        <v>112016</v>
      </c>
      <c r="D1811" s="176">
        <v>44988</v>
      </c>
      <c r="E1811" s="177">
        <v>265.62799999999999</v>
      </c>
      <c r="F1811" s="177">
        <v>4.7687999999999997</v>
      </c>
      <c r="G1811" s="177">
        <v>4.9259000000000004</v>
      </c>
      <c r="H1811" s="177">
        <v>5.7953000000000001</v>
      </c>
      <c r="I1811" s="177">
        <v>6.0758999999999999</v>
      </c>
      <c r="J1811" s="177">
        <v>6.3997000000000002</v>
      </c>
      <c r="K1811" s="177">
        <v>6.3117000000000001</v>
      </c>
      <c r="L1811" s="177">
        <v>5.8144999999999998</v>
      </c>
      <c r="M1811" s="177">
        <v>5.6083999999999996</v>
      </c>
      <c r="N1811" s="177">
        <v>5.008</v>
      </c>
      <c r="O1811" s="177">
        <v>5.1619999999999999</v>
      </c>
      <c r="P1811" s="177">
        <v>6.4932999999999996</v>
      </c>
      <c r="Q1811" s="177">
        <v>7.3894000000000002</v>
      </c>
      <c r="R1811" s="177">
        <v>4.5118</v>
      </c>
      <c r="S1811" t="s">
        <v>1785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1344</v>
      </c>
      <c r="B1812" s="173" t="s">
        <v>1345</v>
      </c>
      <c r="C1812" s="173">
        <v>119501</v>
      </c>
      <c r="D1812" s="176">
        <v>44988</v>
      </c>
      <c r="E1812" s="177">
        <v>467.14269999999999</v>
      </c>
      <c r="F1812" s="177">
        <v>5.4311999999999996</v>
      </c>
      <c r="G1812" s="177">
        <v>5.3023999999999996</v>
      </c>
      <c r="H1812" s="177">
        <v>6.0915999999999997</v>
      </c>
      <c r="I1812" s="177">
        <v>6.1917999999999997</v>
      </c>
      <c r="J1812" s="177">
        <v>6.3654000000000002</v>
      </c>
      <c r="K1812" s="177">
        <v>6.5514000000000001</v>
      </c>
      <c r="L1812" s="177">
        <v>6.1459000000000001</v>
      </c>
      <c r="M1812" s="177">
        <v>5.9810999999999996</v>
      </c>
      <c r="N1812" s="177">
        <v>5.3661000000000003</v>
      </c>
      <c r="O1812" s="177">
        <v>5.3632</v>
      </c>
      <c r="P1812" s="177">
        <v>6.5025000000000004</v>
      </c>
      <c r="Q1812" s="177">
        <v>7.7241</v>
      </c>
      <c r="R1812" s="177">
        <v>4.8464999999999998</v>
      </c>
      <c r="S1812" t="s">
        <v>1786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1344</v>
      </c>
      <c r="B1813" s="173" t="s">
        <v>1346</v>
      </c>
      <c r="C1813" s="173">
        <v>101317</v>
      </c>
      <c r="D1813" s="176">
        <v>44988</v>
      </c>
      <c r="E1813" s="177">
        <v>461.15</v>
      </c>
      <c r="F1813" s="177">
        <v>5.2325999999999997</v>
      </c>
      <c r="G1813" s="177">
        <v>5.1047000000000002</v>
      </c>
      <c r="H1813" s="177">
        <v>5.8909000000000002</v>
      </c>
      <c r="I1813" s="177">
        <v>5.9981</v>
      </c>
      <c r="J1813" s="177">
        <v>6.1776999999999997</v>
      </c>
      <c r="K1813" s="177">
        <v>6.3592000000000004</v>
      </c>
      <c r="L1813" s="177">
        <v>5.9565999999999999</v>
      </c>
      <c r="M1813" s="177">
        <v>5.7912999999999997</v>
      </c>
      <c r="N1813" s="177">
        <v>5.1806000000000001</v>
      </c>
      <c r="O1813" s="177">
        <v>5.1977000000000002</v>
      </c>
      <c r="P1813" s="177">
        <v>6.3510999999999997</v>
      </c>
      <c r="Q1813" s="177">
        <v>7.3958000000000004</v>
      </c>
      <c r="R1813" s="177">
        <v>4.6726999999999999</v>
      </c>
      <c r="S1813" t="s">
        <v>1786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1344</v>
      </c>
      <c r="B1814" s="173" t="s">
        <v>1347</v>
      </c>
      <c r="C1814" s="173">
        <v>144754</v>
      </c>
      <c r="D1814" s="176">
        <v>44988</v>
      </c>
      <c r="E1814" s="177">
        <v>13.0991</v>
      </c>
      <c r="F1814" s="177">
        <v>5.5738000000000003</v>
      </c>
      <c r="G1814" s="177">
        <v>5.2965999999999998</v>
      </c>
      <c r="H1814" s="177">
        <v>5.7782999999999998</v>
      </c>
      <c r="I1814" s="177">
        <v>5.8846999999999996</v>
      </c>
      <c r="J1814" s="177">
        <v>6.2394999999999996</v>
      </c>
      <c r="K1814" s="177">
        <v>6.7281000000000004</v>
      </c>
      <c r="L1814" s="177">
        <v>6.2762000000000002</v>
      </c>
      <c r="M1814" s="177">
        <v>6.1272000000000002</v>
      </c>
      <c r="N1814" s="177">
        <v>5.5213000000000001</v>
      </c>
      <c r="O1814" s="177">
        <v>5.0933000000000002</v>
      </c>
      <c r="P1814" s="177"/>
      <c r="Q1814" s="177">
        <v>6.2119</v>
      </c>
      <c r="R1814" s="177">
        <v>4.8296999999999999</v>
      </c>
      <c r="S1814" t="s">
        <v>1786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1344</v>
      </c>
      <c r="B1815" s="173" t="s">
        <v>1348</v>
      </c>
      <c r="C1815" s="173">
        <v>144759</v>
      </c>
      <c r="D1815" s="176">
        <v>44988</v>
      </c>
      <c r="E1815" s="177">
        <v>12.5893</v>
      </c>
      <c r="F1815" s="177">
        <v>4.6394000000000002</v>
      </c>
      <c r="G1815" s="177">
        <v>4.4471999999999996</v>
      </c>
      <c r="H1815" s="177">
        <v>4.8920000000000003</v>
      </c>
      <c r="I1815" s="177">
        <v>5.0004999999999997</v>
      </c>
      <c r="J1815" s="177">
        <v>5.3544999999999998</v>
      </c>
      <c r="K1815" s="177">
        <v>5.8343999999999996</v>
      </c>
      <c r="L1815" s="177">
        <v>5.3699000000000003</v>
      </c>
      <c r="M1815" s="177">
        <v>5.2091000000000003</v>
      </c>
      <c r="N1815" s="177">
        <v>4.5961999999999996</v>
      </c>
      <c r="O1815" s="177">
        <v>4.1645000000000003</v>
      </c>
      <c r="P1815" s="177"/>
      <c r="Q1815" s="177">
        <v>5.2747999999999999</v>
      </c>
      <c r="R1815" s="177">
        <v>3.9098999999999999</v>
      </c>
      <c r="S1815" t="s">
        <v>1786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1344</v>
      </c>
      <c r="B1816" s="173" t="s">
        <v>1963</v>
      </c>
      <c r="C1816" s="173">
        <v>119379</v>
      </c>
      <c r="D1816" s="176">
        <v>44988</v>
      </c>
      <c r="E1816" s="177">
        <v>2784.59</v>
      </c>
      <c r="F1816" s="177">
        <v>5.2740999999999998</v>
      </c>
      <c r="G1816" s="177">
        <v>4.6551</v>
      </c>
      <c r="H1816" s="177">
        <v>5.0978000000000003</v>
      </c>
      <c r="I1816" s="177">
        <v>5.1089000000000002</v>
      </c>
      <c r="J1816" s="177">
        <v>5.6871999999999998</v>
      </c>
      <c r="K1816" s="177">
        <v>6.3635000000000002</v>
      </c>
      <c r="L1816" s="177">
        <v>5.9440999999999997</v>
      </c>
      <c r="M1816" s="177">
        <v>5.7511000000000001</v>
      </c>
      <c r="N1816" s="177">
        <v>5.0410000000000004</v>
      </c>
      <c r="O1816" s="177">
        <v>4.4082999999999997</v>
      </c>
      <c r="P1816" s="177">
        <v>5.7127999999999997</v>
      </c>
      <c r="Q1816" s="177">
        <v>7.3846999999999996</v>
      </c>
      <c r="R1816" s="177">
        <v>4.2672999999999996</v>
      </c>
      <c r="S1816" t="s">
        <v>1786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1344</v>
      </c>
      <c r="B1817" s="173" t="s">
        <v>1964</v>
      </c>
      <c r="C1817" s="173">
        <v>109269</v>
      </c>
      <c r="D1817" s="176">
        <v>44988</v>
      </c>
      <c r="E1817" s="177">
        <v>2720.5176999999999</v>
      </c>
      <c r="F1817" s="177">
        <v>4.4481000000000002</v>
      </c>
      <c r="G1817" s="177">
        <v>3.8491</v>
      </c>
      <c r="H1817" s="177">
        <v>4.3082000000000003</v>
      </c>
      <c r="I1817" s="177">
        <v>4.3128000000000002</v>
      </c>
      <c r="J1817" s="177">
        <v>4.8898999999999999</v>
      </c>
      <c r="K1817" s="177">
        <v>5.9192999999999998</v>
      </c>
      <c r="L1817" s="177">
        <v>5.5591999999999997</v>
      </c>
      <c r="M1817" s="177">
        <v>5.4264999999999999</v>
      </c>
      <c r="N1817" s="177">
        <v>4.7710999999999997</v>
      </c>
      <c r="O1817" s="177">
        <v>4.1683000000000003</v>
      </c>
      <c r="P1817" s="177">
        <v>5.4770000000000003</v>
      </c>
      <c r="Q1817" s="177">
        <v>7.0761000000000003</v>
      </c>
      <c r="R1817" s="177">
        <v>4.032</v>
      </c>
      <c r="S1817" t="s">
        <v>1786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1344</v>
      </c>
      <c r="B1818" s="173" t="s">
        <v>1911</v>
      </c>
      <c r="C1818" s="173">
        <v>143508</v>
      </c>
      <c r="D1818" s="176">
        <v>44988</v>
      </c>
      <c r="E1818" s="177">
        <v>1314.4145000000001</v>
      </c>
      <c r="F1818" s="177">
        <v>5.4684999999999997</v>
      </c>
      <c r="G1818" s="177">
        <v>5.4980000000000002</v>
      </c>
      <c r="H1818" s="177">
        <v>5.6607000000000003</v>
      </c>
      <c r="I1818" s="177">
        <v>5.5622999999999996</v>
      </c>
      <c r="J1818" s="177">
        <v>6.1460999999999997</v>
      </c>
      <c r="K1818" s="177">
        <v>6.6351000000000004</v>
      </c>
      <c r="L1818" s="177">
        <v>6.3444000000000003</v>
      </c>
      <c r="M1818" s="177">
        <v>6.2758000000000003</v>
      </c>
      <c r="N1818" s="177">
        <v>5.4734999999999996</v>
      </c>
      <c r="O1818" s="177">
        <v>4.7236000000000002</v>
      </c>
      <c r="P1818" s="177"/>
      <c r="Q1818" s="177">
        <v>5.9165999999999999</v>
      </c>
      <c r="R1818" s="177">
        <v>4.7811000000000003</v>
      </c>
      <c r="S1818" t="s">
        <v>1786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1344</v>
      </c>
      <c r="B1819" s="173" t="s">
        <v>1929</v>
      </c>
      <c r="C1819" s="173">
        <v>143464</v>
      </c>
      <c r="D1819" s="176">
        <v>44988</v>
      </c>
      <c r="E1819" s="177">
        <v>1303.1797999999999</v>
      </c>
      <c r="F1819" s="177">
        <v>5.3503999999999996</v>
      </c>
      <c r="G1819" s="177">
        <v>5.3780999999999999</v>
      </c>
      <c r="H1819" s="177">
        <v>5.5407000000000002</v>
      </c>
      <c r="I1819" s="177">
        <v>5.4421999999999997</v>
      </c>
      <c r="J1819" s="177">
        <v>6.0255999999999998</v>
      </c>
      <c r="K1819" s="177">
        <v>6.5132000000000003</v>
      </c>
      <c r="L1819" s="177">
        <v>6.2206999999999999</v>
      </c>
      <c r="M1819" s="177">
        <v>6.1510999999999996</v>
      </c>
      <c r="N1819" s="177">
        <v>5.3360000000000003</v>
      </c>
      <c r="O1819" s="177">
        <v>4.5395000000000003</v>
      </c>
      <c r="P1819" s="177"/>
      <c r="Q1819" s="177">
        <v>5.7256</v>
      </c>
      <c r="R1819" s="177">
        <v>4.6010999999999997</v>
      </c>
      <c r="S1819" t="s">
        <v>1786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1344</v>
      </c>
      <c r="B1820" s="173" t="s">
        <v>1349</v>
      </c>
      <c r="C1820" s="173">
        <v>118317</v>
      </c>
      <c r="D1820" s="176">
        <v>44988</v>
      </c>
      <c r="E1820" s="177">
        <v>3422.1466</v>
      </c>
      <c r="F1820" s="177">
        <v>5.1074999999999999</v>
      </c>
      <c r="G1820" s="177">
        <v>4.5114999999999998</v>
      </c>
      <c r="H1820" s="177">
        <v>4.7469999999999999</v>
      </c>
      <c r="I1820" s="177">
        <v>4.9637000000000002</v>
      </c>
      <c r="J1820" s="177">
        <v>5.4128999999999996</v>
      </c>
      <c r="K1820" s="177">
        <v>6.1528999999999998</v>
      </c>
      <c r="L1820" s="177">
        <v>5.7889999999999997</v>
      </c>
      <c r="M1820" s="177">
        <v>5.6047000000000002</v>
      </c>
      <c r="N1820" s="177">
        <v>4.9637000000000002</v>
      </c>
      <c r="O1820" s="177">
        <v>4.2831000000000001</v>
      </c>
      <c r="P1820" s="177">
        <v>5.3154000000000003</v>
      </c>
      <c r="Q1820" s="177">
        <v>6.8381999999999996</v>
      </c>
      <c r="R1820" s="177">
        <v>4.1241000000000003</v>
      </c>
      <c r="S1820" t="s">
        <v>1786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1344</v>
      </c>
      <c r="B1821" s="173" t="s">
        <v>1350</v>
      </c>
      <c r="C1821" s="173">
        <v>109371</v>
      </c>
      <c r="D1821" s="176">
        <v>44988</v>
      </c>
      <c r="E1821" s="177">
        <v>3258.6363000000001</v>
      </c>
      <c r="F1821" s="177">
        <v>4.5492999999999997</v>
      </c>
      <c r="G1821" s="177">
        <v>3.9525999999999999</v>
      </c>
      <c r="H1821" s="177">
        <v>4.1908000000000003</v>
      </c>
      <c r="I1821" s="177">
        <v>4.407</v>
      </c>
      <c r="J1821" s="177">
        <v>4.8540999999999999</v>
      </c>
      <c r="K1821" s="177">
        <v>5.5823</v>
      </c>
      <c r="L1821" s="177">
        <v>5.2187000000000001</v>
      </c>
      <c r="M1821" s="177">
        <v>5.0320999999999998</v>
      </c>
      <c r="N1821" s="177">
        <v>4.3925999999999998</v>
      </c>
      <c r="O1821" s="177">
        <v>3.7021000000000002</v>
      </c>
      <c r="P1821" s="177">
        <v>4.7373000000000003</v>
      </c>
      <c r="Q1821" s="177">
        <v>6.8124000000000002</v>
      </c>
      <c r="R1821" s="177">
        <v>3.5566</v>
      </c>
      <c r="S1821" t="s">
        <v>1786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1344</v>
      </c>
      <c r="B1822" s="173" t="s">
        <v>1351</v>
      </c>
      <c r="C1822" s="173">
        <v>119205</v>
      </c>
      <c r="D1822" s="176">
        <v>44988</v>
      </c>
      <c r="E1822" s="177">
        <v>3106.0382</v>
      </c>
      <c r="F1822" s="177">
        <v>5.4123000000000001</v>
      </c>
      <c r="G1822" s="177">
        <v>4.7340999999999998</v>
      </c>
      <c r="H1822" s="177">
        <v>5.4004000000000003</v>
      </c>
      <c r="I1822" s="177">
        <v>5.5156999999999998</v>
      </c>
      <c r="J1822" s="177">
        <v>6.0545999999999998</v>
      </c>
      <c r="K1822" s="177">
        <v>6.5689000000000002</v>
      </c>
      <c r="L1822" s="177">
        <v>6.0697999999999999</v>
      </c>
      <c r="M1822" s="177">
        <v>5.8895</v>
      </c>
      <c r="N1822" s="177">
        <v>5.2682000000000002</v>
      </c>
      <c r="O1822" s="177">
        <v>4.6395999999999997</v>
      </c>
      <c r="P1822" s="177">
        <v>5.54</v>
      </c>
      <c r="Q1822" s="177">
        <v>7.0103999999999997</v>
      </c>
      <c r="R1822" s="177">
        <v>4.5061999999999998</v>
      </c>
      <c r="S1822" t="s">
        <v>1786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1344</v>
      </c>
      <c r="B1823" s="173" t="s">
        <v>1352</v>
      </c>
      <c r="C1823" s="173">
        <v>104138</v>
      </c>
      <c r="D1823" s="176">
        <v>44988</v>
      </c>
      <c r="E1823" s="177">
        <v>2905.0576000000001</v>
      </c>
      <c r="F1823" s="177">
        <v>4.6909000000000001</v>
      </c>
      <c r="G1823" s="177">
        <v>4.0130999999999997</v>
      </c>
      <c r="H1823" s="177">
        <v>4.6795</v>
      </c>
      <c r="I1823" s="177">
        <v>4.7942</v>
      </c>
      <c r="J1823" s="177">
        <v>5.3312999999999997</v>
      </c>
      <c r="K1823" s="177">
        <v>5.8314000000000004</v>
      </c>
      <c r="L1823" s="177">
        <v>5.3348000000000004</v>
      </c>
      <c r="M1823" s="177">
        <v>5.1433999999999997</v>
      </c>
      <c r="N1823" s="177">
        <v>4.5187999999999997</v>
      </c>
      <c r="O1823" s="177">
        <v>3.9083999999999999</v>
      </c>
      <c r="P1823" s="177">
        <v>4.7805</v>
      </c>
      <c r="Q1823" s="177">
        <v>6.6353</v>
      </c>
      <c r="R1823" s="177">
        <v>3.7694000000000001</v>
      </c>
      <c r="S1823" t="s">
        <v>1786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1344</v>
      </c>
      <c r="B1824" s="173" t="s">
        <v>1353</v>
      </c>
      <c r="C1824" s="173">
        <v>147970</v>
      </c>
      <c r="D1824" s="176"/>
      <c r="E1824" s="177"/>
      <c r="F1824" s="177"/>
      <c r="G1824" s="177"/>
      <c r="H1824" s="177"/>
      <c r="I1824" s="177"/>
      <c r="J1824" s="177"/>
      <c r="K1824" s="177"/>
      <c r="L1824" s="177"/>
      <c r="M1824" s="177"/>
      <c r="N1824" s="177"/>
      <c r="O1824" s="177"/>
      <c r="P1824" s="177"/>
      <c r="Q1824" s="177"/>
      <c r="R1824" s="177"/>
      <c r="S1824" t="s">
        <v>1786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1344</v>
      </c>
      <c r="B1825" s="173" t="s">
        <v>1354</v>
      </c>
      <c r="C1825" s="173">
        <v>147973</v>
      </c>
      <c r="D1825" s="176"/>
      <c r="E1825" s="177"/>
      <c r="F1825" s="177"/>
      <c r="G1825" s="177"/>
      <c r="H1825" s="177"/>
      <c r="I1825" s="177"/>
      <c r="J1825" s="177"/>
      <c r="K1825" s="177"/>
      <c r="L1825" s="177"/>
      <c r="M1825" s="177"/>
      <c r="N1825" s="177"/>
      <c r="O1825" s="177"/>
      <c r="P1825" s="177"/>
      <c r="Q1825" s="177"/>
      <c r="R1825" s="177"/>
      <c r="S1825" t="s">
        <v>1786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1344</v>
      </c>
      <c r="B1826" s="173" t="s">
        <v>1355</v>
      </c>
      <c r="C1826" s="173">
        <v>107249</v>
      </c>
      <c r="D1826" s="176"/>
      <c r="E1826" s="177"/>
      <c r="F1826" s="177"/>
      <c r="G1826" s="177"/>
      <c r="H1826" s="177"/>
      <c r="I1826" s="177"/>
      <c r="J1826" s="177"/>
      <c r="K1826" s="177"/>
      <c r="L1826" s="177"/>
      <c r="M1826" s="177"/>
      <c r="N1826" s="177"/>
      <c r="O1826" s="177"/>
      <c r="P1826" s="177"/>
      <c r="Q1826" s="177"/>
      <c r="R1826" s="177"/>
      <c r="S1826" t="s">
        <v>1786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1344</v>
      </c>
      <c r="B1827" s="173" t="s">
        <v>1356</v>
      </c>
      <c r="C1827" s="173">
        <v>118560</v>
      </c>
      <c r="D1827" s="176"/>
      <c r="E1827" s="177"/>
      <c r="F1827" s="177"/>
      <c r="G1827" s="177"/>
      <c r="H1827" s="177"/>
      <c r="I1827" s="177"/>
      <c r="J1827" s="177"/>
      <c r="K1827" s="177"/>
      <c r="L1827" s="177"/>
      <c r="M1827" s="177"/>
      <c r="N1827" s="177"/>
      <c r="O1827" s="177"/>
      <c r="P1827" s="177"/>
      <c r="Q1827" s="177"/>
      <c r="R1827" s="177"/>
      <c r="S1827" t="s">
        <v>1786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1344</v>
      </c>
      <c r="B1828" s="173" t="s">
        <v>1357</v>
      </c>
      <c r="C1828" s="173">
        <v>145034</v>
      </c>
      <c r="D1828" s="176">
        <v>44988</v>
      </c>
      <c r="E1828" s="177">
        <v>13.0136</v>
      </c>
      <c r="F1828" s="177">
        <v>6.4520999999999997</v>
      </c>
      <c r="G1828" s="177">
        <v>4.9570999999999996</v>
      </c>
      <c r="H1828" s="177">
        <v>5.5754000000000001</v>
      </c>
      <c r="I1828" s="177">
        <v>5.4607000000000001</v>
      </c>
      <c r="J1828" s="177">
        <v>5.8662000000000001</v>
      </c>
      <c r="K1828" s="177">
        <v>6.41</v>
      </c>
      <c r="L1828" s="177">
        <v>6.0648999999999997</v>
      </c>
      <c r="M1828" s="177">
        <v>5.8742000000000001</v>
      </c>
      <c r="N1828" s="177">
        <v>5.2615999999999996</v>
      </c>
      <c r="O1828" s="177">
        <v>5.1452999999999998</v>
      </c>
      <c r="P1828" s="177"/>
      <c r="Q1828" s="177">
        <v>6.1105999999999998</v>
      </c>
      <c r="R1828" s="177">
        <v>4.6121999999999996</v>
      </c>
      <c r="S1828" t="s">
        <v>1785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1344</v>
      </c>
      <c r="B1829" s="173" t="s">
        <v>1358</v>
      </c>
      <c r="C1829" s="173">
        <v>145040</v>
      </c>
      <c r="D1829" s="176">
        <v>44988</v>
      </c>
      <c r="E1829" s="177">
        <v>12.8345</v>
      </c>
      <c r="F1829" s="177">
        <v>5.9732000000000003</v>
      </c>
      <c r="G1829" s="177">
        <v>4.6467999999999998</v>
      </c>
      <c r="H1829" s="177">
        <v>5.2462</v>
      </c>
      <c r="I1829" s="177">
        <v>5.1086999999999998</v>
      </c>
      <c r="J1829" s="177">
        <v>5.5077999999999996</v>
      </c>
      <c r="K1829" s="177">
        <v>6.0528000000000004</v>
      </c>
      <c r="L1829" s="177">
        <v>5.7281000000000004</v>
      </c>
      <c r="M1829" s="177">
        <v>5.5427999999999997</v>
      </c>
      <c r="N1829" s="177">
        <v>4.9325000000000001</v>
      </c>
      <c r="O1829" s="177">
        <v>4.8159999999999998</v>
      </c>
      <c r="P1829" s="177"/>
      <c r="Q1829" s="177">
        <v>5.78</v>
      </c>
      <c r="R1829" s="177">
        <v>4.2826000000000004</v>
      </c>
      <c r="S1829" t="s">
        <v>1785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1344</v>
      </c>
      <c r="B1830" s="173" t="s">
        <v>1359</v>
      </c>
      <c r="C1830" s="173">
        <v>147908</v>
      </c>
      <c r="D1830" s="176">
        <v>44988</v>
      </c>
      <c r="E1830" s="177">
        <v>1155.7491</v>
      </c>
      <c r="F1830" s="177">
        <v>6.2320000000000002</v>
      </c>
      <c r="G1830" s="177">
        <v>4.7317</v>
      </c>
      <c r="H1830" s="177">
        <v>5.5186000000000002</v>
      </c>
      <c r="I1830" s="177">
        <v>5.3083</v>
      </c>
      <c r="J1830" s="177">
        <v>5.8577000000000004</v>
      </c>
      <c r="K1830" s="177">
        <v>6.4353999999999996</v>
      </c>
      <c r="L1830" s="177">
        <v>6.1547000000000001</v>
      </c>
      <c r="M1830" s="177">
        <v>5.9649000000000001</v>
      </c>
      <c r="N1830" s="177">
        <v>5.2877999999999998</v>
      </c>
      <c r="O1830" s="177">
        <v>4.7607999999999997</v>
      </c>
      <c r="P1830" s="177"/>
      <c r="Q1830" s="177">
        <v>4.7908999999999997</v>
      </c>
      <c r="R1830" s="177">
        <v>4.5590000000000002</v>
      </c>
      <c r="S1830" t="s">
        <v>1786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1344</v>
      </c>
      <c r="B1831" s="173" t="s">
        <v>1360</v>
      </c>
      <c r="C1831" s="173">
        <v>147907</v>
      </c>
      <c r="D1831" s="176">
        <v>44988</v>
      </c>
      <c r="E1831" s="177">
        <v>1146.5147999999999</v>
      </c>
      <c r="F1831" s="177">
        <v>5.9733000000000001</v>
      </c>
      <c r="G1831" s="177">
        <v>4.4714</v>
      </c>
      <c r="H1831" s="177">
        <v>5.2586000000000004</v>
      </c>
      <c r="I1831" s="177">
        <v>5.0476999999999999</v>
      </c>
      <c r="J1831" s="177">
        <v>5.5964</v>
      </c>
      <c r="K1831" s="177">
        <v>6.1722000000000001</v>
      </c>
      <c r="L1831" s="177">
        <v>5.8887</v>
      </c>
      <c r="M1831" s="177">
        <v>5.6954000000000002</v>
      </c>
      <c r="N1831" s="177">
        <v>5.016</v>
      </c>
      <c r="O1831" s="177">
        <v>4.4893999999999998</v>
      </c>
      <c r="P1831" s="177"/>
      <c r="Q1831" s="177">
        <v>4.5194999999999999</v>
      </c>
      <c r="R1831" s="177">
        <v>4.2884000000000002</v>
      </c>
      <c r="S1831" t="s">
        <v>1786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1344</v>
      </c>
      <c r="B1832" s="173" t="s">
        <v>1361</v>
      </c>
      <c r="C1832" s="173">
        <v>115092</v>
      </c>
      <c r="D1832" s="176">
        <v>44988</v>
      </c>
      <c r="E1832" s="177">
        <v>23.4573</v>
      </c>
      <c r="F1832" s="177">
        <v>7.3148</v>
      </c>
      <c r="G1832" s="177">
        <v>5.3446999999999996</v>
      </c>
      <c r="H1832" s="177">
        <v>5.3181000000000003</v>
      </c>
      <c r="I1832" s="177">
        <v>5.3681999999999999</v>
      </c>
      <c r="J1832" s="177">
        <v>5.7435999999999998</v>
      </c>
      <c r="K1832" s="177">
        <v>6.1687000000000003</v>
      </c>
      <c r="L1832" s="177">
        <v>5.7671999999999999</v>
      </c>
      <c r="M1832" s="177">
        <v>5.5961999999999996</v>
      </c>
      <c r="N1832" s="177">
        <v>4.9749999999999996</v>
      </c>
      <c r="O1832" s="177">
        <v>4.931</v>
      </c>
      <c r="P1832" s="177">
        <v>6.17</v>
      </c>
      <c r="Q1832" s="177">
        <v>7.4659000000000004</v>
      </c>
      <c r="R1832" s="177">
        <v>4.4877000000000002</v>
      </c>
      <c r="S1832" t="s">
        <v>1786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1344</v>
      </c>
      <c r="B1833" s="173" t="s">
        <v>1362</v>
      </c>
      <c r="C1833" s="173">
        <v>120676</v>
      </c>
      <c r="D1833" s="176">
        <v>44988</v>
      </c>
      <c r="E1833" s="177">
        <v>25.1264</v>
      </c>
      <c r="F1833" s="177">
        <v>7.8460000000000001</v>
      </c>
      <c r="G1833" s="177">
        <v>5.8133999999999997</v>
      </c>
      <c r="H1833" s="177">
        <v>5.7755000000000001</v>
      </c>
      <c r="I1833" s="177">
        <v>5.8132000000000001</v>
      </c>
      <c r="J1833" s="177">
        <v>6.1978999999999997</v>
      </c>
      <c r="K1833" s="177">
        <v>6.6288</v>
      </c>
      <c r="L1833" s="177">
        <v>6.2476000000000003</v>
      </c>
      <c r="M1833" s="177">
        <v>6.0880000000000001</v>
      </c>
      <c r="N1833" s="177">
        <v>5.4752000000000001</v>
      </c>
      <c r="O1833" s="177">
        <v>5.5018000000000002</v>
      </c>
      <c r="P1833" s="177">
        <v>6.7598000000000003</v>
      </c>
      <c r="Q1833" s="177">
        <v>8.09</v>
      </c>
      <c r="R1833" s="177">
        <v>5.0202</v>
      </c>
      <c r="S1833" t="s">
        <v>1786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1344</v>
      </c>
      <c r="B1834" s="173" t="s">
        <v>1363</v>
      </c>
      <c r="C1834" s="173">
        <v>113251</v>
      </c>
      <c r="D1834" s="176">
        <v>44988</v>
      </c>
      <c r="E1834" s="177">
        <v>2358.2464</v>
      </c>
      <c r="F1834" s="177">
        <v>5.8034999999999997</v>
      </c>
      <c r="G1834" s="177">
        <v>5.5568999999999997</v>
      </c>
      <c r="H1834" s="177">
        <v>5.1280999999999999</v>
      </c>
      <c r="I1834" s="177">
        <v>5.2835000000000001</v>
      </c>
      <c r="J1834" s="177">
        <v>5.2652000000000001</v>
      </c>
      <c r="K1834" s="177">
        <v>5.8978999999999999</v>
      </c>
      <c r="L1834" s="177">
        <v>5.843</v>
      </c>
      <c r="M1834" s="177">
        <v>5.6189999999999998</v>
      </c>
      <c r="N1834" s="177">
        <v>4.9537000000000004</v>
      </c>
      <c r="O1834" s="177">
        <v>4.4766000000000004</v>
      </c>
      <c r="P1834" s="177">
        <v>5.4962</v>
      </c>
      <c r="Q1834" s="177">
        <v>7.1018999999999997</v>
      </c>
      <c r="R1834" s="177">
        <v>4.4089</v>
      </c>
      <c r="S1834" t="s">
        <v>1786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1344</v>
      </c>
      <c r="B1835" s="173" t="s">
        <v>1364</v>
      </c>
      <c r="C1835" s="173">
        <v>118350</v>
      </c>
      <c r="D1835" s="176">
        <v>44988</v>
      </c>
      <c r="E1835" s="177">
        <v>2480.2547</v>
      </c>
      <c r="F1835" s="177">
        <v>5.9977999999999998</v>
      </c>
      <c r="G1835" s="177">
        <v>5.7508999999999997</v>
      </c>
      <c r="H1835" s="177">
        <v>5.3220000000000001</v>
      </c>
      <c r="I1835" s="177">
        <v>5.4774000000000003</v>
      </c>
      <c r="J1835" s="177">
        <v>5.4598000000000004</v>
      </c>
      <c r="K1835" s="177">
        <v>6.0949</v>
      </c>
      <c r="L1835" s="177">
        <v>6.0395000000000003</v>
      </c>
      <c r="M1835" s="177">
        <v>5.8224</v>
      </c>
      <c r="N1835" s="177">
        <v>5.1917999999999997</v>
      </c>
      <c r="O1835" s="177">
        <v>4.7986000000000004</v>
      </c>
      <c r="P1835" s="177">
        <v>5.9244000000000003</v>
      </c>
      <c r="Q1835" s="177">
        <v>7.1684000000000001</v>
      </c>
      <c r="R1835" s="177">
        <v>4.6947999999999999</v>
      </c>
      <c r="S1835" t="s">
        <v>1786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1344</v>
      </c>
      <c r="B1836" s="173" t="s">
        <v>1365</v>
      </c>
      <c r="C1836" s="173">
        <v>144173</v>
      </c>
      <c r="D1836" s="176">
        <v>44988</v>
      </c>
      <c r="E1836" s="177">
        <v>12.988099999999999</v>
      </c>
      <c r="F1836" s="177">
        <v>4.7781000000000002</v>
      </c>
      <c r="G1836" s="177">
        <v>3.9356</v>
      </c>
      <c r="H1836" s="177">
        <v>4.7013999999999996</v>
      </c>
      <c r="I1836" s="177">
        <v>5.1891999999999996</v>
      </c>
      <c r="J1836" s="177">
        <v>5.7765000000000004</v>
      </c>
      <c r="K1836" s="177">
        <v>6.4164000000000003</v>
      </c>
      <c r="L1836" s="177">
        <v>5.8791000000000002</v>
      </c>
      <c r="M1836" s="177">
        <v>5.7572999999999999</v>
      </c>
      <c r="N1836" s="177">
        <v>5.0707000000000004</v>
      </c>
      <c r="O1836" s="177">
        <v>4.6188000000000002</v>
      </c>
      <c r="P1836" s="177"/>
      <c r="Q1836" s="177">
        <v>5.8127000000000004</v>
      </c>
      <c r="R1836" s="177">
        <v>4.3352000000000004</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1344</v>
      </c>
      <c r="B1837" s="173" t="s">
        <v>1366</v>
      </c>
      <c r="C1837" s="173">
        <v>144171</v>
      </c>
      <c r="D1837" s="176">
        <v>44988</v>
      </c>
      <c r="E1837" s="177">
        <v>12.8871</v>
      </c>
      <c r="F1837" s="177">
        <v>4.5321999999999996</v>
      </c>
      <c r="G1837" s="177">
        <v>3.7776000000000001</v>
      </c>
      <c r="H1837" s="177">
        <v>4.5355999999999996</v>
      </c>
      <c r="I1837" s="177">
        <v>5.0269000000000004</v>
      </c>
      <c r="J1837" s="177">
        <v>5.5872999999999999</v>
      </c>
      <c r="K1837" s="177">
        <v>6.2266000000000004</v>
      </c>
      <c r="L1837" s="177">
        <v>5.6924999999999999</v>
      </c>
      <c r="M1837" s="177">
        <v>5.5675999999999997</v>
      </c>
      <c r="N1837" s="177">
        <v>4.8780000000000001</v>
      </c>
      <c r="O1837" s="177">
        <v>4.4409000000000001</v>
      </c>
      <c r="P1837" s="177"/>
      <c r="Q1837" s="177">
        <v>5.6342999999999996</v>
      </c>
      <c r="R1837" s="177">
        <v>4.1497999999999999</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1344</v>
      </c>
      <c r="B1838" s="173" t="s">
        <v>1367</v>
      </c>
      <c r="C1838" s="173">
        <v>116424</v>
      </c>
      <c r="D1838" s="176"/>
      <c r="E1838" s="177"/>
      <c r="F1838" s="177"/>
      <c r="G1838" s="177"/>
      <c r="H1838" s="177"/>
      <c r="I1838" s="177"/>
      <c r="J1838" s="177"/>
      <c r="K1838" s="177"/>
      <c r="L1838" s="177"/>
      <c r="M1838" s="177"/>
      <c r="N1838" s="177"/>
      <c r="O1838" s="177"/>
      <c r="P1838" s="177"/>
      <c r="Q1838" s="177"/>
      <c r="R1838" s="177"/>
      <c r="S1838" t="s">
        <v>1786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1344</v>
      </c>
      <c r="B1839" s="173" t="s">
        <v>1368</v>
      </c>
      <c r="C1839" s="173">
        <v>119143</v>
      </c>
      <c r="D1839" s="176"/>
      <c r="E1839" s="177"/>
      <c r="F1839" s="177"/>
      <c r="G1839" s="177"/>
      <c r="H1839" s="177"/>
      <c r="I1839" s="177"/>
      <c r="J1839" s="177"/>
      <c r="K1839" s="177"/>
      <c r="L1839" s="177"/>
      <c r="M1839" s="177"/>
      <c r="N1839" s="177"/>
      <c r="O1839" s="177"/>
      <c r="P1839" s="177"/>
      <c r="Q1839" s="177"/>
      <c r="R1839" s="177"/>
      <c r="S1839" t="s">
        <v>1786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1344</v>
      </c>
      <c r="B1840" s="173" t="s">
        <v>1369</v>
      </c>
      <c r="C1840" s="173">
        <v>114359</v>
      </c>
      <c r="D1840" s="176">
        <v>44988</v>
      </c>
      <c r="E1840" s="177">
        <v>2290.0106000000001</v>
      </c>
      <c r="F1840" s="177">
        <v>4.8365</v>
      </c>
      <c r="G1840" s="177">
        <v>4.4836</v>
      </c>
      <c r="H1840" s="177">
        <v>4.7869000000000002</v>
      </c>
      <c r="I1840" s="177">
        <v>4.8852000000000002</v>
      </c>
      <c r="J1840" s="177">
        <v>5.3011999999999997</v>
      </c>
      <c r="K1840" s="177">
        <v>5.8657000000000004</v>
      </c>
      <c r="L1840" s="177">
        <v>5.3365</v>
      </c>
      <c r="M1840" s="177">
        <v>5.2062999999999997</v>
      </c>
      <c r="N1840" s="177">
        <v>4.5419999999999998</v>
      </c>
      <c r="O1840" s="177">
        <v>4.0899000000000001</v>
      </c>
      <c r="P1840" s="177">
        <v>5.4053000000000004</v>
      </c>
      <c r="Q1840" s="177">
        <v>7.0388000000000002</v>
      </c>
      <c r="R1840" s="177">
        <v>3.8382000000000001</v>
      </c>
      <c r="S1840" t="s">
        <v>1786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1344</v>
      </c>
      <c r="B1841" s="173" t="s">
        <v>1370</v>
      </c>
      <c r="C1841" s="173">
        <v>120541</v>
      </c>
      <c r="D1841" s="176">
        <v>44988</v>
      </c>
      <c r="E1841" s="177">
        <v>2419.4340999999999</v>
      </c>
      <c r="F1841" s="177">
        <v>5.4862000000000002</v>
      </c>
      <c r="G1841" s="177">
        <v>5.1340000000000003</v>
      </c>
      <c r="H1841" s="177">
        <v>5.4375</v>
      </c>
      <c r="I1841" s="177">
        <v>5.5365000000000002</v>
      </c>
      <c r="J1841" s="177">
        <v>5.9541000000000004</v>
      </c>
      <c r="K1841" s="177">
        <v>6.5259</v>
      </c>
      <c r="L1841" s="177">
        <v>6.0050999999999997</v>
      </c>
      <c r="M1841" s="177">
        <v>5.8834</v>
      </c>
      <c r="N1841" s="177">
        <v>5.2245999999999997</v>
      </c>
      <c r="O1841" s="177">
        <v>4.7679999999999998</v>
      </c>
      <c r="P1841" s="177">
        <v>6.0309999999999997</v>
      </c>
      <c r="Q1841" s="177">
        <v>7.3217999999999996</v>
      </c>
      <c r="R1841" s="177">
        <v>4.5148999999999999</v>
      </c>
      <c r="S1841" t="s">
        <v>1786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1344</v>
      </c>
      <c r="B1842" s="173" t="s">
        <v>1371</v>
      </c>
      <c r="C1842" s="173">
        <v>104271</v>
      </c>
      <c r="D1842" s="176"/>
      <c r="E1842" s="177"/>
      <c r="F1842" s="177"/>
      <c r="G1842" s="177"/>
      <c r="H1842" s="177"/>
      <c r="I1842" s="177"/>
      <c r="J1842" s="177"/>
      <c r="K1842" s="177"/>
      <c r="L1842" s="177"/>
      <c r="M1842" s="177"/>
      <c r="N1842" s="177"/>
      <c r="O1842" s="177"/>
      <c r="P1842" s="177"/>
      <c r="Q1842" s="177"/>
      <c r="R1842" s="177"/>
      <c r="S1842" t="s">
        <v>1786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1344</v>
      </c>
      <c r="B1843" s="173" t="s">
        <v>1372</v>
      </c>
      <c r="C1843" s="173">
        <v>120458</v>
      </c>
      <c r="D1843" s="176"/>
      <c r="E1843" s="177"/>
      <c r="F1843" s="177"/>
      <c r="G1843" s="177"/>
      <c r="H1843" s="177"/>
      <c r="I1843" s="177"/>
      <c r="J1843" s="177"/>
      <c r="K1843" s="177"/>
      <c r="L1843" s="177"/>
      <c r="M1843" s="177"/>
      <c r="N1843" s="177"/>
      <c r="O1843" s="177"/>
      <c r="P1843" s="177"/>
      <c r="Q1843" s="177"/>
      <c r="R1843" s="177"/>
      <c r="S1843" t="s">
        <v>1786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1344</v>
      </c>
      <c r="B1844" s="173" t="s">
        <v>1373</v>
      </c>
      <c r="C1844" s="173">
        <v>102591</v>
      </c>
      <c r="D1844" s="176">
        <v>44988</v>
      </c>
      <c r="E1844" s="177">
        <v>36.457900000000002</v>
      </c>
      <c r="F1844" s="177">
        <v>6.3083999999999998</v>
      </c>
      <c r="G1844" s="177">
        <v>4.7405999999999997</v>
      </c>
      <c r="H1844" s="177">
        <v>5.0392000000000001</v>
      </c>
      <c r="I1844" s="177">
        <v>5.3743999999999996</v>
      </c>
      <c r="J1844" s="177">
        <v>5.7858000000000001</v>
      </c>
      <c r="K1844" s="177">
        <v>6.0586000000000002</v>
      </c>
      <c r="L1844" s="177">
        <v>5.6223000000000001</v>
      </c>
      <c r="M1844" s="177">
        <v>5.4550999999999998</v>
      </c>
      <c r="N1844" s="177">
        <v>4.9130000000000003</v>
      </c>
      <c r="O1844" s="177">
        <v>4.4927999999999999</v>
      </c>
      <c r="P1844" s="177">
        <v>5.7366000000000001</v>
      </c>
      <c r="Q1844" s="177">
        <v>7.2164999999999999</v>
      </c>
      <c r="R1844" s="177">
        <v>4.1353999999999997</v>
      </c>
      <c r="S1844" t="s">
        <v>1786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1344</v>
      </c>
      <c r="B1845" s="173" t="s">
        <v>1374</v>
      </c>
      <c r="C1845" s="173">
        <v>119750</v>
      </c>
      <c r="D1845" s="176">
        <v>44988</v>
      </c>
      <c r="E1845" s="177">
        <v>37.800199999999997</v>
      </c>
      <c r="F1845" s="177">
        <v>6.7605000000000004</v>
      </c>
      <c r="G1845" s="177">
        <v>5.1843000000000004</v>
      </c>
      <c r="H1845" s="177">
        <v>5.4958999999999998</v>
      </c>
      <c r="I1845" s="177">
        <v>5.8204000000000002</v>
      </c>
      <c r="J1845" s="177">
        <v>6.2302</v>
      </c>
      <c r="K1845" s="177">
        <v>6.5065999999999997</v>
      </c>
      <c r="L1845" s="177">
        <v>6.0757000000000003</v>
      </c>
      <c r="M1845" s="177">
        <v>5.9119999999999999</v>
      </c>
      <c r="N1845" s="177">
        <v>5.3666999999999998</v>
      </c>
      <c r="O1845" s="177">
        <v>4.95</v>
      </c>
      <c r="P1845" s="177">
        <v>6.1776</v>
      </c>
      <c r="Q1845" s="177">
        <v>7.4008000000000003</v>
      </c>
      <c r="R1845" s="177">
        <v>4.5869999999999997</v>
      </c>
      <c r="S1845" t="s">
        <v>1786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1344</v>
      </c>
      <c r="B1846" s="173" t="s">
        <v>1375</v>
      </c>
      <c r="C1846" s="173">
        <v>112423</v>
      </c>
      <c r="D1846" s="176"/>
      <c r="E1846" s="177"/>
      <c r="F1846" s="177"/>
      <c r="G1846" s="177"/>
      <c r="H1846" s="177"/>
      <c r="I1846" s="177"/>
      <c r="J1846" s="177"/>
      <c r="K1846" s="177"/>
      <c r="L1846" s="177"/>
      <c r="M1846" s="177"/>
      <c r="N1846" s="177"/>
      <c r="O1846" s="177"/>
      <c r="P1846" s="177"/>
      <c r="Q1846" s="177"/>
      <c r="R1846" s="177"/>
      <c r="S1846" t="s">
        <v>1786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1344</v>
      </c>
      <c r="B1847" s="173" t="s">
        <v>1376</v>
      </c>
      <c r="C1847" s="173">
        <v>119849</v>
      </c>
      <c r="D1847" s="176"/>
      <c r="E1847" s="177"/>
      <c r="F1847" s="177"/>
      <c r="G1847" s="177"/>
      <c r="H1847" s="177"/>
      <c r="I1847" s="177"/>
      <c r="J1847" s="177"/>
      <c r="K1847" s="177"/>
      <c r="L1847" s="177"/>
      <c r="M1847" s="177"/>
      <c r="N1847" s="177"/>
      <c r="O1847" s="177"/>
      <c r="P1847" s="177"/>
      <c r="Q1847" s="177"/>
      <c r="R1847" s="177"/>
      <c r="S1847" t="s">
        <v>1786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1344</v>
      </c>
      <c r="B1848" s="173" t="s">
        <v>1377</v>
      </c>
      <c r="C1848" s="173">
        <v>147772</v>
      </c>
      <c r="D1848" s="176">
        <v>44988</v>
      </c>
      <c r="E1848" s="177">
        <v>1145.9881</v>
      </c>
      <c r="F1848" s="177">
        <v>7.48</v>
      </c>
      <c r="G1848" s="177">
        <v>6.1024000000000003</v>
      </c>
      <c r="H1848" s="177">
        <v>5.0627000000000004</v>
      </c>
      <c r="I1848" s="177">
        <v>5.4486999999999997</v>
      </c>
      <c r="J1848" s="177">
        <v>5.2973999999999997</v>
      </c>
      <c r="K1848" s="177">
        <v>5.8197000000000001</v>
      </c>
      <c r="L1848" s="177">
        <v>5.6317000000000004</v>
      </c>
      <c r="M1848" s="177">
        <v>5.4935999999999998</v>
      </c>
      <c r="N1848" s="177">
        <v>4.8841999999999999</v>
      </c>
      <c r="O1848" s="177">
        <v>4.1017999999999999</v>
      </c>
      <c r="P1848" s="177"/>
      <c r="Q1848" s="177">
        <v>4.2609000000000004</v>
      </c>
      <c r="R1848" s="177">
        <v>4.1467999999999998</v>
      </c>
      <c r="S1848" t="s">
        <v>1786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1344</v>
      </c>
      <c r="B1849" s="173" t="s">
        <v>1378</v>
      </c>
      <c r="C1849" s="173">
        <v>147770</v>
      </c>
      <c r="D1849" s="176">
        <v>44988</v>
      </c>
      <c r="E1849" s="177">
        <v>1137.6856</v>
      </c>
      <c r="F1849" s="177">
        <v>6.9311999999999996</v>
      </c>
      <c r="G1849" s="177">
        <v>5.5507</v>
      </c>
      <c r="H1849" s="177">
        <v>4.5124000000000004</v>
      </c>
      <c r="I1849" s="177">
        <v>4.8974000000000002</v>
      </c>
      <c r="J1849" s="177">
        <v>4.8696000000000002</v>
      </c>
      <c r="K1849" s="177">
        <v>5.5496999999999996</v>
      </c>
      <c r="L1849" s="177">
        <v>5.3930999999999996</v>
      </c>
      <c r="M1849" s="177">
        <v>5.2629999999999999</v>
      </c>
      <c r="N1849" s="177">
        <v>4.6543000000000001</v>
      </c>
      <c r="O1849" s="177">
        <v>3.8776999999999999</v>
      </c>
      <c r="P1849" s="177"/>
      <c r="Q1849" s="177">
        <v>4.0289999999999999</v>
      </c>
      <c r="R1849" s="177">
        <v>3.9318</v>
      </c>
      <c r="S1849" t="s">
        <v>1786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1344</v>
      </c>
      <c r="B1850" s="173" t="s">
        <v>2068</v>
      </c>
      <c r="C1850" s="173">
        <v>147731</v>
      </c>
      <c r="D1850" s="176">
        <v>44988</v>
      </c>
      <c r="E1850" s="177">
        <v>1184.8815999999999</v>
      </c>
      <c r="F1850" s="177">
        <v>7.5117000000000003</v>
      </c>
      <c r="G1850" s="177">
        <v>5.5381</v>
      </c>
      <c r="H1850" s="177">
        <v>5.9489999999999998</v>
      </c>
      <c r="I1850" s="177">
        <v>5.7476000000000003</v>
      </c>
      <c r="J1850" s="177">
        <v>6.1492000000000004</v>
      </c>
      <c r="K1850" s="177">
        <v>6.4760999999999997</v>
      </c>
      <c r="L1850" s="177">
        <v>6.1628999999999996</v>
      </c>
      <c r="M1850" s="177">
        <v>5.9896000000000003</v>
      </c>
      <c r="N1850" s="177">
        <v>5.2759999999999998</v>
      </c>
      <c r="O1850" s="177">
        <v>4.9184999999999999</v>
      </c>
      <c r="P1850" s="177"/>
      <c r="Q1850" s="177">
        <v>5.1501000000000001</v>
      </c>
      <c r="R1850" s="177">
        <v>4.57</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1344</v>
      </c>
      <c r="B1851" s="173" t="s">
        <v>2069</v>
      </c>
      <c r="C1851" s="173">
        <v>147734</v>
      </c>
      <c r="D1851" s="176">
        <v>44988</v>
      </c>
      <c r="E1851" s="177">
        <v>1168.1758</v>
      </c>
      <c r="F1851" s="177">
        <v>7.0877999999999997</v>
      </c>
      <c r="G1851" s="177">
        <v>5.117</v>
      </c>
      <c r="H1851" s="177">
        <v>5.5282</v>
      </c>
      <c r="I1851" s="177">
        <v>5.3266</v>
      </c>
      <c r="J1851" s="177">
        <v>5.7268999999999997</v>
      </c>
      <c r="K1851" s="177">
        <v>6.0494000000000003</v>
      </c>
      <c r="L1851" s="177">
        <v>5.7295999999999996</v>
      </c>
      <c r="M1851" s="177">
        <v>5.5507</v>
      </c>
      <c r="N1851" s="177">
        <v>4.8342000000000001</v>
      </c>
      <c r="O1851" s="177">
        <v>4.4798</v>
      </c>
      <c r="P1851" s="177"/>
      <c r="Q1851" s="177">
        <v>4.7089999999999996</v>
      </c>
      <c r="R1851" s="177">
        <v>4.1325000000000003</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1344</v>
      </c>
      <c r="B1852" s="173" t="s">
        <v>1754</v>
      </c>
      <c r="C1852" s="173">
        <v>148529</v>
      </c>
      <c r="D1852" s="176">
        <v>44988</v>
      </c>
      <c r="E1852" s="177">
        <v>1109.0452</v>
      </c>
      <c r="F1852" s="177">
        <v>6.7678000000000003</v>
      </c>
      <c r="G1852" s="177">
        <v>5.2922000000000002</v>
      </c>
      <c r="H1852" s="177">
        <v>5.4025999999999996</v>
      </c>
      <c r="I1852" s="177">
        <v>5.3097000000000003</v>
      </c>
      <c r="J1852" s="177">
        <v>5.9225000000000003</v>
      </c>
      <c r="K1852" s="177">
        <v>6.3776000000000002</v>
      </c>
      <c r="L1852" s="177">
        <v>6.0255999999999998</v>
      </c>
      <c r="M1852" s="177">
        <v>5.8224999999999998</v>
      </c>
      <c r="N1852" s="177">
        <v>5.3061999999999996</v>
      </c>
      <c r="O1852" s="177"/>
      <c r="P1852" s="177"/>
      <c r="Q1852" s="177">
        <v>4.4016999999999999</v>
      </c>
      <c r="R1852" s="177">
        <v>4.5735000000000001</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1344</v>
      </c>
      <c r="B1853" s="173" t="s">
        <v>1755</v>
      </c>
      <c r="C1853" s="173">
        <v>148530</v>
      </c>
      <c r="D1853" s="176">
        <v>44988</v>
      </c>
      <c r="E1853" s="177">
        <v>1103.2953</v>
      </c>
      <c r="F1853" s="177">
        <v>6.5913000000000004</v>
      </c>
      <c r="G1853" s="177">
        <v>5.1155999999999997</v>
      </c>
      <c r="H1853" s="177">
        <v>5.2256999999999998</v>
      </c>
      <c r="I1853" s="177">
        <v>5.1436000000000002</v>
      </c>
      <c r="J1853" s="177">
        <v>5.7445000000000004</v>
      </c>
      <c r="K1853" s="177">
        <v>6.1795999999999998</v>
      </c>
      <c r="L1853" s="177">
        <v>5.8266999999999998</v>
      </c>
      <c r="M1853" s="177">
        <v>5.6231</v>
      </c>
      <c r="N1853" s="177">
        <v>5.1067999999999998</v>
      </c>
      <c r="O1853" s="177"/>
      <c r="P1853" s="177"/>
      <c r="Q1853" s="177">
        <v>4.1760999999999999</v>
      </c>
      <c r="R1853" s="177">
        <v>4.3640999999999996</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1344</v>
      </c>
      <c r="B1854" s="173" t="s">
        <v>1379</v>
      </c>
      <c r="C1854" s="173">
        <v>124234</v>
      </c>
      <c r="D1854" s="176">
        <v>44988</v>
      </c>
      <c r="E1854" s="177">
        <v>14.9963</v>
      </c>
      <c r="F1854" s="177">
        <v>6.5728</v>
      </c>
      <c r="G1854" s="177">
        <v>4.7073999999999998</v>
      </c>
      <c r="H1854" s="177">
        <v>4.8376000000000001</v>
      </c>
      <c r="I1854" s="177">
        <v>4.9292999999999996</v>
      </c>
      <c r="J1854" s="177">
        <v>4.4920999999999998</v>
      </c>
      <c r="K1854" s="177">
        <v>5.1277999999999997</v>
      </c>
      <c r="L1854" s="177">
        <v>5.2210000000000001</v>
      </c>
      <c r="M1854" s="177">
        <v>5.0278</v>
      </c>
      <c r="N1854" s="177">
        <v>4.4513999999999996</v>
      </c>
      <c r="O1854" s="177">
        <v>3.8748999999999998</v>
      </c>
      <c r="P1854" s="177">
        <v>1.8601000000000001</v>
      </c>
      <c r="Q1854" s="177">
        <v>4.3609</v>
      </c>
      <c r="R1854" s="177">
        <v>3.8119000000000001</v>
      </c>
      <c r="S1854" t="s">
        <v>1786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1344</v>
      </c>
      <c r="B1855" s="173" t="s">
        <v>1380</v>
      </c>
      <c r="C1855" s="173">
        <v>124233</v>
      </c>
      <c r="D1855" s="176">
        <v>44988</v>
      </c>
      <c r="E1855" s="177">
        <v>14.3873</v>
      </c>
      <c r="F1855" s="177">
        <v>6.0896999999999997</v>
      </c>
      <c r="G1855" s="177">
        <v>4.2297000000000002</v>
      </c>
      <c r="H1855" s="177">
        <v>4.3526999999999996</v>
      </c>
      <c r="I1855" s="177">
        <v>4.4473000000000003</v>
      </c>
      <c r="J1855" s="177">
        <v>3.9988999999999999</v>
      </c>
      <c r="K1855" s="177">
        <v>4.6304999999999996</v>
      </c>
      <c r="L1855" s="177">
        <v>4.7195999999999998</v>
      </c>
      <c r="M1855" s="177">
        <v>4.5201000000000002</v>
      </c>
      <c r="N1855" s="177">
        <v>3.9365000000000001</v>
      </c>
      <c r="O1855" s="177">
        <v>3.4089999999999998</v>
      </c>
      <c r="P1855" s="177">
        <v>1.5306</v>
      </c>
      <c r="Q1855" s="177">
        <v>3.9062000000000001</v>
      </c>
      <c r="R1855" s="177">
        <v>3.1884999999999999</v>
      </c>
      <c r="S1855" t="s">
        <v>1786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1344</v>
      </c>
      <c r="B1856" s="173" t="s">
        <v>1801</v>
      </c>
      <c r="C1856" s="173">
        <v>119186</v>
      </c>
      <c r="D1856" s="176"/>
      <c r="E1856" s="177"/>
      <c r="F1856" s="177"/>
      <c r="G1856" s="177"/>
      <c r="H1856" s="177"/>
      <c r="I1856" s="177"/>
      <c r="J1856" s="177"/>
      <c r="K1856" s="177"/>
      <c r="L1856" s="177"/>
      <c r="M1856" s="177"/>
      <c r="N1856" s="177"/>
      <c r="O1856" s="177"/>
      <c r="P1856" s="177"/>
      <c r="Q1856" s="177"/>
      <c r="R1856" s="177"/>
      <c r="S1856" t="s">
        <v>1786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1344</v>
      </c>
      <c r="B1857" s="173" t="s">
        <v>1802</v>
      </c>
      <c r="C1857" s="173">
        <v>112408</v>
      </c>
      <c r="D1857" s="176"/>
      <c r="E1857" s="177"/>
      <c r="F1857" s="177"/>
      <c r="G1857" s="177"/>
      <c r="H1857" s="177"/>
      <c r="I1857" s="177"/>
      <c r="J1857" s="177"/>
      <c r="K1857" s="177"/>
      <c r="L1857" s="177"/>
      <c r="M1857" s="177"/>
      <c r="N1857" s="177"/>
      <c r="O1857" s="177"/>
      <c r="P1857" s="177"/>
      <c r="Q1857" s="177"/>
      <c r="R1857" s="177"/>
      <c r="S1857" t="s">
        <v>1786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1344</v>
      </c>
      <c r="B1858" s="173" t="s">
        <v>1381</v>
      </c>
      <c r="C1858" s="173">
        <v>143493</v>
      </c>
      <c r="D1858" s="176">
        <v>44988</v>
      </c>
      <c r="E1858" s="177">
        <v>3429.3647999999998</v>
      </c>
      <c r="F1858" s="177">
        <v>4.7358000000000002</v>
      </c>
      <c r="G1858" s="177">
        <v>4.1849999999999996</v>
      </c>
      <c r="H1858" s="177">
        <v>4.7659000000000002</v>
      </c>
      <c r="I1858" s="177">
        <v>5.0726000000000004</v>
      </c>
      <c r="J1858" s="177">
        <v>5.5865999999999998</v>
      </c>
      <c r="K1858" s="177">
        <v>5.9253999999999998</v>
      </c>
      <c r="L1858" s="177">
        <v>5.5372000000000003</v>
      </c>
      <c r="M1858" s="177">
        <v>5.4607000000000001</v>
      </c>
      <c r="N1858" s="177">
        <v>4.9317000000000002</v>
      </c>
      <c r="O1858" s="177">
        <v>5.5875000000000004</v>
      </c>
      <c r="P1858" s="177">
        <v>5.0533000000000001</v>
      </c>
      <c r="Q1858" s="177">
        <v>5.9702999999999999</v>
      </c>
      <c r="R1858" s="177">
        <v>6.3593999999999999</v>
      </c>
      <c r="S1858" t="s">
        <v>1786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1344</v>
      </c>
      <c r="B1859" s="173" t="s">
        <v>1382</v>
      </c>
      <c r="C1859" s="173">
        <v>143494</v>
      </c>
      <c r="D1859" s="176">
        <v>44988</v>
      </c>
      <c r="E1859" s="177">
        <v>3716.1635999999999</v>
      </c>
      <c r="F1859" s="177">
        <v>5.5354999999999999</v>
      </c>
      <c r="G1859" s="177">
        <v>4.9854000000000003</v>
      </c>
      <c r="H1859" s="177">
        <v>5.5667</v>
      </c>
      <c r="I1859" s="177">
        <v>5.8742000000000001</v>
      </c>
      <c r="J1859" s="177">
        <v>6.3903999999999996</v>
      </c>
      <c r="K1859" s="177">
        <v>6.7378999999999998</v>
      </c>
      <c r="L1859" s="177">
        <v>6.3609999999999998</v>
      </c>
      <c r="M1859" s="177">
        <v>6.2961</v>
      </c>
      <c r="N1859" s="177">
        <v>5.7743000000000002</v>
      </c>
      <c r="O1859" s="177">
        <v>6.4378000000000002</v>
      </c>
      <c r="P1859" s="177">
        <v>5.9004000000000003</v>
      </c>
      <c r="Q1859" s="177">
        <v>7.0719000000000003</v>
      </c>
      <c r="R1859" s="177">
        <v>7.2331000000000003</v>
      </c>
      <c r="S1859" t="s">
        <v>1786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1344</v>
      </c>
      <c r="B1860" s="173" t="s">
        <v>1383</v>
      </c>
      <c r="C1860" s="173">
        <v>147674</v>
      </c>
      <c r="D1860" s="176"/>
      <c r="E1860" s="177"/>
      <c r="F1860" s="177"/>
      <c r="G1860" s="177"/>
      <c r="H1860" s="177"/>
      <c r="I1860" s="177"/>
      <c r="J1860" s="177"/>
      <c r="K1860" s="177"/>
      <c r="L1860" s="177"/>
      <c r="M1860" s="177"/>
      <c r="N1860" s="177"/>
      <c r="O1860" s="177"/>
      <c r="P1860" s="177"/>
      <c r="Q1860" s="177"/>
      <c r="R1860" s="177"/>
      <c r="S1860" t="s">
        <v>1786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1344</v>
      </c>
      <c r="B1861" s="173" t="s">
        <v>1384</v>
      </c>
      <c r="C1861" s="173">
        <v>147675</v>
      </c>
      <c r="D1861" s="176"/>
      <c r="E1861" s="177"/>
      <c r="F1861" s="177"/>
      <c r="G1861" s="177"/>
      <c r="H1861" s="177"/>
      <c r="I1861" s="177"/>
      <c r="J1861" s="177"/>
      <c r="K1861" s="177"/>
      <c r="L1861" s="177"/>
      <c r="M1861" s="177"/>
      <c r="N1861" s="177"/>
      <c r="O1861" s="177"/>
      <c r="P1861" s="177"/>
      <c r="Q1861" s="177"/>
      <c r="R1861" s="177"/>
      <c r="S1861" t="s">
        <v>1786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1344</v>
      </c>
      <c r="B1862" s="173" t="s">
        <v>1869</v>
      </c>
      <c r="C1862" s="173">
        <v>138343</v>
      </c>
      <c r="D1862" s="176">
        <v>44988</v>
      </c>
      <c r="E1862" s="177">
        <v>29.19</v>
      </c>
      <c r="F1862" s="177">
        <v>4.6272000000000002</v>
      </c>
      <c r="G1862" s="177">
        <v>4.5031999999999996</v>
      </c>
      <c r="H1862" s="177">
        <v>5.1676000000000002</v>
      </c>
      <c r="I1862" s="177">
        <v>4.9217000000000004</v>
      </c>
      <c r="J1862" s="177">
        <v>5.3181000000000003</v>
      </c>
      <c r="K1862" s="177">
        <v>5.8201000000000001</v>
      </c>
      <c r="L1862" s="177">
        <v>5.4923000000000002</v>
      </c>
      <c r="M1862" s="177">
        <v>5.2657999999999996</v>
      </c>
      <c r="N1862" s="177">
        <v>4.7366999999999999</v>
      </c>
      <c r="O1862" s="177">
        <v>4.3879999999999999</v>
      </c>
      <c r="P1862" s="177">
        <v>6.8913000000000002</v>
      </c>
      <c r="Q1862" s="177">
        <v>7.5747999999999998</v>
      </c>
      <c r="R1862" s="177">
        <v>4.0202</v>
      </c>
      <c r="S1862" t="s">
        <v>1786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1344</v>
      </c>
      <c r="B1863" s="173" t="s">
        <v>1870</v>
      </c>
      <c r="C1863" s="173">
        <v>138358</v>
      </c>
      <c r="D1863" s="176">
        <v>44988</v>
      </c>
      <c r="E1863" s="177">
        <v>30.0642</v>
      </c>
      <c r="F1863" s="177">
        <v>5.2211999999999996</v>
      </c>
      <c r="G1863" s="177">
        <v>5.1012000000000004</v>
      </c>
      <c r="H1863" s="177">
        <v>5.7992999999999997</v>
      </c>
      <c r="I1863" s="177">
        <v>5.5532000000000004</v>
      </c>
      <c r="J1863" s="177">
        <v>5.9367999999999999</v>
      </c>
      <c r="K1863" s="177">
        <v>6.4471999999999996</v>
      </c>
      <c r="L1863" s="177">
        <v>6.1329000000000002</v>
      </c>
      <c r="M1863" s="177">
        <v>5.9109999999999996</v>
      </c>
      <c r="N1863" s="177">
        <v>5.3689999999999998</v>
      </c>
      <c r="O1863" s="177">
        <v>4.9306999999999999</v>
      </c>
      <c r="P1863" s="177">
        <v>7.2790999999999997</v>
      </c>
      <c r="Q1863" s="177">
        <v>8.0902999999999992</v>
      </c>
      <c r="R1863" s="177">
        <v>4.5861000000000001</v>
      </c>
      <c r="S1863" t="s">
        <v>1786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1344</v>
      </c>
      <c r="B1864" s="173" t="s">
        <v>1385</v>
      </c>
      <c r="C1864" s="173">
        <v>119828</v>
      </c>
      <c r="D1864" s="176">
        <v>44988</v>
      </c>
      <c r="E1864" s="177">
        <v>5124.0628999999999</v>
      </c>
      <c r="F1864" s="177">
        <v>5.7927999999999997</v>
      </c>
      <c r="G1864" s="177">
        <v>5.0987999999999998</v>
      </c>
      <c r="H1864" s="177">
        <v>5.2625999999999999</v>
      </c>
      <c r="I1864" s="177">
        <v>5.2408000000000001</v>
      </c>
      <c r="J1864" s="177">
        <v>5.6684000000000001</v>
      </c>
      <c r="K1864" s="177">
        <v>6.3662000000000001</v>
      </c>
      <c r="L1864" s="177">
        <v>5.9433999999999996</v>
      </c>
      <c r="M1864" s="177">
        <v>5.8045999999999998</v>
      </c>
      <c r="N1864" s="177">
        <v>5.0548000000000002</v>
      </c>
      <c r="O1864" s="177">
        <v>4.7441000000000004</v>
      </c>
      <c r="P1864" s="177">
        <v>6.0528000000000004</v>
      </c>
      <c r="Q1864" s="177">
        <v>7.1454000000000004</v>
      </c>
      <c r="R1864" s="177">
        <v>4.3798000000000004</v>
      </c>
      <c r="S1864" t="s">
        <v>1786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1344</v>
      </c>
      <c r="B1865" s="173" t="s">
        <v>1386</v>
      </c>
      <c r="C1865" s="173">
        <v>100641</v>
      </c>
      <c r="D1865" s="176">
        <v>44988</v>
      </c>
      <c r="E1865" s="177">
        <v>5061.5711000000001</v>
      </c>
      <c r="F1865" s="177">
        <v>5.5636000000000001</v>
      </c>
      <c r="G1865" s="177">
        <v>4.8688000000000002</v>
      </c>
      <c r="H1865" s="177">
        <v>5.0316000000000001</v>
      </c>
      <c r="I1865" s="177">
        <v>5.0101000000000004</v>
      </c>
      <c r="J1865" s="177">
        <v>5.4303999999999997</v>
      </c>
      <c r="K1865" s="177">
        <v>6.1643999999999997</v>
      </c>
      <c r="L1865" s="177">
        <v>5.7477</v>
      </c>
      <c r="M1865" s="177">
        <v>5.6097999999999999</v>
      </c>
      <c r="N1865" s="177">
        <v>4.8609999999999998</v>
      </c>
      <c r="O1865" s="177">
        <v>4.5570000000000004</v>
      </c>
      <c r="P1865" s="177">
        <v>5.8811999999999998</v>
      </c>
      <c r="Q1865" s="177">
        <v>7.0495999999999999</v>
      </c>
      <c r="R1865" s="177">
        <v>4.1894999999999998</v>
      </c>
      <c r="S1865" t="s">
        <v>1786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1344</v>
      </c>
      <c r="B1866" s="173" t="s">
        <v>1850</v>
      </c>
      <c r="C1866" s="173">
        <v>149535</v>
      </c>
      <c r="D1866" s="176">
        <v>44988</v>
      </c>
      <c r="E1866" s="177">
        <v>2322.5425</v>
      </c>
      <c r="F1866" s="177">
        <v>6.0358000000000001</v>
      </c>
      <c r="G1866" s="177">
        <v>4.3144</v>
      </c>
      <c r="H1866" s="177">
        <v>4.4607000000000001</v>
      </c>
      <c r="I1866" s="177">
        <v>4.4585999999999997</v>
      </c>
      <c r="J1866" s="177">
        <v>4.8765000000000001</v>
      </c>
      <c r="K1866" s="177">
        <v>5.3383000000000003</v>
      </c>
      <c r="L1866" s="177">
        <v>4.9721000000000002</v>
      </c>
      <c r="M1866" s="177">
        <v>4.7072000000000003</v>
      </c>
      <c r="N1866" s="177">
        <v>4.1317000000000004</v>
      </c>
      <c r="O1866" s="177">
        <v>3.4645000000000001</v>
      </c>
      <c r="P1866" s="177">
        <v>3.5726</v>
      </c>
      <c r="Q1866" s="177">
        <v>5.7046000000000001</v>
      </c>
      <c r="R1866" s="177">
        <v>3.4359000000000002</v>
      </c>
      <c r="S1866" t="s">
        <v>1786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1344</v>
      </c>
      <c r="B1867" s="173" t="s">
        <v>1851</v>
      </c>
      <c r="C1867" s="173">
        <v>149539</v>
      </c>
      <c r="D1867" s="176">
        <v>44988</v>
      </c>
      <c r="E1867" s="177">
        <v>2462.3755000000001</v>
      </c>
      <c r="F1867" s="177">
        <v>7.2885</v>
      </c>
      <c r="G1867" s="177">
        <v>5.5675999999999997</v>
      </c>
      <c r="H1867" s="177">
        <v>5.7153</v>
      </c>
      <c r="I1867" s="177">
        <v>5.7164999999999999</v>
      </c>
      <c r="J1867" s="177">
        <v>6.1391999999999998</v>
      </c>
      <c r="K1867" s="177">
        <v>6.6158000000000001</v>
      </c>
      <c r="L1867" s="177">
        <v>6.2664999999999997</v>
      </c>
      <c r="M1867" s="177">
        <v>6.0172999999999996</v>
      </c>
      <c r="N1867" s="177">
        <v>5.4401999999999999</v>
      </c>
      <c r="O1867" s="177">
        <v>4.4874999999999998</v>
      </c>
      <c r="P1867" s="177">
        <v>4.5380000000000003</v>
      </c>
      <c r="Q1867" s="177">
        <v>6.5940000000000003</v>
      </c>
      <c r="R1867" s="177">
        <v>4.5388000000000002</v>
      </c>
      <c r="S1867" t="s">
        <v>1786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1344</v>
      </c>
      <c r="B1868" s="173" t="s">
        <v>1387</v>
      </c>
      <c r="C1868" s="173">
        <v>147440</v>
      </c>
      <c r="D1868" s="176"/>
      <c r="E1868" s="177"/>
      <c r="F1868" s="177"/>
      <c r="G1868" s="177"/>
      <c r="H1868" s="177"/>
      <c r="I1868" s="177"/>
      <c r="J1868" s="177"/>
      <c r="K1868" s="177"/>
      <c r="L1868" s="177"/>
      <c r="M1868" s="177"/>
      <c r="N1868" s="177"/>
      <c r="O1868" s="177"/>
      <c r="P1868" s="177"/>
      <c r="Q1868" s="177"/>
      <c r="R1868" s="177"/>
      <c r="S1868" t="s">
        <v>1786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1344</v>
      </c>
      <c r="B1869" s="173" t="s">
        <v>1388</v>
      </c>
      <c r="C1869" s="173">
        <v>147425</v>
      </c>
      <c r="D1869" s="176"/>
      <c r="E1869" s="177"/>
      <c r="F1869" s="177"/>
      <c r="G1869" s="177"/>
      <c r="H1869" s="177"/>
      <c r="I1869" s="177"/>
      <c r="J1869" s="177"/>
      <c r="K1869" s="177"/>
      <c r="L1869" s="177"/>
      <c r="M1869" s="177"/>
      <c r="N1869" s="177"/>
      <c r="O1869" s="177"/>
      <c r="P1869" s="177"/>
      <c r="Q1869" s="177"/>
      <c r="R1869" s="177"/>
      <c r="S1869" t="s">
        <v>1786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1344</v>
      </c>
      <c r="B1870" s="173" t="s">
        <v>1389</v>
      </c>
      <c r="C1870" s="173">
        <v>146075</v>
      </c>
      <c r="D1870" s="176">
        <v>44988</v>
      </c>
      <c r="E1870" s="177">
        <v>12.491099999999999</v>
      </c>
      <c r="F1870" s="177">
        <v>5.5528000000000004</v>
      </c>
      <c r="G1870" s="177">
        <v>3.9948000000000001</v>
      </c>
      <c r="H1870" s="177">
        <v>5.1395999999999997</v>
      </c>
      <c r="I1870" s="177">
        <v>5.3331999999999997</v>
      </c>
      <c r="J1870" s="177">
        <v>5.8388999999999998</v>
      </c>
      <c r="K1870" s="177">
        <v>6.4438000000000004</v>
      </c>
      <c r="L1870" s="177">
        <v>6.1355000000000004</v>
      </c>
      <c r="M1870" s="177">
        <v>5.9394</v>
      </c>
      <c r="N1870" s="177">
        <v>5.3434999999999997</v>
      </c>
      <c r="O1870" s="177">
        <v>4.8570000000000002</v>
      </c>
      <c r="P1870" s="177"/>
      <c r="Q1870" s="177">
        <v>5.5578000000000003</v>
      </c>
      <c r="R1870" s="177">
        <v>4.6890000000000001</v>
      </c>
      <c r="S1870" t="s">
        <v>1786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1344</v>
      </c>
      <c r="B1871" s="173" t="s">
        <v>1390</v>
      </c>
      <c r="C1871" s="173">
        <v>146070</v>
      </c>
      <c r="D1871" s="176">
        <v>44988</v>
      </c>
      <c r="E1871" s="177">
        <v>12.1195</v>
      </c>
      <c r="F1871" s="177">
        <v>4.8193000000000001</v>
      </c>
      <c r="G1871" s="177">
        <v>3.1128999999999998</v>
      </c>
      <c r="H1871" s="177">
        <v>4.2198000000000002</v>
      </c>
      <c r="I1871" s="177">
        <v>4.3958000000000004</v>
      </c>
      <c r="J1871" s="177">
        <v>4.9016000000000002</v>
      </c>
      <c r="K1871" s="177">
        <v>5.5632999999999999</v>
      </c>
      <c r="L1871" s="177">
        <v>5.2819000000000003</v>
      </c>
      <c r="M1871" s="177">
        <v>5.0914999999999999</v>
      </c>
      <c r="N1871" s="177">
        <v>4.4983000000000004</v>
      </c>
      <c r="O1871" s="177">
        <v>4.0528000000000004</v>
      </c>
      <c r="P1871" s="177"/>
      <c r="Q1871" s="177">
        <v>4.7854999999999999</v>
      </c>
      <c r="R1871" s="177">
        <v>3.8687</v>
      </c>
      <c r="S1871" t="s">
        <v>1786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1344</v>
      </c>
      <c r="B1872" s="173" t="s">
        <v>1391</v>
      </c>
      <c r="C1872" s="173">
        <v>120746</v>
      </c>
      <c r="D1872" s="176">
        <v>44988</v>
      </c>
      <c r="E1872" s="177">
        <v>3821.6513</v>
      </c>
      <c r="F1872" s="177">
        <v>6.2119999999999997</v>
      </c>
      <c r="G1872" s="177">
        <v>4.1578999999999997</v>
      </c>
      <c r="H1872" s="177">
        <v>4.8901000000000003</v>
      </c>
      <c r="I1872" s="177">
        <v>5.2544000000000004</v>
      </c>
      <c r="J1872" s="177">
        <v>5.8638000000000003</v>
      </c>
      <c r="K1872" s="177">
        <v>6.4478</v>
      </c>
      <c r="L1872" s="177">
        <v>6.0019</v>
      </c>
      <c r="M1872" s="177">
        <v>5.8677000000000001</v>
      </c>
      <c r="N1872" s="177">
        <v>5.2441000000000004</v>
      </c>
      <c r="O1872" s="177">
        <v>5.8659999999999997</v>
      </c>
      <c r="P1872" s="177">
        <v>5.7458999999999998</v>
      </c>
      <c r="Q1872" s="177">
        <v>7.4059999999999997</v>
      </c>
      <c r="R1872" s="177">
        <v>5.9741</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1344</v>
      </c>
      <c r="B1873" s="173" t="s">
        <v>1392</v>
      </c>
      <c r="C1873" s="173">
        <v>102532</v>
      </c>
      <c r="D1873" s="176">
        <v>44988</v>
      </c>
      <c r="E1873" s="177">
        <v>3609.4429</v>
      </c>
      <c r="F1873" s="177">
        <v>5.6920999999999999</v>
      </c>
      <c r="G1873" s="177">
        <v>3.6377999999999999</v>
      </c>
      <c r="H1873" s="177">
        <v>4.3696999999999999</v>
      </c>
      <c r="I1873" s="177">
        <v>4.7333999999999996</v>
      </c>
      <c r="J1873" s="177">
        <v>5.3415999999999997</v>
      </c>
      <c r="K1873" s="177">
        <v>5.9198000000000004</v>
      </c>
      <c r="L1873" s="177">
        <v>5.4671000000000003</v>
      </c>
      <c r="M1873" s="177">
        <v>5.3230000000000004</v>
      </c>
      <c r="N1873" s="177">
        <v>4.6802000000000001</v>
      </c>
      <c r="O1873" s="177">
        <v>5.2945000000000002</v>
      </c>
      <c r="P1873" s="177">
        <v>5.1664000000000003</v>
      </c>
      <c r="Q1873" s="177">
        <v>6.7953999999999999</v>
      </c>
      <c r="R1873" s="177">
        <v>5.3917000000000002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1344</v>
      </c>
      <c r="B1874" s="173" t="s">
        <v>1861</v>
      </c>
      <c r="C1874" s="173">
        <v>147311</v>
      </c>
      <c r="D1874" s="176">
        <v>44988</v>
      </c>
      <c r="E1874" s="177">
        <v>1192.9622999999999</v>
      </c>
      <c r="F1874" s="177">
        <v>4.2257999999999996</v>
      </c>
      <c r="G1874" s="177">
        <v>5.0759999999999996</v>
      </c>
      <c r="H1874" s="177">
        <v>5.1959999999999997</v>
      </c>
      <c r="I1874" s="177">
        <v>5.2393999999999998</v>
      </c>
      <c r="J1874" s="177">
        <v>5.7217000000000002</v>
      </c>
      <c r="K1874" s="177">
        <v>6.3657000000000004</v>
      </c>
      <c r="L1874" s="177">
        <v>6.0137</v>
      </c>
      <c r="M1874" s="177">
        <v>5.6863000000000001</v>
      </c>
      <c r="N1874" s="177">
        <v>5.0913000000000004</v>
      </c>
      <c r="O1874" s="177">
        <v>4.4583000000000004</v>
      </c>
      <c r="P1874" s="177"/>
      <c r="Q1874" s="177">
        <v>4.8273999999999999</v>
      </c>
      <c r="R1874" s="177">
        <v>4.4687999999999999</v>
      </c>
    </row>
    <row r="1875" spans="1:34" x14ac:dyDescent="0.3">
      <c r="A1875" s="173" t="s">
        <v>1344</v>
      </c>
      <c r="B1875" s="173" t="s">
        <v>1862</v>
      </c>
      <c r="C1875" s="173">
        <v>147307</v>
      </c>
      <c r="D1875" s="176">
        <v>44988</v>
      </c>
      <c r="E1875" s="177">
        <v>1167.8326</v>
      </c>
      <c r="F1875" s="177">
        <v>3.5634000000000001</v>
      </c>
      <c r="G1875" s="177">
        <v>4.4146999999999998</v>
      </c>
      <c r="H1875" s="177">
        <v>4.5349000000000004</v>
      </c>
      <c r="I1875" s="177">
        <v>4.5778999999999996</v>
      </c>
      <c r="J1875" s="177">
        <v>5.0587</v>
      </c>
      <c r="K1875" s="177">
        <v>5.7346000000000004</v>
      </c>
      <c r="L1875" s="177">
        <v>5.3388999999999998</v>
      </c>
      <c r="M1875" s="177">
        <v>4.9884000000000004</v>
      </c>
      <c r="N1875" s="177">
        <v>4.3815</v>
      </c>
      <c r="O1875" s="177">
        <v>3.8666</v>
      </c>
      <c r="P1875" s="177"/>
      <c r="Q1875" s="177">
        <v>4.2328000000000001</v>
      </c>
      <c r="R1875" s="177">
        <v>3.8414999999999999</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5.7171346938775507</v>
      </c>
      <c r="G1876" s="179">
        <v>4.7932367346938776</v>
      </c>
      <c r="H1876" s="179">
        <v>5.1469979591836728</v>
      </c>
      <c r="I1876" s="179">
        <v>5.2365326530612251</v>
      </c>
      <c r="J1876" s="179">
        <v>5.6192244897959185</v>
      </c>
      <c r="K1876" s="179">
        <v>6.1410734693877549</v>
      </c>
      <c r="L1876" s="179">
        <v>5.7916530612244923</v>
      </c>
      <c r="M1876" s="179">
        <v>5.6170428571428577</v>
      </c>
      <c r="N1876" s="179">
        <v>4.990073469387756</v>
      </c>
      <c r="O1876" s="179">
        <v>4.6231382978723401</v>
      </c>
      <c r="P1876" s="179">
        <v>5.4511206896551734</v>
      </c>
      <c r="Q1876" s="179">
        <v>6.1764714285714293</v>
      </c>
      <c r="R1876" s="179">
        <v>4.4493551020408164</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5.5636000000000001</v>
      </c>
      <c r="G1877" s="179">
        <v>4.8688000000000002</v>
      </c>
      <c r="H1877" s="179">
        <v>5.1959999999999997</v>
      </c>
      <c r="I1877" s="179">
        <v>5.2544000000000004</v>
      </c>
      <c r="J1877" s="179">
        <v>5.7217000000000002</v>
      </c>
      <c r="K1877" s="179">
        <v>6.1795999999999998</v>
      </c>
      <c r="L1877" s="179">
        <v>5.843</v>
      </c>
      <c r="M1877" s="179">
        <v>5.6231</v>
      </c>
      <c r="N1877" s="179">
        <v>5.016</v>
      </c>
      <c r="O1877" s="179">
        <v>4.5570000000000004</v>
      </c>
      <c r="P1877" s="179">
        <v>5.7366000000000001</v>
      </c>
      <c r="Q1877" s="179">
        <v>6.5940000000000003</v>
      </c>
      <c r="R1877" s="179">
        <v>4.4089</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44988</v>
      </c>
      <c r="E1880" s="177">
        <v>72.697100000000006</v>
      </c>
      <c r="F1880" s="177">
        <v>1.4693000000000001</v>
      </c>
      <c r="G1880" s="177">
        <v>2.6185999999999998</v>
      </c>
      <c r="H1880" s="177">
        <v>1.7811999999999999</v>
      </c>
      <c r="I1880" s="177">
        <v>-0.3886</v>
      </c>
      <c r="J1880" s="177">
        <v>0.56469999999999998</v>
      </c>
      <c r="K1880" s="177">
        <v>-5.1197999999999997</v>
      </c>
      <c r="L1880" s="177">
        <v>0.745</v>
      </c>
      <c r="M1880" s="177">
        <v>10.431900000000001</v>
      </c>
      <c r="N1880" s="177">
        <v>9.5688999999999993</v>
      </c>
      <c r="O1880" s="177">
        <v>18.9725</v>
      </c>
      <c r="P1880" s="177">
        <v>2.6124999999999998</v>
      </c>
      <c r="Q1880" s="177">
        <v>14.1972</v>
      </c>
      <c r="R1880" s="177">
        <v>8.5503999999999998</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44988</v>
      </c>
      <c r="E1881" s="177">
        <v>80.198099999999997</v>
      </c>
      <c r="F1881" s="177">
        <v>1.4718</v>
      </c>
      <c r="G1881" s="177">
        <v>2.6259000000000001</v>
      </c>
      <c r="H1881" s="177">
        <v>1.7984</v>
      </c>
      <c r="I1881" s="177">
        <v>-0.35439999999999999</v>
      </c>
      <c r="J1881" s="177">
        <v>0.63470000000000004</v>
      </c>
      <c r="K1881" s="177">
        <v>-4.9043999999999999</v>
      </c>
      <c r="L1881" s="177">
        <v>1.2044999999999999</v>
      </c>
      <c r="M1881" s="177">
        <v>11.192600000000001</v>
      </c>
      <c r="N1881" s="177">
        <v>10.587300000000001</v>
      </c>
      <c r="O1881" s="177">
        <v>20.119199999999999</v>
      </c>
      <c r="P1881" s="177">
        <v>3.6916000000000002</v>
      </c>
      <c r="Q1881" s="177">
        <v>15.5479</v>
      </c>
      <c r="R1881" s="177">
        <v>9.5503999999999998</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1756</v>
      </c>
      <c r="C1882" s="173">
        <v>148595</v>
      </c>
      <c r="D1882" s="176">
        <v>44988</v>
      </c>
      <c r="E1882" s="177">
        <v>13.446</v>
      </c>
      <c r="F1882" s="177">
        <v>0.44069999999999998</v>
      </c>
      <c r="G1882" s="177">
        <v>1.1206</v>
      </c>
      <c r="H1882" s="177">
        <v>-0.1114</v>
      </c>
      <c r="I1882" s="177">
        <v>-1.8897999999999999</v>
      </c>
      <c r="J1882" s="177">
        <v>-1.5088999999999999</v>
      </c>
      <c r="K1882" s="177">
        <v>-2.6286999999999998</v>
      </c>
      <c r="L1882" s="177">
        <v>2.8532000000000002</v>
      </c>
      <c r="M1882" s="177">
        <v>8.2782999999999998</v>
      </c>
      <c r="N1882" s="177">
        <v>5.7074999999999996</v>
      </c>
      <c r="O1882" s="177"/>
      <c r="P1882" s="177"/>
      <c r="Q1882" s="177">
        <v>14.2174</v>
      </c>
      <c r="R1882" s="177">
        <v>10.120900000000001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1757</v>
      </c>
      <c r="C1883" s="173">
        <v>148594</v>
      </c>
      <c r="D1883" s="176">
        <v>44988</v>
      </c>
      <c r="E1883" s="177">
        <v>13.221</v>
      </c>
      <c r="F1883" s="177">
        <v>0.44059999999999999</v>
      </c>
      <c r="G1883" s="177">
        <v>1.1166</v>
      </c>
      <c r="H1883" s="177">
        <v>-0.12089999999999999</v>
      </c>
      <c r="I1883" s="177">
        <v>-1.9140999999999999</v>
      </c>
      <c r="J1883" s="177">
        <v>-1.5634999999999999</v>
      </c>
      <c r="K1883" s="177">
        <v>-2.8081999999999998</v>
      </c>
      <c r="L1883" s="177">
        <v>2.4645000000000001</v>
      </c>
      <c r="M1883" s="177">
        <v>7.6628999999999996</v>
      </c>
      <c r="N1883" s="177">
        <v>4.9119000000000002</v>
      </c>
      <c r="O1883" s="177"/>
      <c r="P1883" s="177"/>
      <c r="Q1883" s="177">
        <v>13.355399999999999</v>
      </c>
      <c r="R1883" s="177">
        <v>9.2942999999999998</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44988</v>
      </c>
      <c r="E1884" s="177">
        <v>439.68799999999999</v>
      </c>
      <c r="F1884" s="177">
        <v>1.1593</v>
      </c>
      <c r="G1884" s="177">
        <v>1.427</v>
      </c>
      <c r="H1884" s="177">
        <v>0.71699999999999997</v>
      </c>
      <c r="I1884" s="177">
        <v>-1.1571</v>
      </c>
      <c r="J1884" s="177">
        <v>-1.5042</v>
      </c>
      <c r="K1884" s="177">
        <v>-6.4123000000000001</v>
      </c>
      <c r="L1884" s="177">
        <v>1.236</v>
      </c>
      <c r="M1884" s="177">
        <v>9.1774000000000004</v>
      </c>
      <c r="N1884" s="177">
        <v>7.3414999999999999</v>
      </c>
      <c r="O1884" s="177">
        <v>18.078800000000001</v>
      </c>
      <c r="P1884" s="177">
        <v>8.3298000000000005</v>
      </c>
      <c r="Q1884" s="177">
        <v>13.884</v>
      </c>
      <c r="R1884" s="177">
        <v>9.9289000000000005</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44988</v>
      </c>
      <c r="E1885" s="177">
        <v>481.38</v>
      </c>
      <c r="F1885" s="177">
        <v>1.1618999999999999</v>
      </c>
      <c r="G1885" s="177">
        <v>1.4348000000000001</v>
      </c>
      <c r="H1885" s="177">
        <v>0.73619999999999997</v>
      </c>
      <c r="I1885" s="177">
        <v>-1.1189</v>
      </c>
      <c r="J1885" s="177">
        <v>-1.4275</v>
      </c>
      <c r="K1885" s="177">
        <v>-6.1914999999999996</v>
      </c>
      <c r="L1885" s="177">
        <v>1.7155</v>
      </c>
      <c r="M1885" s="177">
        <v>9.9590999999999994</v>
      </c>
      <c r="N1885" s="177">
        <v>8.3625000000000007</v>
      </c>
      <c r="O1885" s="177">
        <v>19.1892</v>
      </c>
      <c r="P1885" s="177">
        <v>9.4398</v>
      </c>
      <c r="Q1885" s="177">
        <v>14.934900000000001</v>
      </c>
      <c r="R1885" s="177">
        <v>10.9697</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2032</v>
      </c>
      <c r="C1886" s="173">
        <v>151113</v>
      </c>
      <c r="D1886" s="176">
        <v>44988</v>
      </c>
      <c r="E1886" s="177">
        <v>66.590699999999998</v>
      </c>
      <c r="F1886" s="177">
        <v>1.494</v>
      </c>
      <c r="G1886" s="177">
        <v>2.4083000000000001</v>
      </c>
      <c r="H1886" s="177">
        <v>1.6738999999999999</v>
      </c>
      <c r="I1886" s="177">
        <v>-0.15970000000000001</v>
      </c>
      <c r="J1886" s="177">
        <v>-8.7599999999999997E-2</v>
      </c>
      <c r="K1886" s="177">
        <v>-1.4811000000000001</v>
      </c>
      <c r="L1886" s="177">
        <v>6.0750000000000002</v>
      </c>
      <c r="M1886" s="177">
        <v>15.362500000000001</v>
      </c>
      <c r="N1886" s="177">
        <v>12.5223</v>
      </c>
      <c r="O1886" s="177">
        <v>21.595700000000001</v>
      </c>
      <c r="P1886" s="177">
        <v>11.2103</v>
      </c>
      <c r="Q1886" s="177">
        <v>18.0808</v>
      </c>
      <c r="R1886" s="177">
        <v>15.1271</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2033</v>
      </c>
      <c r="C1887" s="173">
        <v>151110</v>
      </c>
      <c r="D1887" s="176">
        <v>44988</v>
      </c>
      <c r="E1887" s="177">
        <v>61.028300000000002</v>
      </c>
      <c r="F1887" s="177">
        <v>1.4911000000000001</v>
      </c>
      <c r="G1887" s="177">
        <v>2.4001000000000001</v>
      </c>
      <c r="H1887" s="177">
        <v>1.6545000000000001</v>
      </c>
      <c r="I1887" s="177">
        <v>-0.19800000000000001</v>
      </c>
      <c r="J1887" s="177">
        <v>-0.1646</v>
      </c>
      <c r="K1887" s="177">
        <v>-1.7235</v>
      </c>
      <c r="L1887" s="177">
        <v>5.5597000000000003</v>
      </c>
      <c r="M1887" s="177">
        <v>14.5276</v>
      </c>
      <c r="N1887" s="177">
        <v>11.4367</v>
      </c>
      <c r="O1887" s="177">
        <v>20.425799999999999</v>
      </c>
      <c r="P1887" s="177">
        <v>10.152699999999999</v>
      </c>
      <c r="Q1887" s="177">
        <v>14.738300000000001</v>
      </c>
      <c r="R1887" s="177">
        <v>14.021000000000001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44988</v>
      </c>
      <c r="E1888" s="177">
        <v>277.36</v>
      </c>
      <c r="F1888" s="177">
        <v>0.93889999999999996</v>
      </c>
      <c r="G1888" s="177">
        <v>1.3409</v>
      </c>
      <c r="H1888" s="177">
        <v>0.44180000000000003</v>
      </c>
      <c r="I1888" s="177">
        <v>-0.96409999999999996</v>
      </c>
      <c r="J1888" s="177">
        <v>-0.6875</v>
      </c>
      <c r="K1888" s="177">
        <v>-2.0829</v>
      </c>
      <c r="L1888" s="177">
        <v>6.8289</v>
      </c>
      <c r="M1888" s="177">
        <v>11.9154</v>
      </c>
      <c r="N1888" s="177">
        <v>13.704800000000001</v>
      </c>
      <c r="O1888" s="177">
        <v>28.001799999999999</v>
      </c>
      <c r="P1888" s="177">
        <v>14.085100000000001</v>
      </c>
      <c r="Q1888" s="177">
        <v>19.6097</v>
      </c>
      <c r="R1888" s="177">
        <v>18.1768</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44988</v>
      </c>
      <c r="E1889" s="177">
        <v>300.95</v>
      </c>
      <c r="F1889" s="177">
        <v>0.93569999999999998</v>
      </c>
      <c r="G1889" s="177">
        <v>1.3435999999999999</v>
      </c>
      <c r="H1889" s="177">
        <v>0.4506</v>
      </c>
      <c r="I1889" s="177">
        <v>-0.94789999999999996</v>
      </c>
      <c r="J1889" s="177">
        <v>-0.64710000000000001</v>
      </c>
      <c r="K1889" s="177">
        <v>-1.9547000000000001</v>
      </c>
      <c r="L1889" s="177">
        <v>7.1073000000000004</v>
      </c>
      <c r="M1889" s="177">
        <v>12.3535</v>
      </c>
      <c r="N1889" s="177">
        <v>14.316599999999999</v>
      </c>
      <c r="O1889" s="177">
        <v>28.704599999999999</v>
      </c>
      <c r="P1889" s="177">
        <v>14.7973</v>
      </c>
      <c r="Q1889" s="177">
        <v>17.561199999999999</v>
      </c>
      <c r="R1889" s="177">
        <v>18.8325</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44988</v>
      </c>
      <c r="E1890" s="177">
        <v>16.84</v>
      </c>
      <c r="F1890" s="177">
        <v>1.5068999999999999</v>
      </c>
      <c r="G1890" s="177">
        <v>2.0606</v>
      </c>
      <c r="H1890" s="177">
        <v>1.6294999999999999</v>
      </c>
      <c r="I1890" s="177">
        <v>-0.7661</v>
      </c>
      <c r="J1890" s="177">
        <v>-0.64900000000000002</v>
      </c>
      <c r="K1890" s="177">
        <v>-5.9743000000000004</v>
      </c>
      <c r="L1890" s="177">
        <v>1.5682</v>
      </c>
      <c r="M1890" s="177">
        <v>8.9968000000000004</v>
      </c>
      <c r="N1890" s="177">
        <v>6.7850000000000001</v>
      </c>
      <c r="O1890" s="177">
        <v>17.2773</v>
      </c>
      <c r="P1890" s="177"/>
      <c r="Q1890" s="177">
        <v>12.173</v>
      </c>
      <c r="R1890" s="177">
        <v>9.7925000000000004</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44988</v>
      </c>
      <c r="E1891" s="177">
        <v>16.03</v>
      </c>
      <c r="F1891" s="177">
        <v>1.4557</v>
      </c>
      <c r="G1891" s="177">
        <v>2.0369000000000002</v>
      </c>
      <c r="H1891" s="177">
        <v>1.6487000000000001</v>
      </c>
      <c r="I1891" s="177">
        <v>-0.80449999999999999</v>
      </c>
      <c r="J1891" s="177">
        <v>-0.68149999999999999</v>
      </c>
      <c r="K1891" s="177">
        <v>-6.1475</v>
      </c>
      <c r="L1891" s="177">
        <v>1.1355999999999999</v>
      </c>
      <c r="M1891" s="177">
        <v>8.2377000000000002</v>
      </c>
      <c r="N1891" s="177">
        <v>5.9484000000000004</v>
      </c>
      <c r="O1891" s="177">
        <v>16.378</v>
      </c>
      <c r="P1891" s="177"/>
      <c r="Q1891" s="177">
        <v>10.960800000000001</v>
      </c>
      <c r="R1891" s="177">
        <v>8.8876000000000008</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44988</v>
      </c>
      <c r="E1892" s="177">
        <v>101.874</v>
      </c>
      <c r="F1892" s="177">
        <v>0.86329999999999996</v>
      </c>
      <c r="G1892" s="177">
        <v>1.3974</v>
      </c>
      <c r="H1892" s="177">
        <v>0.34770000000000001</v>
      </c>
      <c r="I1892" s="177">
        <v>-1.0817000000000001</v>
      </c>
      <c r="J1892" s="177">
        <v>-0.1079</v>
      </c>
      <c r="K1892" s="177">
        <v>-3.0261</v>
      </c>
      <c r="L1892" s="177">
        <v>2.0617999999999999</v>
      </c>
      <c r="M1892" s="177">
        <v>11.0222</v>
      </c>
      <c r="N1892" s="177">
        <v>11.264699999999999</v>
      </c>
      <c r="O1892" s="177">
        <v>27.0715</v>
      </c>
      <c r="P1892" s="177">
        <v>11.610900000000001</v>
      </c>
      <c r="Q1892" s="177">
        <v>16.317799999999998</v>
      </c>
      <c r="R1892" s="177">
        <v>19.4574</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44988</v>
      </c>
      <c r="E1893" s="177">
        <v>92.152000000000001</v>
      </c>
      <c r="F1893" s="177">
        <v>0.86029999999999995</v>
      </c>
      <c r="G1893" s="177">
        <v>1.3885000000000001</v>
      </c>
      <c r="H1893" s="177">
        <v>0.3266</v>
      </c>
      <c r="I1893" s="177">
        <v>-1.1213</v>
      </c>
      <c r="J1893" s="177">
        <v>-0.1885</v>
      </c>
      <c r="K1893" s="177">
        <v>-3.2911000000000001</v>
      </c>
      <c r="L1893" s="177">
        <v>1.5002</v>
      </c>
      <c r="M1893" s="177">
        <v>10.098000000000001</v>
      </c>
      <c r="N1893" s="177">
        <v>10.045400000000001</v>
      </c>
      <c r="O1893" s="177">
        <v>25.6891</v>
      </c>
      <c r="P1893" s="177">
        <v>10.3851</v>
      </c>
      <c r="Q1893" s="177">
        <v>15.961</v>
      </c>
      <c r="R1893" s="177">
        <v>18.1538</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44988</v>
      </c>
      <c r="E1894" s="177">
        <v>19.306899999999999</v>
      </c>
      <c r="F1894" s="177">
        <v>0.45369999999999999</v>
      </c>
      <c r="G1894" s="177">
        <v>1.4443999999999999</v>
      </c>
      <c r="H1894" s="177">
        <v>0.18779999999999999</v>
      </c>
      <c r="I1894" s="177">
        <v>-2.1865999999999999</v>
      </c>
      <c r="J1894" s="177">
        <v>-1.4527000000000001</v>
      </c>
      <c r="K1894" s="177">
        <v>-6.2885999999999997</v>
      </c>
      <c r="L1894" s="177">
        <v>-1.0375000000000001</v>
      </c>
      <c r="M1894" s="177">
        <v>4.5526</v>
      </c>
      <c r="N1894" s="177">
        <v>5.5708000000000002</v>
      </c>
      <c r="O1894" s="177">
        <v>16.206199999999999</v>
      </c>
      <c r="P1894" s="177">
        <v>5.8922999999999996</v>
      </c>
      <c r="Q1894" s="177">
        <v>9.1801999999999992</v>
      </c>
      <c r="R1894" s="177">
        <v>8.7451000000000008</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44988</v>
      </c>
      <c r="E1895" s="177">
        <v>16.730599999999999</v>
      </c>
      <c r="F1895" s="177">
        <v>0.44850000000000001</v>
      </c>
      <c r="G1895" s="177">
        <v>1.4289000000000001</v>
      </c>
      <c r="H1895" s="177">
        <v>0.1532</v>
      </c>
      <c r="I1895" s="177">
        <v>-2.254</v>
      </c>
      <c r="J1895" s="177">
        <v>-1.5888</v>
      </c>
      <c r="K1895" s="177">
        <v>-6.7034000000000002</v>
      </c>
      <c r="L1895" s="177">
        <v>-1.913</v>
      </c>
      <c r="M1895" s="177">
        <v>3.1709000000000001</v>
      </c>
      <c r="N1895" s="177">
        <v>3.7048999999999999</v>
      </c>
      <c r="O1895" s="177">
        <v>13.926</v>
      </c>
      <c r="P1895" s="177">
        <v>4.0697999999999999</v>
      </c>
      <c r="Q1895" s="177">
        <v>7.1124000000000001</v>
      </c>
      <c r="R1895" s="177">
        <v>6.8234000000000004</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44988</v>
      </c>
      <c r="E1896" s="177">
        <v>442.76634376176497</v>
      </c>
      <c r="F1896" s="177">
        <v>1.1182000000000001</v>
      </c>
      <c r="G1896" s="177">
        <v>2.0764999999999998</v>
      </c>
      <c r="H1896" s="177">
        <v>1.421</v>
      </c>
      <c r="I1896" s="177">
        <v>-0.53610000000000002</v>
      </c>
      <c r="J1896" s="177">
        <v>0.87260000000000004</v>
      </c>
      <c r="K1896" s="177">
        <v>-0.89470000000000005</v>
      </c>
      <c r="L1896" s="177">
        <v>7.9752000000000001</v>
      </c>
      <c r="M1896" s="177">
        <v>16.571300000000001</v>
      </c>
      <c r="N1896" s="177">
        <v>13.2501</v>
      </c>
      <c r="O1896" s="177">
        <v>18.6739</v>
      </c>
      <c r="P1896" s="177">
        <v>11.118399999999999</v>
      </c>
      <c r="Q1896" s="177">
        <v>15.8475</v>
      </c>
      <c r="R1896" s="177">
        <v>12.301399999999999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44988</v>
      </c>
      <c r="E1897" s="177">
        <v>60.064</v>
      </c>
      <c r="F1897" s="177">
        <v>1.1198999999999999</v>
      </c>
      <c r="G1897" s="177">
        <v>2.0813999999999999</v>
      </c>
      <c r="H1897" s="177">
        <v>1.4332</v>
      </c>
      <c r="I1897" s="177">
        <v>-0.51170000000000004</v>
      </c>
      <c r="J1897" s="177">
        <v>0.92300000000000004</v>
      </c>
      <c r="K1897" s="177">
        <v>-0.7349</v>
      </c>
      <c r="L1897" s="177">
        <v>8.3251000000000008</v>
      </c>
      <c r="M1897" s="177">
        <v>17.157800000000002</v>
      </c>
      <c r="N1897" s="177">
        <v>13.987500000000001</v>
      </c>
      <c r="O1897" s="177">
        <v>19.456199999999999</v>
      </c>
      <c r="P1897" s="177">
        <v>11.847300000000001</v>
      </c>
      <c r="Q1897" s="177">
        <v>15.0061</v>
      </c>
      <c r="R1897" s="177">
        <v>13.0456</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44988</v>
      </c>
      <c r="E1898" s="177">
        <v>123.6713</v>
      </c>
      <c r="F1898" s="177">
        <v>1.4180999999999999</v>
      </c>
      <c r="G1898" s="177">
        <v>1.8172999999999999</v>
      </c>
      <c r="H1898" s="177">
        <v>1.0958000000000001</v>
      </c>
      <c r="I1898" s="177">
        <v>-0.91979999999999995</v>
      </c>
      <c r="J1898" s="177">
        <v>-0.62939999999999996</v>
      </c>
      <c r="K1898" s="177">
        <v>-6.5442999999999998</v>
      </c>
      <c r="L1898" s="177">
        <v>-1.1902999999999999</v>
      </c>
      <c r="M1898" s="177">
        <v>7.7401999999999997</v>
      </c>
      <c r="N1898" s="177">
        <v>6.0483000000000002</v>
      </c>
      <c r="O1898" s="177">
        <v>19.840399999999999</v>
      </c>
      <c r="P1898" s="177">
        <v>11.0494</v>
      </c>
      <c r="Q1898" s="177">
        <v>15.226599999999999</v>
      </c>
      <c r="R1898" s="177">
        <v>11.3475</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44988</v>
      </c>
      <c r="E1899" s="177">
        <v>133.12819999999999</v>
      </c>
      <c r="F1899" s="177">
        <v>1.4198999999999999</v>
      </c>
      <c r="G1899" s="177">
        <v>1.8233999999999999</v>
      </c>
      <c r="H1899" s="177">
        <v>1.1103000000000001</v>
      </c>
      <c r="I1899" s="177">
        <v>-0.88990000000000002</v>
      </c>
      <c r="J1899" s="177">
        <v>-0.56899999999999995</v>
      </c>
      <c r="K1899" s="177">
        <v>-6.3642000000000003</v>
      </c>
      <c r="L1899" s="177">
        <v>-0.82589999999999997</v>
      </c>
      <c r="M1899" s="177">
        <v>8.3300999999999998</v>
      </c>
      <c r="N1899" s="177">
        <v>6.8192000000000004</v>
      </c>
      <c r="O1899" s="177">
        <v>20.651800000000001</v>
      </c>
      <c r="P1899" s="177">
        <v>11.797000000000001</v>
      </c>
      <c r="Q1899" s="177">
        <v>14.2521</v>
      </c>
      <c r="R1899" s="177">
        <v>12.117800000000001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44988</v>
      </c>
      <c r="E1900" s="177">
        <v>79.73</v>
      </c>
      <c r="F1900" s="177">
        <v>0.98799999999999999</v>
      </c>
      <c r="G1900" s="177">
        <v>1.1801999999999999</v>
      </c>
      <c r="H1900" s="177">
        <v>1.2500000000000001E-2</v>
      </c>
      <c r="I1900" s="177">
        <v>-2.2078000000000002</v>
      </c>
      <c r="J1900" s="177">
        <v>-2.6496</v>
      </c>
      <c r="K1900" s="177">
        <v>-4.3545999999999996</v>
      </c>
      <c r="L1900" s="177">
        <v>0.72009999999999996</v>
      </c>
      <c r="M1900" s="177">
        <v>7.9767000000000001</v>
      </c>
      <c r="N1900" s="177">
        <v>9.7906999999999993</v>
      </c>
      <c r="O1900" s="177">
        <v>17.522500000000001</v>
      </c>
      <c r="P1900" s="177">
        <v>8.5896000000000008</v>
      </c>
      <c r="Q1900" s="177">
        <v>13.0025</v>
      </c>
      <c r="R1900" s="177">
        <v>7.5256999999999996</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44988</v>
      </c>
      <c r="E1901" s="177">
        <v>77.89</v>
      </c>
      <c r="F1901" s="177">
        <v>0.97230000000000005</v>
      </c>
      <c r="G1901" s="177">
        <v>1.169</v>
      </c>
      <c r="H1901" s="177">
        <v>-1.2800000000000001E-2</v>
      </c>
      <c r="I1901" s="177">
        <v>-2.2342</v>
      </c>
      <c r="J1901" s="177">
        <v>-2.6861999999999999</v>
      </c>
      <c r="K1901" s="177">
        <v>-4.4763000000000002</v>
      </c>
      <c r="L1901" s="177">
        <v>0.46429999999999999</v>
      </c>
      <c r="M1901" s="177">
        <v>7.5679999999999996</v>
      </c>
      <c r="N1901" s="177">
        <v>9.2425999999999995</v>
      </c>
      <c r="O1901" s="177">
        <v>16.9377</v>
      </c>
      <c r="P1901" s="177">
        <v>8.1172000000000004</v>
      </c>
      <c r="Q1901" s="177">
        <v>12.6639</v>
      </c>
      <c r="R1901" s="177">
        <v>6.9859999999999998</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44988</v>
      </c>
      <c r="E1902" s="177">
        <v>207.40649999999999</v>
      </c>
      <c r="F1902" s="177">
        <v>1.0954999999999999</v>
      </c>
      <c r="G1902" s="177">
        <v>1.8911</v>
      </c>
      <c r="H1902" s="177">
        <v>1.8284</v>
      </c>
      <c r="I1902" s="177">
        <v>-0.19309999999999999</v>
      </c>
      <c r="J1902" s="177">
        <v>0.75219999999999998</v>
      </c>
      <c r="K1902" s="177">
        <v>-4.2499000000000002</v>
      </c>
      <c r="L1902" s="177">
        <v>1.0084</v>
      </c>
      <c r="M1902" s="177">
        <v>10.023099999999999</v>
      </c>
      <c r="N1902" s="177">
        <v>12.3935</v>
      </c>
      <c r="O1902" s="177">
        <v>17.291699999999999</v>
      </c>
      <c r="P1902" s="177">
        <v>8.4359999999999999</v>
      </c>
      <c r="Q1902" s="177">
        <v>17.615600000000001</v>
      </c>
      <c r="R1902" s="177">
        <v>10.3104</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44988</v>
      </c>
      <c r="E1903" s="177">
        <v>228.21199999999999</v>
      </c>
      <c r="F1903" s="177">
        <v>1.0984</v>
      </c>
      <c r="G1903" s="177">
        <v>1.8996999999999999</v>
      </c>
      <c r="H1903" s="177">
        <v>1.8484</v>
      </c>
      <c r="I1903" s="177">
        <v>-0.15329999999999999</v>
      </c>
      <c r="J1903" s="177">
        <v>0.83220000000000005</v>
      </c>
      <c r="K1903" s="177">
        <v>-4.0030999999999999</v>
      </c>
      <c r="L1903" s="177">
        <v>1.5308999999999999</v>
      </c>
      <c r="M1903" s="177">
        <v>10.880599999999999</v>
      </c>
      <c r="N1903" s="177">
        <v>13.560499999999999</v>
      </c>
      <c r="O1903" s="177">
        <v>18.603100000000001</v>
      </c>
      <c r="P1903" s="177">
        <v>9.7684999999999995</v>
      </c>
      <c r="Q1903" s="177">
        <v>15.9308</v>
      </c>
      <c r="R1903" s="177">
        <v>11.469099999999999</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44988</v>
      </c>
      <c r="E1908" s="177">
        <v>445.68959999999998</v>
      </c>
      <c r="F1908" s="177">
        <v>1.0506</v>
      </c>
      <c r="G1908" s="177">
        <v>1.5411999999999999</v>
      </c>
      <c r="H1908" s="177">
        <v>1.0051000000000001</v>
      </c>
      <c r="I1908" s="177">
        <v>-0.1178</v>
      </c>
      <c r="J1908" s="177">
        <v>0.75460000000000005</v>
      </c>
      <c r="K1908" s="177">
        <v>-4.4196999999999997</v>
      </c>
      <c r="L1908" s="177">
        <v>3.2018</v>
      </c>
      <c r="M1908" s="177">
        <v>14.274100000000001</v>
      </c>
      <c r="N1908" s="177">
        <v>16.0107</v>
      </c>
      <c r="O1908" s="177">
        <v>26.1342</v>
      </c>
      <c r="P1908" s="177">
        <v>10.706300000000001</v>
      </c>
      <c r="Q1908" s="177">
        <v>17.075600000000001</v>
      </c>
      <c r="R1908" s="177">
        <v>15.402699999999999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44988</v>
      </c>
      <c r="E1909" s="177">
        <v>482.9742</v>
      </c>
      <c r="F1909" s="177">
        <v>1.0545</v>
      </c>
      <c r="G1909" s="177">
        <v>1.5528</v>
      </c>
      <c r="H1909" s="177">
        <v>1.0330999999999999</v>
      </c>
      <c r="I1909" s="177">
        <v>-6.1600000000000002E-2</v>
      </c>
      <c r="J1909" s="177">
        <v>0.86040000000000005</v>
      </c>
      <c r="K1909" s="177">
        <v>-4.1368999999999998</v>
      </c>
      <c r="L1909" s="177">
        <v>3.7803</v>
      </c>
      <c r="M1909" s="177">
        <v>15.201499999999999</v>
      </c>
      <c r="N1909" s="177">
        <v>17.244199999999999</v>
      </c>
      <c r="O1909" s="177">
        <v>27.3569</v>
      </c>
      <c r="P1909" s="177">
        <v>11.713100000000001</v>
      </c>
      <c r="Q1909" s="177">
        <v>14.1274</v>
      </c>
      <c r="R1909" s="177">
        <v>16.515799999999999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44988</v>
      </c>
      <c r="E1910" s="177">
        <v>17.75</v>
      </c>
      <c r="F1910" s="177">
        <v>1.0820000000000001</v>
      </c>
      <c r="G1910" s="177">
        <v>1.4865999999999999</v>
      </c>
      <c r="H1910" s="177">
        <v>0.85229999999999995</v>
      </c>
      <c r="I1910" s="177">
        <v>-1.1142000000000001</v>
      </c>
      <c r="J1910" s="177">
        <v>-1.7164999999999999</v>
      </c>
      <c r="K1910" s="177">
        <v>-4.7747000000000002</v>
      </c>
      <c r="L1910" s="177">
        <v>0.3392</v>
      </c>
      <c r="M1910" s="177">
        <v>9.298</v>
      </c>
      <c r="N1910" s="177">
        <v>9.9751999999999992</v>
      </c>
      <c r="O1910" s="177">
        <v>20.597799999999999</v>
      </c>
      <c r="P1910" s="177"/>
      <c r="Q1910" s="177">
        <v>14.477499999999999</v>
      </c>
      <c r="R1910" s="177">
        <v>10.4885</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44988</v>
      </c>
      <c r="E1911" s="177">
        <v>17.16</v>
      </c>
      <c r="F1911" s="177">
        <v>1.1195999999999999</v>
      </c>
      <c r="G1911" s="177">
        <v>1.5385</v>
      </c>
      <c r="H1911" s="177">
        <v>0.88180000000000003</v>
      </c>
      <c r="I1911" s="177">
        <v>-1.1520999999999999</v>
      </c>
      <c r="J1911" s="177">
        <v>-1.7745</v>
      </c>
      <c r="K1911" s="177">
        <v>-4.9833999999999996</v>
      </c>
      <c r="L1911" s="177">
        <v>-0.1164</v>
      </c>
      <c r="M1911" s="177">
        <v>8.5388999999999999</v>
      </c>
      <c r="N1911" s="177">
        <v>9.0215999999999994</v>
      </c>
      <c r="O1911" s="177">
        <v>19.721599999999999</v>
      </c>
      <c r="P1911" s="177"/>
      <c r="Q1911" s="177">
        <v>13.5692</v>
      </c>
      <c r="R1911" s="177">
        <v>9.6212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44988</v>
      </c>
      <c r="E1912" s="177">
        <v>109.0692</v>
      </c>
      <c r="F1912" s="177">
        <v>0.78139999999999998</v>
      </c>
      <c r="G1912" s="177">
        <v>0.97430000000000005</v>
      </c>
      <c r="H1912" s="177">
        <v>4.5499999999999999E-2</v>
      </c>
      <c r="I1912" s="177">
        <v>-2.0245000000000002</v>
      </c>
      <c r="J1912" s="177">
        <v>-1.7339</v>
      </c>
      <c r="K1912" s="177">
        <v>-5.3780999999999999</v>
      </c>
      <c r="L1912" s="177">
        <v>9.4899999999999998E-2</v>
      </c>
      <c r="M1912" s="177">
        <v>9.1584000000000003</v>
      </c>
      <c r="N1912" s="177">
        <v>8.8843999999999994</v>
      </c>
      <c r="O1912" s="177">
        <v>17.844200000000001</v>
      </c>
      <c r="P1912" s="177">
        <v>12.326499999999999</v>
      </c>
      <c r="Q1912" s="177">
        <v>12.6905</v>
      </c>
      <c r="R1912" s="177">
        <v>9.6946999999999992</v>
      </c>
    </row>
    <row r="1913" spans="1:34" x14ac:dyDescent="0.3">
      <c r="A1913" s="173" t="s">
        <v>380</v>
      </c>
      <c r="B1913" s="173" t="s">
        <v>45</v>
      </c>
      <c r="C1913" s="173">
        <v>103098</v>
      </c>
      <c r="D1913" s="176">
        <v>44988</v>
      </c>
      <c r="E1913" s="177">
        <v>101.31319999999999</v>
      </c>
      <c r="F1913" s="177">
        <v>0.77900000000000003</v>
      </c>
      <c r="G1913" s="177">
        <v>0.96730000000000005</v>
      </c>
      <c r="H1913" s="177">
        <v>3.0499999999999999E-2</v>
      </c>
      <c r="I1913" s="177">
        <v>-2.0537999999999998</v>
      </c>
      <c r="J1913" s="177">
        <v>-1.7932999999999999</v>
      </c>
      <c r="K1913" s="177">
        <v>-5.5624000000000002</v>
      </c>
      <c r="L1913" s="177">
        <v>-0.28220000000000001</v>
      </c>
      <c r="M1913" s="177">
        <v>8.5470000000000006</v>
      </c>
      <c r="N1913" s="177">
        <v>8.0736000000000008</v>
      </c>
      <c r="O1913" s="177">
        <v>17.013100000000001</v>
      </c>
      <c r="P1913" s="177">
        <v>11.542199999999999</v>
      </c>
      <c r="Q1913" s="177">
        <v>14.036099999999999</v>
      </c>
      <c r="R1913" s="177">
        <v>8.8937000000000008</v>
      </c>
    </row>
    <row r="1914" spans="1:34" x14ac:dyDescent="0.3">
      <c r="A1914" s="178" t="s">
        <v>27</v>
      </c>
      <c r="B1914" s="173"/>
      <c r="C1914" s="173"/>
      <c r="D1914" s="173"/>
      <c r="E1914" s="173"/>
      <c r="F1914" s="179">
        <v>1.0563033333333336</v>
      </c>
      <c r="G1914" s="179">
        <v>1.6530800000000001</v>
      </c>
      <c r="H1914" s="179">
        <v>0.86332999999999993</v>
      </c>
      <c r="I1914" s="179">
        <v>-1.0492233333333334</v>
      </c>
      <c r="J1914" s="179">
        <v>-0.65390999999999977</v>
      </c>
      <c r="K1914" s="179">
        <v>-4.2538433333333332</v>
      </c>
      <c r="L1914" s="179">
        <v>2.1376766666666667</v>
      </c>
      <c r="M1914" s="179">
        <v>10.273503333333334</v>
      </c>
      <c r="N1914" s="179">
        <v>9.8693766666666622</v>
      </c>
      <c r="O1914" s="179">
        <v>20.33145714285714</v>
      </c>
      <c r="P1914" s="179">
        <v>9.7203624999999985</v>
      </c>
      <c r="Q1914" s="179">
        <v>14.445113333333335</v>
      </c>
      <c r="R1914" s="179">
        <v>11.738396666666667</v>
      </c>
    </row>
    <row r="1915" spans="1:34" x14ac:dyDescent="0.3">
      <c r="A1915" s="178" t="s">
        <v>407</v>
      </c>
      <c r="B1915" s="173"/>
      <c r="C1915" s="173"/>
      <c r="D1915" s="173"/>
      <c r="E1915" s="173"/>
      <c r="F1915" s="179">
        <v>1.0887500000000001</v>
      </c>
      <c r="G1915" s="179">
        <v>1.5125500000000001</v>
      </c>
      <c r="H1915" s="179">
        <v>0.86704999999999999</v>
      </c>
      <c r="I1915" s="179">
        <v>-0.95599999999999996</v>
      </c>
      <c r="J1915" s="179">
        <v>-0.64805000000000001</v>
      </c>
      <c r="K1915" s="179">
        <v>-4.4480000000000004</v>
      </c>
      <c r="L1915" s="179">
        <v>1.3681000000000001</v>
      </c>
      <c r="M1915" s="179">
        <v>9.6285500000000006</v>
      </c>
      <c r="N1915" s="179">
        <v>9.6798000000000002</v>
      </c>
      <c r="O1915" s="179">
        <v>19.322699999999998</v>
      </c>
      <c r="P1915" s="179">
        <v>10.5457</v>
      </c>
      <c r="Q1915" s="179">
        <v>14.364799999999999</v>
      </c>
      <c r="R1915" s="179">
        <v>10.39945</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1127</v>
      </c>
      <c r="B8" s="59">
        <f>VLOOKUP($A8,'Return Data'!$B$7:$R$2292,3,0)</f>
        <v>44988</v>
      </c>
      <c r="C8" s="60">
        <f>VLOOKUP($A8,'Return Data'!$B$7:$R$2292,4,0)</f>
        <v>28.468299999999999</v>
      </c>
      <c r="D8" s="60">
        <f>VLOOKUP($A8,'Return Data'!$B$7:$R$2292,10,0)</f>
        <v>-5.4234</v>
      </c>
      <c r="E8" s="61">
        <f t="shared" ref="E8:E15" si="0">RANK(D8,D$8:D$15,0)</f>
        <v>8</v>
      </c>
      <c r="F8" s="60">
        <f>VLOOKUP($A8,'Return Data'!$B$7:$R$2292,11,0)</f>
        <v>-4.3163</v>
      </c>
      <c r="G8" s="61">
        <f t="shared" ref="G8:G15" si="1">RANK(F8,F$8:F$15,0)</f>
        <v>8</v>
      </c>
      <c r="H8" s="60">
        <f>VLOOKUP($A8,'Return Data'!$B$7:$R$2292,12,0)</f>
        <v>1.1706000000000001</v>
      </c>
      <c r="I8" s="61">
        <f t="shared" ref="I8:I15" si="2">RANK(H8,H$8:H$15,0)</f>
        <v>8</v>
      </c>
      <c r="J8" s="60">
        <f>VLOOKUP($A8,'Return Data'!$B$7:$R$2292,13,0)</f>
        <v>-2.5581999999999998</v>
      </c>
      <c r="K8" s="61">
        <f t="shared" ref="K8:K15" si="3">RANK(J8,J$8:J$15,0)</f>
        <v>8</v>
      </c>
      <c r="L8" s="60">
        <f>VLOOKUP($A8,'Return Data'!$B$7:$R$2292,17,0)</f>
        <v>4.0982000000000003</v>
      </c>
      <c r="M8" s="61">
        <f t="shared" ref="M8:M15" si="4">RANK(L8,L$8:L$15,0)</f>
        <v>8</v>
      </c>
      <c r="N8" s="60">
        <f>VLOOKUP($A8,'Return Data'!$B$7:$R$2292,14,0)</f>
        <v>10.1662</v>
      </c>
      <c r="O8" s="61">
        <f t="shared" ref="O8:O13" si="5">RANK(N8,N$8:N$15,0)</f>
        <v>5</v>
      </c>
      <c r="P8" s="60">
        <f>VLOOKUP($A8,'Return Data'!$B$7:$R$2292,15,0)</f>
        <v>9.1457999999999995</v>
      </c>
      <c r="Q8" s="61">
        <f t="shared" ref="Q8:Q13" si="6">RANK(P8,P$8:P$15,0)</f>
        <v>4</v>
      </c>
      <c r="R8" s="60">
        <f>VLOOKUP($A8,'Return Data'!$B$7:$R$2292,16,0)</f>
        <v>8.7050000000000001</v>
      </c>
      <c r="S8" s="62">
        <f t="shared" ref="S8:S15" si="7">RANK(R8,R$8:R$15,0)</f>
        <v>7</v>
      </c>
    </row>
    <row r="9" spans="1:20" x14ac:dyDescent="0.3">
      <c r="A9" s="58" t="s">
        <v>1128</v>
      </c>
      <c r="B9" s="59">
        <f>VLOOKUP($A9,'Return Data'!$B$7:$R$2292,3,0)</f>
        <v>44988</v>
      </c>
      <c r="C9" s="60">
        <f>VLOOKUP($A9,'Return Data'!$B$7:$R$2292,4,0)</f>
        <v>49.579000000000001</v>
      </c>
      <c r="D9" s="60">
        <f>VLOOKUP($A9,'Return Data'!$B$7:$R$2292,10,0)</f>
        <v>-1.9460999999999999</v>
      </c>
      <c r="E9" s="61">
        <f t="shared" si="0"/>
        <v>3</v>
      </c>
      <c r="F9" s="60">
        <f>VLOOKUP($A9,'Return Data'!$B$7:$R$2292,11,0)</f>
        <v>1.9661</v>
      </c>
      <c r="G9" s="61">
        <f t="shared" si="1"/>
        <v>7</v>
      </c>
      <c r="H9" s="60">
        <f>VLOOKUP($A9,'Return Data'!$B$7:$R$2292,12,0)</f>
        <v>6.4909999999999997</v>
      </c>
      <c r="I9" s="61">
        <f t="shared" si="2"/>
        <v>7</v>
      </c>
      <c r="J9" s="60">
        <f>VLOOKUP($A9,'Return Data'!$B$7:$R$2292,13,0)</f>
        <v>7.5792999999999999</v>
      </c>
      <c r="K9" s="61">
        <f t="shared" si="3"/>
        <v>5</v>
      </c>
      <c r="L9" s="60">
        <f>VLOOKUP($A9,'Return Data'!$B$7:$R$2292,17,0)</f>
        <v>9.1042000000000005</v>
      </c>
      <c r="M9" s="61">
        <f t="shared" si="4"/>
        <v>4</v>
      </c>
      <c r="N9" s="60">
        <f>VLOOKUP($A9,'Return Data'!$B$7:$R$2292,14,0)</f>
        <v>14.002700000000001</v>
      </c>
      <c r="O9" s="61">
        <f t="shared" si="5"/>
        <v>3</v>
      </c>
      <c r="P9" s="60">
        <f>VLOOKUP($A9,'Return Data'!$B$7:$R$2292,15,0)</f>
        <v>9.7197999999999993</v>
      </c>
      <c r="Q9" s="61">
        <f t="shared" si="6"/>
        <v>3</v>
      </c>
      <c r="R9" s="60">
        <f>VLOOKUP($A9,'Return Data'!$B$7:$R$2292,16,0)</f>
        <v>9.5495000000000001</v>
      </c>
      <c r="S9" s="62">
        <f t="shared" si="7"/>
        <v>5</v>
      </c>
    </row>
    <row r="10" spans="1:20" x14ac:dyDescent="0.3">
      <c r="A10" s="58" t="s">
        <v>1130</v>
      </c>
      <c r="B10" s="59">
        <f>VLOOKUP($A10,'Return Data'!$B$7:$R$2292,3,0)</f>
        <v>44988</v>
      </c>
      <c r="C10" s="60">
        <f>VLOOKUP($A10,'Return Data'!$B$7:$R$2292,4,0)</f>
        <v>477.48039999999997</v>
      </c>
      <c r="D10" s="60">
        <f>VLOOKUP($A10,'Return Data'!$B$7:$R$2292,10,0)</f>
        <v>-1.1068</v>
      </c>
      <c r="E10" s="61">
        <f t="shared" si="0"/>
        <v>2</v>
      </c>
      <c r="F10" s="60">
        <f>VLOOKUP($A10,'Return Data'!$B$7:$R$2292,11,0)</f>
        <v>6.3994</v>
      </c>
      <c r="G10" s="61">
        <f t="shared" si="1"/>
        <v>1</v>
      </c>
      <c r="H10" s="60">
        <f>VLOOKUP($A10,'Return Data'!$B$7:$R$2292,12,0)</f>
        <v>10.7431</v>
      </c>
      <c r="I10" s="61">
        <f t="shared" si="2"/>
        <v>1</v>
      </c>
      <c r="J10" s="60">
        <f>VLOOKUP($A10,'Return Data'!$B$7:$R$2292,13,0)</f>
        <v>13.3772</v>
      </c>
      <c r="K10" s="61">
        <f t="shared" si="3"/>
        <v>1</v>
      </c>
      <c r="L10" s="60">
        <f>VLOOKUP($A10,'Return Data'!$B$7:$R$2292,17,0)</f>
        <v>17.726099999999999</v>
      </c>
      <c r="M10" s="61">
        <f t="shared" si="4"/>
        <v>2</v>
      </c>
      <c r="N10" s="60">
        <f>VLOOKUP($A10,'Return Data'!$B$7:$R$2292,14,0)</f>
        <v>22.66</v>
      </c>
      <c r="O10" s="61">
        <f t="shared" si="5"/>
        <v>2</v>
      </c>
      <c r="P10" s="60">
        <f>VLOOKUP($A10,'Return Data'!$B$7:$R$2292,15,0)</f>
        <v>13.0116</v>
      </c>
      <c r="Q10" s="61">
        <f t="shared" si="6"/>
        <v>2</v>
      </c>
      <c r="R10" s="60">
        <f>VLOOKUP($A10,'Return Data'!$B$7:$R$2292,16,0)</f>
        <v>20.9208</v>
      </c>
      <c r="S10" s="62">
        <f t="shared" si="7"/>
        <v>1</v>
      </c>
    </row>
    <row r="11" spans="1:20" x14ac:dyDescent="0.3">
      <c r="A11" s="58" t="s">
        <v>1132</v>
      </c>
      <c r="B11" s="59">
        <f>VLOOKUP($A11,'Return Data'!$B$7:$R$2292,3,0)</f>
        <v>44988</v>
      </c>
      <c r="C11" s="60">
        <f>VLOOKUP($A11,'Return Data'!$B$7:$R$2292,4,0)</f>
        <v>85.459800000000001</v>
      </c>
      <c r="D11" s="60">
        <f>VLOOKUP($A11,'Return Data'!$B$7:$R$2292,10,0)</f>
        <v>-4.2680999999999996</v>
      </c>
      <c r="E11" s="61">
        <f t="shared" si="0"/>
        <v>7</v>
      </c>
      <c r="F11" s="60">
        <f>VLOOKUP($A11,'Return Data'!$B$7:$R$2292,11,0)</f>
        <v>2.339</v>
      </c>
      <c r="G11" s="61">
        <f t="shared" si="1"/>
        <v>5</v>
      </c>
      <c r="H11" s="60">
        <f>VLOOKUP($A11,'Return Data'!$B$7:$R$2292,12,0)</f>
        <v>9.8592999999999993</v>
      </c>
      <c r="I11" s="61">
        <f t="shared" si="2"/>
        <v>2</v>
      </c>
      <c r="J11" s="60">
        <f>VLOOKUP($A11,'Return Data'!$B$7:$R$2292,13,0)</f>
        <v>12.815200000000001</v>
      </c>
      <c r="K11" s="61">
        <f t="shared" si="3"/>
        <v>2</v>
      </c>
      <c r="L11" s="60">
        <f>VLOOKUP($A11,'Return Data'!$B$7:$R$2292,17,0)</f>
        <v>26.346</v>
      </c>
      <c r="M11" s="61">
        <f t="shared" si="4"/>
        <v>1</v>
      </c>
      <c r="N11" s="60">
        <f>VLOOKUP($A11,'Return Data'!$B$7:$R$2292,14,0)</f>
        <v>29.462499999999999</v>
      </c>
      <c r="O11" s="61">
        <f t="shared" si="5"/>
        <v>1</v>
      </c>
      <c r="P11" s="60">
        <f>VLOOKUP($A11,'Return Data'!$B$7:$R$2292,15,0)</f>
        <v>20.0745</v>
      </c>
      <c r="Q11" s="61">
        <f t="shared" si="6"/>
        <v>1</v>
      </c>
      <c r="R11" s="60">
        <f>VLOOKUP($A11,'Return Data'!$B$7:$R$2292,16,0)</f>
        <v>10.259499999999999</v>
      </c>
      <c r="S11" s="62">
        <f t="shared" si="7"/>
        <v>4</v>
      </c>
    </row>
    <row r="12" spans="1:20" x14ac:dyDescent="0.3">
      <c r="A12" s="58" t="s">
        <v>1443</v>
      </c>
      <c r="B12" s="59">
        <f>VLOOKUP($A12,'Return Data'!$B$7:$R$2292,3,0)</f>
        <v>44988</v>
      </c>
      <c r="C12" s="60">
        <f>VLOOKUP($A12,'Return Data'!$B$7:$R$2292,4,0)</f>
        <v>24.7622</v>
      </c>
      <c r="D12" s="60">
        <f>VLOOKUP($A12,'Return Data'!$B$7:$R$2292,10,0)</f>
        <v>-3.2646999999999999</v>
      </c>
      <c r="E12" s="61">
        <f t="shared" si="0"/>
        <v>6</v>
      </c>
      <c r="F12" s="60">
        <f>VLOOKUP($A12,'Return Data'!$B$7:$R$2292,11,0)</f>
        <v>5.6551</v>
      </c>
      <c r="G12" s="61">
        <f t="shared" si="1"/>
        <v>2</v>
      </c>
      <c r="H12" s="60">
        <f>VLOOKUP($A12,'Return Data'!$B$7:$R$2292,12,0)</f>
        <v>7.7777000000000003</v>
      </c>
      <c r="I12" s="61">
        <f t="shared" si="2"/>
        <v>5</v>
      </c>
      <c r="J12" s="60">
        <f>VLOOKUP($A12,'Return Data'!$B$7:$R$2292,13,0)</f>
        <v>6.3970000000000002</v>
      </c>
      <c r="K12" s="61">
        <f t="shared" si="3"/>
        <v>6</v>
      </c>
      <c r="L12" s="60">
        <f>VLOOKUP($A12,'Return Data'!$B$7:$R$2292,17,0)</f>
        <v>5.9583000000000004</v>
      </c>
      <c r="M12" s="61">
        <f t="shared" si="4"/>
        <v>7</v>
      </c>
      <c r="N12" s="60">
        <f>VLOOKUP($A12,'Return Data'!$B$7:$R$2292,14,0)</f>
        <v>9.1183999999999994</v>
      </c>
      <c r="O12" s="61">
        <f t="shared" si="5"/>
        <v>7</v>
      </c>
      <c r="P12" s="60">
        <f>VLOOKUP($A12,'Return Data'!$B$7:$R$2292,15,0)</f>
        <v>7.6521999999999997</v>
      </c>
      <c r="Q12" s="61">
        <f t="shared" si="6"/>
        <v>6</v>
      </c>
      <c r="R12" s="60">
        <f>VLOOKUP($A12,'Return Data'!$B$7:$R$2292,16,0)</f>
        <v>8.8391999999999999</v>
      </c>
      <c r="S12" s="62">
        <f t="shared" si="7"/>
        <v>6</v>
      </c>
    </row>
    <row r="13" spans="1:20" x14ac:dyDescent="0.3">
      <c r="A13" s="58" t="s">
        <v>1135</v>
      </c>
      <c r="B13" s="59">
        <f>VLOOKUP($A13,'Return Data'!$B$7:$R$2292,3,0)</f>
        <v>44988</v>
      </c>
      <c r="C13" s="60">
        <f>VLOOKUP($A13,'Return Data'!$B$7:$R$2292,4,0)</f>
        <v>39.088299999999997</v>
      </c>
      <c r="D13" s="60">
        <f>VLOOKUP($A13,'Return Data'!$B$7:$R$2292,10,0)</f>
        <v>-2.0455999999999999</v>
      </c>
      <c r="E13" s="61">
        <f t="shared" si="0"/>
        <v>4</v>
      </c>
      <c r="F13" s="60">
        <f>VLOOKUP($A13,'Return Data'!$B$7:$R$2292,11,0)</f>
        <v>2.0678000000000001</v>
      </c>
      <c r="G13" s="61">
        <f t="shared" si="1"/>
        <v>6</v>
      </c>
      <c r="H13" s="60">
        <f>VLOOKUP($A13,'Return Data'!$B$7:$R$2292,12,0)</f>
        <v>7.1817000000000002</v>
      </c>
      <c r="I13" s="61">
        <f t="shared" si="2"/>
        <v>6</v>
      </c>
      <c r="J13" s="60">
        <f>VLOOKUP($A13,'Return Data'!$B$7:$R$2292,13,0)</f>
        <v>5.1322999999999999</v>
      </c>
      <c r="K13" s="61">
        <f t="shared" si="3"/>
        <v>7</v>
      </c>
      <c r="L13" s="60">
        <f>VLOOKUP($A13,'Return Data'!$B$7:$R$2292,17,0)</f>
        <v>7.8921000000000001</v>
      </c>
      <c r="M13" s="61">
        <f t="shared" si="4"/>
        <v>5</v>
      </c>
      <c r="N13" s="60">
        <f>VLOOKUP($A13,'Return Data'!$B$7:$R$2292,14,0)</f>
        <v>10.8592</v>
      </c>
      <c r="O13" s="61">
        <f t="shared" si="5"/>
        <v>4</v>
      </c>
      <c r="P13" s="60">
        <f>VLOOKUP($A13,'Return Data'!$B$7:$R$2292,15,0)</f>
        <v>8.6753999999999998</v>
      </c>
      <c r="Q13" s="61">
        <f t="shared" si="6"/>
        <v>5</v>
      </c>
      <c r="R13" s="60">
        <f>VLOOKUP($A13,'Return Data'!$B$7:$R$2292,16,0)</f>
        <v>8.2157</v>
      </c>
      <c r="S13" s="62">
        <f t="shared" si="7"/>
        <v>8</v>
      </c>
    </row>
    <row r="14" spans="1:20" x14ac:dyDescent="0.3">
      <c r="A14" s="58" t="s">
        <v>1137</v>
      </c>
      <c r="B14" s="59">
        <f>VLOOKUP($A14,'Return Data'!$B$7:$R$2292,3,0)</f>
        <v>44988</v>
      </c>
      <c r="C14" s="60">
        <f>VLOOKUP($A14,'Return Data'!$B$7:$R$2292,4,0)</f>
        <v>16.253</v>
      </c>
      <c r="D14" s="60">
        <f>VLOOKUP($A14,'Return Data'!$B$7:$R$2292,10,0)</f>
        <v>-2.1705000000000001</v>
      </c>
      <c r="E14" s="61">
        <f t="shared" si="0"/>
        <v>5</v>
      </c>
      <c r="F14" s="60">
        <f>VLOOKUP($A14,'Return Data'!$B$7:$R$2292,11,0)</f>
        <v>2.8632</v>
      </c>
      <c r="G14" s="61">
        <f t="shared" si="1"/>
        <v>4</v>
      </c>
      <c r="H14" s="60">
        <f>VLOOKUP($A14,'Return Data'!$B$7:$R$2292,12,0)</f>
        <v>8.0572999999999997</v>
      </c>
      <c r="I14" s="61">
        <f t="shared" si="2"/>
        <v>4</v>
      </c>
      <c r="J14" s="60">
        <f>VLOOKUP($A14,'Return Data'!$B$7:$R$2292,13,0)</f>
        <v>7.7614000000000001</v>
      </c>
      <c r="K14" s="61">
        <f t="shared" si="3"/>
        <v>3</v>
      </c>
      <c r="L14" s="60">
        <f>VLOOKUP($A14,'Return Data'!$B$7:$R$2292,17,0)</f>
        <v>9.7065000000000001</v>
      </c>
      <c r="M14" s="61">
        <f t="shared" si="4"/>
        <v>3</v>
      </c>
      <c r="N14" s="60"/>
      <c r="O14" s="61"/>
      <c r="P14" s="60"/>
      <c r="Q14" s="61"/>
      <c r="R14" s="60">
        <f>VLOOKUP($A14,'Return Data'!$B$7:$R$2292,16,0)</f>
        <v>17.5914</v>
      </c>
      <c r="S14" s="62">
        <f t="shared" si="7"/>
        <v>2</v>
      </c>
    </row>
    <row r="15" spans="1:20" x14ac:dyDescent="0.3">
      <c r="A15" s="58" t="s">
        <v>1139</v>
      </c>
      <c r="B15" s="59">
        <f>VLOOKUP($A15,'Return Data'!$B$7:$R$2292,3,0)</f>
        <v>44988</v>
      </c>
      <c r="C15" s="60">
        <f>VLOOKUP($A15,'Return Data'!$B$7:$R$2292,4,0)</f>
        <v>45.842599999999997</v>
      </c>
      <c r="D15" s="60">
        <f>VLOOKUP($A15,'Return Data'!$B$7:$R$2292,10,0)</f>
        <v>-1.0661</v>
      </c>
      <c r="E15" s="61">
        <f t="shared" si="0"/>
        <v>1</v>
      </c>
      <c r="F15" s="60">
        <f>VLOOKUP($A15,'Return Data'!$B$7:$R$2292,11,0)</f>
        <v>3.5337999999999998</v>
      </c>
      <c r="G15" s="61">
        <f t="shared" si="1"/>
        <v>3</v>
      </c>
      <c r="H15" s="60">
        <f>VLOOKUP($A15,'Return Data'!$B$7:$R$2292,12,0)</f>
        <v>9.2249999999999996</v>
      </c>
      <c r="I15" s="61">
        <f t="shared" si="2"/>
        <v>3</v>
      </c>
      <c r="J15" s="60">
        <f>VLOOKUP($A15,'Return Data'!$B$7:$R$2292,13,0)</f>
        <v>7.6609999999999996</v>
      </c>
      <c r="K15" s="61">
        <f t="shared" si="3"/>
        <v>4</v>
      </c>
      <c r="L15" s="60">
        <f>VLOOKUP($A15,'Return Data'!$B$7:$R$2292,17,0)</f>
        <v>6.2648000000000001</v>
      </c>
      <c r="M15" s="61">
        <f t="shared" si="4"/>
        <v>6</v>
      </c>
      <c r="N15" s="60">
        <f>VLOOKUP($A15,'Return Data'!$B$7:$R$2292,14,0)</f>
        <v>9.6112000000000002</v>
      </c>
      <c r="O15" s="61">
        <f>RANK(N15,N$8:N$15,0)</f>
        <v>6</v>
      </c>
      <c r="P15" s="60">
        <f>VLOOKUP($A15,'Return Data'!$B$7:$R$2292,15,0)</f>
        <v>6.4855</v>
      </c>
      <c r="Q15" s="61">
        <f>RANK(P15,P$8:P$15,0)</f>
        <v>7</v>
      </c>
      <c r="R15" s="60">
        <f>VLOOKUP($A15,'Return Data'!$B$7:$R$2292,16,0)</f>
        <v>11.3049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-2.6614125</v>
      </c>
      <c r="E17" s="69"/>
      <c r="F17" s="70">
        <f>AVERAGE(F8:F15)</f>
        <v>2.5635124999999999</v>
      </c>
      <c r="G17" s="69"/>
      <c r="H17" s="70">
        <f>AVERAGE(H8:H15)</f>
        <v>7.5632124999999997</v>
      </c>
      <c r="I17" s="69"/>
      <c r="J17" s="70">
        <f>AVERAGE(J8:J15)</f>
        <v>7.2706500000000007</v>
      </c>
      <c r="K17" s="69"/>
      <c r="L17" s="70">
        <f>AVERAGE(L8:L15)</f>
        <v>10.887025000000001</v>
      </c>
      <c r="M17" s="69"/>
      <c r="N17" s="70">
        <f>AVERAGE(N8:N15)</f>
        <v>15.125742857142857</v>
      </c>
      <c r="O17" s="69"/>
      <c r="P17" s="70">
        <f>AVERAGE(P8:P15)</f>
        <v>10.680685714285715</v>
      </c>
      <c r="Q17" s="69"/>
      <c r="R17" s="70">
        <f>AVERAGE(R8:R15)</f>
        <v>11.923249999999999</v>
      </c>
      <c r="S17" s="71"/>
    </row>
    <row r="18" spans="1:19" x14ac:dyDescent="0.3">
      <c r="A18" s="68" t="s">
        <v>28</v>
      </c>
      <c r="B18" s="69"/>
      <c r="C18" s="69"/>
      <c r="D18" s="70">
        <f>MIN(D8:D15)</f>
        <v>-5.4234</v>
      </c>
      <c r="E18" s="69"/>
      <c r="F18" s="70">
        <f>MIN(F8:F15)</f>
        <v>-4.3163</v>
      </c>
      <c r="G18" s="69"/>
      <c r="H18" s="70">
        <f>MIN(H8:H15)</f>
        <v>1.1706000000000001</v>
      </c>
      <c r="I18" s="69"/>
      <c r="J18" s="70">
        <f>MIN(J8:J15)</f>
        <v>-2.5581999999999998</v>
      </c>
      <c r="K18" s="69"/>
      <c r="L18" s="70">
        <f>MIN(L8:L15)</f>
        <v>4.0982000000000003</v>
      </c>
      <c r="M18" s="69"/>
      <c r="N18" s="70">
        <f>MIN(N8:N15)</f>
        <v>9.1183999999999994</v>
      </c>
      <c r="O18" s="69"/>
      <c r="P18" s="70">
        <f>MIN(P8:P15)</f>
        <v>6.4855</v>
      </c>
      <c r="Q18" s="69"/>
      <c r="R18" s="70">
        <f>MIN(R8:R15)</f>
        <v>8.2157</v>
      </c>
      <c r="S18" s="71"/>
    </row>
    <row r="19" spans="1:19" ht="15" thickBot="1" x14ac:dyDescent="0.35">
      <c r="A19" s="72" t="s">
        <v>29</v>
      </c>
      <c r="B19" s="73"/>
      <c r="C19" s="73"/>
      <c r="D19" s="74">
        <f>MAX(D8:D15)</f>
        <v>-1.0661</v>
      </c>
      <c r="E19" s="73"/>
      <c r="F19" s="74">
        <f>MAX(F8:F15)</f>
        <v>6.3994</v>
      </c>
      <c r="G19" s="73"/>
      <c r="H19" s="74">
        <f>MAX(H8:H15)</f>
        <v>10.7431</v>
      </c>
      <c r="I19" s="73"/>
      <c r="J19" s="74">
        <f>MAX(J8:J15)</f>
        <v>13.3772</v>
      </c>
      <c r="K19" s="73"/>
      <c r="L19" s="74">
        <f>MAX(L8:L15)</f>
        <v>26.346</v>
      </c>
      <c r="M19" s="73"/>
      <c r="N19" s="74">
        <f>MAX(N8:N15)</f>
        <v>29.462499999999999</v>
      </c>
      <c r="O19" s="73"/>
      <c r="P19" s="74">
        <f>MAX(P8:P15)</f>
        <v>20.0745</v>
      </c>
      <c r="Q19" s="73"/>
      <c r="R19" s="74">
        <f>MAX(R8:R15)</f>
        <v>20.9208</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530</v>
      </c>
      <c r="B8" s="59">
        <f>VLOOKUP($A8,'Return Data'!$B$7:$R$2292,3,0)</f>
        <v>44988</v>
      </c>
      <c r="C8" s="60">
        <f>VLOOKUP($A8,'Return Data'!$B$7:$R$2292,4,0)</f>
        <v>83.16</v>
      </c>
      <c r="D8" s="60">
        <f>VLOOKUP($A8,'Return Data'!$B$7:$R$2292,10,0)</f>
        <v>-2.0840999999999998</v>
      </c>
      <c r="E8" s="61">
        <f t="shared" ref="E8:E16" si="0">RANK(D8,D$8:D$16,0)</f>
        <v>8</v>
      </c>
      <c r="F8" s="60">
        <f>VLOOKUP($A8,'Return Data'!$B$7:$R$2292,11,0)</f>
        <v>2.0994000000000002</v>
      </c>
      <c r="G8" s="61">
        <f t="shared" ref="G8:G16" si="1">RANK(F8,F$8:F$16,0)</f>
        <v>6</v>
      </c>
      <c r="H8" s="60">
        <f>VLOOKUP($A8,'Return Data'!$B$7:$R$2292,12,0)</f>
        <v>7.1649000000000003</v>
      </c>
      <c r="I8" s="61">
        <f t="shared" ref="I8:I16" si="2">RANK(H8,H$8:H$16,0)</f>
        <v>5</v>
      </c>
      <c r="J8" s="60">
        <f>VLOOKUP($A8,'Return Data'!$B$7:$R$2292,13,0)</f>
        <v>7.79</v>
      </c>
      <c r="K8" s="61">
        <f t="shared" ref="K8:K16" si="3">RANK(J8,J$8:J$16,0)</f>
        <v>6</v>
      </c>
      <c r="L8" s="60">
        <f>VLOOKUP($A8,'Return Data'!$B$7:$R$2292,17,0)</f>
        <v>7.8460000000000001</v>
      </c>
      <c r="M8" s="61">
        <f t="shared" ref="M8:M16" si="4">RANK(L8,L$8:L$16,0)</f>
        <v>6</v>
      </c>
      <c r="N8" s="60">
        <f>VLOOKUP($A8,'Return Data'!$B$7:$R$2292,14,0)</f>
        <v>12.6648</v>
      </c>
      <c r="O8" s="61">
        <f>RANK(N8,N$8:N$16,0)</f>
        <v>5</v>
      </c>
      <c r="P8" s="60">
        <f>VLOOKUP($A8,'Return Data'!$B$7:$R$2292,15,0)</f>
        <v>9.7485999999999997</v>
      </c>
      <c r="Q8" s="61">
        <f>RANK(P8,P$8:P$16,0)</f>
        <v>3</v>
      </c>
      <c r="R8" s="60">
        <f>VLOOKUP($A8,'Return Data'!$B$7:$R$2292,16,0)</f>
        <v>11.543699999999999</v>
      </c>
      <c r="S8" s="62">
        <f t="shared" ref="S8:S16" si="5">RANK(R8,R$8:R$16,0)</f>
        <v>5</v>
      </c>
    </row>
    <row r="9" spans="1:20" x14ac:dyDescent="0.3">
      <c r="A9" s="58" t="s">
        <v>532</v>
      </c>
      <c r="B9" s="59">
        <f>VLOOKUP($A9,'Return Data'!$B$7:$R$2292,3,0)</f>
        <v>44988</v>
      </c>
      <c r="C9" s="60">
        <f>VLOOKUP($A9,'Return Data'!$B$7:$R$2292,4,0)</f>
        <v>345.64100000000002</v>
      </c>
      <c r="D9" s="60">
        <f>VLOOKUP($A9,'Return Data'!$B$7:$R$2292,10,0)</f>
        <v>-1.2370000000000001</v>
      </c>
      <c r="E9" s="61">
        <f t="shared" si="0"/>
        <v>5</v>
      </c>
      <c r="F9" s="60">
        <f>VLOOKUP($A9,'Return Data'!$B$7:$R$2292,11,0)</f>
        <v>5.3719000000000001</v>
      </c>
      <c r="G9" s="61">
        <f t="shared" si="1"/>
        <v>1</v>
      </c>
      <c r="H9" s="60">
        <f>VLOOKUP($A9,'Return Data'!$B$7:$R$2292,12,0)</f>
        <v>13.794600000000001</v>
      </c>
      <c r="I9" s="61">
        <f t="shared" si="2"/>
        <v>1</v>
      </c>
      <c r="J9" s="60">
        <f>VLOOKUP($A9,'Return Data'!$B$7:$R$2292,13,0)</f>
        <v>17.771699999999999</v>
      </c>
      <c r="K9" s="61">
        <f t="shared" si="3"/>
        <v>1</v>
      </c>
      <c r="L9" s="60">
        <f>VLOOKUP($A9,'Return Data'!$B$7:$R$2292,17,0)</f>
        <v>15.084899999999999</v>
      </c>
      <c r="M9" s="61">
        <f t="shared" si="4"/>
        <v>1</v>
      </c>
      <c r="N9" s="60">
        <f>VLOOKUP($A9,'Return Data'!$B$7:$R$2292,14,0)</f>
        <v>20.636399999999998</v>
      </c>
      <c r="O9" s="61">
        <f>RANK(N9,N$8:N$16,0)</f>
        <v>1</v>
      </c>
      <c r="P9" s="60">
        <f>VLOOKUP($A9,'Return Data'!$B$7:$R$2292,15,0)</f>
        <v>12.5566</v>
      </c>
      <c r="Q9" s="61">
        <f>RANK(P9,P$8:P$16,0)</f>
        <v>1</v>
      </c>
      <c r="R9" s="60">
        <f>VLOOKUP($A9,'Return Data'!$B$7:$R$2292,16,0)</f>
        <v>14.257099999999999</v>
      </c>
      <c r="S9" s="62">
        <f t="shared" si="5"/>
        <v>1</v>
      </c>
    </row>
    <row r="10" spans="1:20" x14ac:dyDescent="0.3">
      <c r="A10" s="102" t="s">
        <v>1989</v>
      </c>
      <c r="B10" s="59">
        <f>VLOOKUP($A10,'Return Data'!$B$7:$R$2292,3,0)</f>
        <v>44988</v>
      </c>
      <c r="C10" s="60">
        <f>VLOOKUP($A10,'Return Data'!$B$7:$R$2292,4,0)</f>
        <v>35.311100000000003</v>
      </c>
      <c r="D10" s="60">
        <f>VLOOKUP($A10,'Return Data'!$B$7:$R$2292,10,0)</f>
        <v>-1.0259</v>
      </c>
      <c r="E10" s="61">
        <f t="shared" si="0"/>
        <v>4</v>
      </c>
      <c r="F10" s="60">
        <f>VLOOKUP($A10,'Return Data'!$B$7:$R$2292,11,0)</f>
        <v>1.905</v>
      </c>
      <c r="G10" s="61">
        <f t="shared" si="1"/>
        <v>7</v>
      </c>
      <c r="H10" s="60">
        <f>VLOOKUP($A10,'Return Data'!$B$7:$R$2292,12,0)</f>
        <v>5.3559000000000001</v>
      </c>
      <c r="I10" s="61">
        <f t="shared" si="2"/>
        <v>8</v>
      </c>
      <c r="J10" s="60">
        <f>VLOOKUP($A10,'Return Data'!$B$7:$R$2292,13,0)</f>
        <v>5.6112000000000002</v>
      </c>
      <c r="K10" s="61">
        <f t="shared" si="3"/>
        <v>8</v>
      </c>
      <c r="L10" s="60">
        <f>VLOOKUP($A10,'Return Data'!$B$7:$R$2292,17,0)</f>
        <v>5.7308000000000003</v>
      </c>
      <c r="M10" s="61">
        <f t="shared" si="4"/>
        <v>8</v>
      </c>
      <c r="N10" s="60">
        <f>VLOOKUP($A10,'Return Data'!$B$7:$R$2292,14,0)</f>
        <v>9.6480999999999995</v>
      </c>
      <c r="O10" s="61">
        <f>RANK(N10,N$8:N$16,0)</f>
        <v>8</v>
      </c>
      <c r="P10" s="60">
        <f>VLOOKUP($A10,'Return Data'!$B$7:$R$2292,15,0)</f>
        <v>8.0332000000000008</v>
      </c>
      <c r="Q10" s="61">
        <f>RANK(P10,P$8:P$16,0)</f>
        <v>5</v>
      </c>
      <c r="R10" s="60">
        <f>VLOOKUP($A10,'Return Data'!$B$7:$R$2292,16,0)</f>
        <v>11.1676</v>
      </c>
      <c r="S10" s="62">
        <f t="shared" si="5"/>
        <v>6</v>
      </c>
    </row>
    <row r="11" spans="1:20" x14ac:dyDescent="0.3">
      <c r="A11" s="58" t="s">
        <v>534</v>
      </c>
      <c r="B11" s="59">
        <f>VLOOKUP($A11,'Return Data'!$B$7:$R$2292,3,0)</f>
        <v>44988</v>
      </c>
      <c r="C11" s="60">
        <f>VLOOKUP($A11,'Return Data'!$B$7:$R$2292,4,0)</f>
        <v>57.93</v>
      </c>
      <c r="D11" s="60">
        <f>VLOOKUP($A11,'Return Data'!$B$7:$R$2292,10,0)</f>
        <v>-0.66869999999999996</v>
      </c>
      <c r="E11" s="61">
        <f t="shared" si="0"/>
        <v>1</v>
      </c>
      <c r="F11" s="60">
        <f>VLOOKUP($A11,'Return Data'!$B$7:$R$2292,11,0)</f>
        <v>2.2595000000000001</v>
      </c>
      <c r="G11" s="61">
        <f t="shared" si="1"/>
        <v>4</v>
      </c>
      <c r="H11" s="60">
        <f>VLOOKUP($A11,'Return Data'!$B$7:$R$2292,12,0)</f>
        <v>7.4368999999999996</v>
      </c>
      <c r="I11" s="61">
        <f t="shared" si="2"/>
        <v>3</v>
      </c>
      <c r="J11" s="60">
        <f>VLOOKUP($A11,'Return Data'!$B$7:$R$2292,13,0)</f>
        <v>9.3224999999999998</v>
      </c>
      <c r="K11" s="61">
        <f t="shared" si="3"/>
        <v>2</v>
      </c>
      <c r="L11" s="60">
        <f>VLOOKUP($A11,'Return Data'!$B$7:$R$2292,17,0)</f>
        <v>8.9201999999999995</v>
      </c>
      <c r="M11" s="61">
        <f t="shared" si="4"/>
        <v>3</v>
      </c>
      <c r="N11" s="60">
        <f>VLOOKUP($A11,'Return Data'!$B$7:$R$2292,14,0)</f>
        <v>13.224500000000001</v>
      </c>
      <c r="O11" s="61">
        <f>RANK(N11,N$8:N$16,0)</f>
        <v>3</v>
      </c>
      <c r="P11" s="60">
        <f>VLOOKUP($A11,'Return Data'!$B$7:$R$2292,15,0)</f>
        <v>10.4527</v>
      </c>
      <c r="Q11" s="61">
        <f>RANK(P11,P$8:P$16,0)</f>
        <v>2</v>
      </c>
      <c r="R11" s="60">
        <f>VLOOKUP($A11,'Return Data'!$B$7:$R$2292,16,0)</f>
        <v>12.6211</v>
      </c>
      <c r="S11" s="62">
        <f t="shared" si="5"/>
        <v>3</v>
      </c>
    </row>
    <row r="12" spans="1:20" x14ac:dyDescent="0.3">
      <c r="A12" s="58" t="s">
        <v>535</v>
      </c>
      <c r="B12" s="59">
        <f>VLOOKUP($A12,'Return Data'!$B$7:$R$2292,3,0)</f>
        <v>44988</v>
      </c>
      <c r="C12" s="60">
        <f>VLOOKUP($A12,'Return Data'!$B$7:$R$2292,4,0)</f>
        <v>11.2798</v>
      </c>
      <c r="D12" s="60">
        <f>VLOOKUP($A12,'Return Data'!$B$7:$R$2292,10,0)</f>
        <v>-1.9181999999999999</v>
      </c>
      <c r="E12" s="61">
        <f t="shared" si="0"/>
        <v>7</v>
      </c>
      <c r="F12" s="60">
        <f>VLOOKUP($A12,'Return Data'!$B$7:$R$2292,11,0)</f>
        <v>2.2972000000000001</v>
      </c>
      <c r="G12" s="61">
        <f t="shared" si="1"/>
        <v>2</v>
      </c>
      <c r="H12" s="60">
        <f>VLOOKUP($A12,'Return Data'!$B$7:$R$2292,12,0)</f>
        <v>4.7637</v>
      </c>
      <c r="I12" s="61">
        <f t="shared" si="2"/>
        <v>9</v>
      </c>
      <c r="J12" s="60">
        <f>VLOOKUP($A12,'Return Data'!$B$7:$R$2292,13,0)</f>
        <v>0.74850000000000005</v>
      </c>
      <c r="K12" s="61">
        <f t="shared" si="3"/>
        <v>9</v>
      </c>
      <c r="L12" s="60">
        <f>VLOOKUP($A12,'Return Data'!$B$7:$R$2292,17,0)</f>
        <v>7.5765000000000002</v>
      </c>
      <c r="M12" s="61">
        <f t="shared" si="4"/>
        <v>7</v>
      </c>
      <c r="N12" s="60"/>
      <c r="O12" s="61"/>
      <c r="P12" s="60"/>
      <c r="Q12" s="61"/>
      <c r="R12" s="60">
        <f>VLOOKUP($A12,'Return Data'!$B$7:$R$2292,16,0)</f>
        <v>3.8689</v>
      </c>
      <c r="S12" s="62">
        <f t="shared" si="5"/>
        <v>9</v>
      </c>
    </row>
    <row r="13" spans="1:20" x14ac:dyDescent="0.3">
      <c r="A13" s="108" t="s">
        <v>537</v>
      </c>
      <c r="B13" s="59">
        <f>VLOOKUP($A13,'Return Data'!$B$7:$R$2292,3,0)</f>
        <v>44988</v>
      </c>
      <c r="C13" s="60">
        <f>VLOOKUP($A13,'Return Data'!$B$7:$R$2292,4,0)</f>
        <v>15.846</v>
      </c>
      <c r="D13" s="60">
        <f>VLOOKUP($A13,'Return Data'!$B$7:$R$2292,10,0)</f>
        <v>-0.67689999999999995</v>
      </c>
      <c r="E13" s="61">
        <f t="shared" si="0"/>
        <v>2</v>
      </c>
      <c r="F13" s="60">
        <f>VLOOKUP($A13,'Return Data'!$B$7:$R$2292,11,0)</f>
        <v>2.2323</v>
      </c>
      <c r="G13" s="61">
        <f t="shared" si="1"/>
        <v>5</v>
      </c>
      <c r="H13" s="60">
        <f>VLOOKUP($A13,'Return Data'!$B$7:$R$2292,12,0)</f>
        <v>7.2560000000000002</v>
      </c>
      <c r="I13" s="61">
        <f t="shared" si="2"/>
        <v>4</v>
      </c>
      <c r="J13" s="60">
        <f>VLOOKUP($A13,'Return Data'!$B$7:$R$2292,13,0)</f>
        <v>8.3338999999999999</v>
      </c>
      <c r="K13" s="61">
        <f t="shared" si="3"/>
        <v>4</v>
      </c>
      <c r="L13" s="60">
        <f>VLOOKUP($A13,'Return Data'!$B$7:$R$2292,17,0)</f>
        <v>7.8507999999999996</v>
      </c>
      <c r="M13" s="61">
        <f t="shared" si="4"/>
        <v>5</v>
      </c>
      <c r="N13" s="60">
        <f>VLOOKUP($A13,'Return Data'!$B$7:$R$2292,14,0)</f>
        <v>12.129</v>
      </c>
      <c r="O13" s="61">
        <f>RANK(N13,N$8:N$16,0)</f>
        <v>6</v>
      </c>
      <c r="P13" s="60"/>
      <c r="Q13" s="61"/>
      <c r="R13" s="60">
        <f>VLOOKUP($A13,'Return Data'!$B$7:$R$2292,16,0)</f>
        <v>10.5647</v>
      </c>
      <c r="S13" s="62">
        <f t="shared" si="5"/>
        <v>7</v>
      </c>
    </row>
    <row r="14" spans="1:20" x14ac:dyDescent="0.3">
      <c r="A14" s="58" t="s">
        <v>540</v>
      </c>
      <c r="B14" s="59">
        <f>VLOOKUP($A14,'Return Data'!$B$7:$R$2292,3,0)</f>
        <v>44988</v>
      </c>
      <c r="C14" s="60">
        <f>VLOOKUP($A14,'Return Data'!$B$7:$R$2292,4,0)</f>
        <v>138.1857</v>
      </c>
      <c r="D14" s="60">
        <f>VLOOKUP($A14,'Return Data'!$B$7:$R$2292,10,0)</f>
        <v>-2.8443999999999998</v>
      </c>
      <c r="E14" s="61">
        <f t="shared" si="0"/>
        <v>9</v>
      </c>
      <c r="F14" s="60">
        <f>VLOOKUP($A14,'Return Data'!$B$7:$R$2292,11,0)</f>
        <v>0.60809999999999997</v>
      </c>
      <c r="G14" s="61">
        <f t="shared" si="1"/>
        <v>9</v>
      </c>
      <c r="H14" s="60">
        <f>VLOOKUP($A14,'Return Data'!$B$7:$R$2292,12,0)</f>
        <v>6.7927</v>
      </c>
      <c r="I14" s="61">
        <f t="shared" si="2"/>
        <v>6</v>
      </c>
      <c r="J14" s="60">
        <f>VLOOKUP($A14,'Return Data'!$B$7:$R$2292,13,0)</f>
        <v>7.9518000000000004</v>
      </c>
      <c r="K14" s="61">
        <f t="shared" si="3"/>
        <v>5</v>
      </c>
      <c r="L14" s="60">
        <f>VLOOKUP($A14,'Return Data'!$B$7:$R$2292,17,0)</f>
        <v>8.0541</v>
      </c>
      <c r="M14" s="61">
        <f t="shared" si="4"/>
        <v>4</v>
      </c>
      <c r="N14" s="60">
        <f>VLOOKUP($A14,'Return Data'!$B$7:$R$2292,14,0)</f>
        <v>12.020300000000001</v>
      </c>
      <c r="O14" s="61">
        <f>RANK(N14,N$8:N$16,0)</f>
        <v>7</v>
      </c>
      <c r="P14" s="60">
        <f>VLOOKUP($A14,'Return Data'!$B$7:$R$2292,15,0)</f>
        <v>9.3777000000000008</v>
      </c>
      <c r="Q14" s="61">
        <f>RANK(P14,P$8:P$16,0)</f>
        <v>4</v>
      </c>
      <c r="R14" s="60">
        <f>VLOOKUP($A14,'Return Data'!$B$7:$R$2292,16,0)</f>
        <v>11.6592</v>
      </c>
      <c r="S14" s="62">
        <f t="shared" si="5"/>
        <v>4</v>
      </c>
    </row>
    <row r="15" spans="1:20" x14ac:dyDescent="0.3">
      <c r="A15" s="58" t="s">
        <v>541</v>
      </c>
      <c r="B15" s="59">
        <f>VLOOKUP($A15,'Return Data'!$B$7:$R$2292,3,0)</f>
        <v>44988</v>
      </c>
      <c r="C15" s="60">
        <f>VLOOKUP($A15,'Return Data'!$B$7:$R$2292,4,0)</f>
        <v>16.337800000000001</v>
      </c>
      <c r="D15" s="60">
        <f>VLOOKUP($A15,'Return Data'!$B$7:$R$2292,10,0)</f>
        <v>-1.6938</v>
      </c>
      <c r="E15" s="61">
        <f t="shared" si="0"/>
        <v>6</v>
      </c>
      <c r="F15" s="60">
        <f>VLOOKUP($A15,'Return Data'!$B$7:$R$2292,11,0)</f>
        <v>2.2685</v>
      </c>
      <c r="G15" s="61">
        <f t="shared" si="1"/>
        <v>3</v>
      </c>
      <c r="H15" s="60">
        <f>VLOOKUP($A15,'Return Data'!$B$7:$R$2292,12,0)</f>
        <v>7.4402999999999997</v>
      </c>
      <c r="I15" s="61">
        <f t="shared" si="2"/>
        <v>2</v>
      </c>
      <c r="J15" s="60">
        <f>VLOOKUP($A15,'Return Data'!$B$7:$R$2292,13,0)</f>
        <v>8.4285999999999994</v>
      </c>
      <c r="K15" s="61">
        <f t="shared" si="3"/>
        <v>3</v>
      </c>
      <c r="L15" s="60">
        <f>VLOOKUP($A15,'Return Data'!$B$7:$R$2292,17,0)</f>
        <v>9.0094999999999992</v>
      </c>
      <c r="M15" s="61">
        <f t="shared" si="4"/>
        <v>2</v>
      </c>
      <c r="N15" s="60">
        <f>VLOOKUP($A15,'Return Data'!$B$7:$R$2292,14,0)</f>
        <v>14.6488</v>
      </c>
      <c r="O15" s="61">
        <f>RANK(N15,N$8:N$16,0)</f>
        <v>2</v>
      </c>
      <c r="P15" s="60"/>
      <c r="Q15" s="61"/>
      <c r="R15" s="60">
        <f>VLOOKUP($A15,'Return Data'!$B$7:$R$2292,16,0)</f>
        <v>12.732900000000001</v>
      </c>
      <c r="S15" s="62">
        <f t="shared" si="5"/>
        <v>2</v>
      </c>
    </row>
    <row r="16" spans="1:20" x14ac:dyDescent="0.3">
      <c r="A16" s="58" t="s">
        <v>543</v>
      </c>
      <c r="B16" s="59">
        <f>VLOOKUP($A16,'Return Data'!$B$7:$R$2292,3,0)</f>
        <v>44988</v>
      </c>
      <c r="C16" s="60">
        <f>VLOOKUP($A16,'Return Data'!$B$7:$R$2292,4,0)</f>
        <v>16.04</v>
      </c>
      <c r="D16" s="60">
        <f>VLOOKUP($A16,'Return Data'!$B$7:$R$2292,10,0)</f>
        <v>-0.98770000000000002</v>
      </c>
      <c r="E16" s="61">
        <f t="shared" si="0"/>
        <v>3</v>
      </c>
      <c r="F16" s="60">
        <f>VLOOKUP($A16,'Return Data'!$B$7:$R$2292,11,0)</f>
        <v>1.2625999999999999</v>
      </c>
      <c r="G16" s="61">
        <f t="shared" si="1"/>
        <v>8</v>
      </c>
      <c r="H16" s="60">
        <f>VLOOKUP($A16,'Return Data'!$B$7:$R$2292,12,0)</f>
        <v>6.0145</v>
      </c>
      <c r="I16" s="61">
        <f t="shared" si="2"/>
        <v>7</v>
      </c>
      <c r="J16" s="60">
        <f>VLOOKUP($A16,'Return Data'!$B$7:$R$2292,13,0)</f>
        <v>5.8047000000000004</v>
      </c>
      <c r="K16" s="61">
        <f t="shared" si="3"/>
        <v>7</v>
      </c>
      <c r="L16" s="60">
        <f>VLOOKUP($A16,'Return Data'!$B$7:$R$2292,17,0)</f>
        <v>5.6878000000000002</v>
      </c>
      <c r="M16" s="61">
        <f t="shared" si="4"/>
        <v>9</v>
      </c>
      <c r="N16" s="60">
        <f>VLOOKUP($A16,'Return Data'!$B$7:$R$2292,14,0)</f>
        <v>13.09</v>
      </c>
      <c r="O16" s="61">
        <f>RANK(N16,N$8:N$16,0)</f>
        <v>4</v>
      </c>
      <c r="P16" s="60"/>
      <c r="Q16" s="61"/>
      <c r="R16" s="60">
        <f>VLOOKUP($A16,'Return Data'!$B$7:$R$2292,16,0)</f>
        <v>9.5542999999999996</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-1.4596333333333333</v>
      </c>
      <c r="E18" s="69"/>
      <c r="F18" s="70">
        <f>AVERAGE(F8:F16)</f>
        <v>2.2560555555555553</v>
      </c>
      <c r="G18" s="69"/>
      <c r="H18" s="70">
        <f>AVERAGE(H8:H16)</f>
        <v>7.3355000000000006</v>
      </c>
      <c r="I18" s="69"/>
      <c r="J18" s="70">
        <f>AVERAGE(J8:J16)</f>
        <v>7.9736555555555544</v>
      </c>
      <c r="K18" s="69"/>
      <c r="L18" s="70">
        <f>AVERAGE(L8:L16)</f>
        <v>8.4178444444444445</v>
      </c>
      <c r="M18" s="69"/>
      <c r="N18" s="70">
        <f>AVERAGE(N8:N16)</f>
        <v>13.507737499999999</v>
      </c>
      <c r="O18" s="69"/>
      <c r="P18" s="70">
        <f>AVERAGE(P8:P16)</f>
        <v>10.033760000000001</v>
      </c>
      <c r="Q18" s="69"/>
      <c r="R18" s="70">
        <f>AVERAGE(R8:R16)</f>
        <v>10.8855</v>
      </c>
      <c r="S18" s="71"/>
    </row>
    <row r="19" spans="1:19" x14ac:dyDescent="0.3">
      <c r="A19" s="68" t="s">
        <v>28</v>
      </c>
      <c r="B19" s="69"/>
      <c r="C19" s="69"/>
      <c r="D19" s="70">
        <f>MIN(D8:D16)</f>
        <v>-2.8443999999999998</v>
      </c>
      <c r="E19" s="69"/>
      <c r="F19" s="70">
        <f>MIN(F8:F16)</f>
        <v>0.60809999999999997</v>
      </c>
      <c r="G19" s="69"/>
      <c r="H19" s="70">
        <f>MIN(H8:H16)</f>
        <v>4.7637</v>
      </c>
      <c r="I19" s="69"/>
      <c r="J19" s="70">
        <f>MIN(J8:J16)</f>
        <v>0.74850000000000005</v>
      </c>
      <c r="K19" s="69"/>
      <c r="L19" s="70">
        <f>MIN(L8:L16)</f>
        <v>5.6878000000000002</v>
      </c>
      <c r="M19" s="69"/>
      <c r="N19" s="70">
        <f>MIN(N8:N16)</f>
        <v>9.6480999999999995</v>
      </c>
      <c r="O19" s="69"/>
      <c r="P19" s="70">
        <f>MIN(P8:P16)</f>
        <v>8.0332000000000008</v>
      </c>
      <c r="Q19" s="69"/>
      <c r="R19" s="70">
        <f>MIN(R8:R16)</f>
        <v>3.8689</v>
      </c>
      <c r="S19" s="71"/>
    </row>
    <row r="20" spans="1:19" ht="15" thickBot="1" x14ac:dyDescent="0.35">
      <c r="A20" s="72" t="s">
        <v>29</v>
      </c>
      <c r="B20" s="73"/>
      <c r="C20" s="73"/>
      <c r="D20" s="74">
        <f>MAX(D8:D16)</f>
        <v>-0.66869999999999996</v>
      </c>
      <c r="E20" s="73"/>
      <c r="F20" s="74">
        <f>MAX(F8:F16)</f>
        <v>5.3719000000000001</v>
      </c>
      <c r="G20" s="73"/>
      <c r="H20" s="74">
        <f>MAX(H8:H16)</f>
        <v>13.794600000000001</v>
      </c>
      <c r="I20" s="73"/>
      <c r="J20" s="74">
        <f>MAX(J8:J16)</f>
        <v>17.771699999999999</v>
      </c>
      <c r="K20" s="73"/>
      <c r="L20" s="74">
        <f>MAX(L8:L16)</f>
        <v>15.084899999999999</v>
      </c>
      <c r="M20" s="73"/>
      <c r="N20" s="74">
        <f>MAX(N8:N16)</f>
        <v>20.636399999999998</v>
      </c>
      <c r="O20" s="73"/>
      <c r="P20" s="74">
        <f>MAX(P8:P16)</f>
        <v>12.5566</v>
      </c>
      <c r="Q20" s="73"/>
      <c r="R20" s="74">
        <f>MAX(R8:R16)</f>
        <v>14.257099999999999</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529</v>
      </c>
      <c r="B8" s="59">
        <f>VLOOKUP($A8,'Return Data'!$B$7:$R$2292,3,0)</f>
        <v>44988</v>
      </c>
      <c r="C8" s="60">
        <f>VLOOKUP($A8,'Return Data'!$B$7:$R$2292,4,0)</f>
        <v>75.27</v>
      </c>
      <c r="D8" s="60">
        <f>VLOOKUP($A8,'Return Data'!$B$7:$R$2292,10,0)</f>
        <v>-2.3734999999999999</v>
      </c>
      <c r="E8" s="61">
        <f t="shared" ref="E8:E16" si="0">RANK(D8,D$8:D$16,0)</f>
        <v>8</v>
      </c>
      <c r="F8" s="60">
        <f>VLOOKUP($A8,'Return Data'!$B$7:$R$2292,11,0)</f>
        <v>1.4967999999999999</v>
      </c>
      <c r="G8" s="61">
        <f t="shared" ref="G8:G16" si="1">RANK(F8,F$8:F$16,0)</f>
        <v>4</v>
      </c>
      <c r="H8" s="60">
        <f>VLOOKUP($A8,'Return Data'!$B$7:$R$2292,12,0)</f>
        <v>6.2085999999999997</v>
      </c>
      <c r="I8" s="61">
        <f t="shared" ref="I8:I16" si="2">RANK(H8,H$8:H$16,0)</f>
        <v>5</v>
      </c>
      <c r="J8" s="60">
        <f>VLOOKUP($A8,'Return Data'!$B$7:$R$2292,13,0)</f>
        <v>6.4638999999999998</v>
      </c>
      <c r="K8" s="61">
        <f t="shared" ref="K8:K16" si="3">RANK(J8,J$8:J$16,0)</f>
        <v>6</v>
      </c>
      <c r="L8" s="60">
        <f>VLOOKUP($A8,'Return Data'!$B$7:$R$2292,17,0)</f>
        <v>6.5019999999999998</v>
      </c>
      <c r="M8" s="61">
        <f t="shared" ref="M8:M16" si="4">RANK(L8,L$8:L$16,0)</f>
        <v>5</v>
      </c>
      <c r="N8" s="60">
        <f>VLOOKUP($A8,'Return Data'!$B$7:$R$2292,14,0)</f>
        <v>11.3156</v>
      </c>
      <c r="O8" s="61">
        <f>RANK(N8,N$8:N$16,0)</f>
        <v>5</v>
      </c>
      <c r="P8" s="60">
        <f>VLOOKUP($A8,'Return Data'!$B$7:$R$2292,15,0)</f>
        <v>8.4888999999999992</v>
      </c>
      <c r="Q8" s="61">
        <f>RANK(P8,P$8:P$16,0)</f>
        <v>3</v>
      </c>
      <c r="R8" s="60">
        <f>VLOOKUP($A8,'Return Data'!$B$7:$R$2292,16,0)</f>
        <v>9.2278000000000002</v>
      </c>
      <c r="S8" s="62">
        <f t="shared" ref="S8:S16" si="5">RANK(R8,R$8:R$16,0)</f>
        <v>7</v>
      </c>
    </row>
    <row r="9" spans="1:20" x14ac:dyDescent="0.3">
      <c r="A9" s="58" t="s">
        <v>531</v>
      </c>
      <c r="B9" s="59">
        <f>VLOOKUP($A9,'Return Data'!$B$7:$R$2292,3,0)</f>
        <v>44988</v>
      </c>
      <c r="C9" s="60">
        <f>VLOOKUP($A9,'Return Data'!$B$7:$R$2292,4,0)</f>
        <v>324.43900000000002</v>
      </c>
      <c r="D9" s="60">
        <f>VLOOKUP($A9,'Return Data'!$B$7:$R$2292,10,0)</f>
        <v>-1.4162999999999999</v>
      </c>
      <c r="E9" s="61">
        <f t="shared" si="0"/>
        <v>5</v>
      </c>
      <c r="F9" s="60">
        <f>VLOOKUP($A9,'Return Data'!$B$7:$R$2292,11,0)</f>
        <v>4.9964000000000004</v>
      </c>
      <c r="G9" s="61">
        <f t="shared" si="1"/>
        <v>1</v>
      </c>
      <c r="H9" s="60">
        <f>VLOOKUP($A9,'Return Data'!$B$7:$R$2292,12,0)</f>
        <v>13.1936</v>
      </c>
      <c r="I9" s="61">
        <f t="shared" si="2"/>
        <v>1</v>
      </c>
      <c r="J9" s="60">
        <f>VLOOKUP($A9,'Return Data'!$B$7:$R$2292,13,0)</f>
        <v>16.960100000000001</v>
      </c>
      <c r="K9" s="61">
        <f t="shared" si="3"/>
        <v>1</v>
      </c>
      <c r="L9" s="60">
        <f>VLOOKUP($A9,'Return Data'!$B$7:$R$2292,17,0)</f>
        <v>14.345499999999999</v>
      </c>
      <c r="M9" s="61">
        <f t="shared" si="4"/>
        <v>1</v>
      </c>
      <c r="N9" s="60">
        <f>VLOOKUP($A9,'Return Data'!$B$7:$R$2292,14,0)</f>
        <v>19.8903</v>
      </c>
      <c r="O9" s="61">
        <f>RANK(N9,N$8:N$16,0)</f>
        <v>1</v>
      </c>
      <c r="P9" s="60">
        <f>VLOOKUP($A9,'Return Data'!$B$7:$R$2292,15,0)</f>
        <v>11.844900000000001</v>
      </c>
      <c r="Q9" s="61">
        <f>RANK(P9,P$8:P$16,0)</f>
        <v>1</v>
      </c>
      <c r="R9" s="60">
        <f>VLOOKUP($A9,'Return Data'!$B$7:$R$2292,16,0)</f>
        <v>16.734200000000001</v>
      </c>
      <c r="S9" s="62">
        <f t="shared" si="5"/>
        <v>1</v>
      </c>
    </row>
    <row r="10" spans="1:20" x14ac:dyDescent="0.3">
      <c r="A10" s="102" t="s">
        <v>1990</v>
      </c>
      <c r="B10" s="59">
        <f>VLOOKUP($A10,'Return Data'!$B$7:$R$2292,3,0)</f>
        <v>44988</v>
      </c>
      <c r="C10" s="60">
        <f>VLOOKUP($A10,'Return Data'!$B$7:$R$2292,4,0)</f>
        <v>31.4587</v>
      </c>
      <c r="D10" s="60">
        <f>VLOOKUP($A10,'Return Data'!$B$7:$R$2292,10,0)</f>
        <v>-1.359</v>
      </c>
      <c r="E10" s="61">
        <f t="shared" si="0"/>
        <v>4</v>
      </c>
      <c r="F10" s="60">
        <f>VLOOKUP($A10,'Return Data'!$B$7:$R$2292,11,0)</f>
        <v>1.2217</v>
      </c>
      <c r="G10" s="61">
        <f t="shared" si="1"/>
        <v>7</v>
      </c>
      <c r="H10" s="60">
        <f>VLOOKUP($A10,'Return Data'!$B$7:$R$2292,12,0)</f>
        <v>4.2991000000000001</v>
      </c>
      <c r="I10" s="61">
        <f t="shared" si="2"/>
        <v>8</v>
      </c>
      <c r="J10" s="60">
        <f>VLOOKUP($A10,'Return Data'!$B$7:$R$2292,13,0)</f>
        <v>4.1920000000000002</v>
      </c>
      <c r="K10" s="61">
        <f t="shared" si="3"/>
        <v>8</v>
      </c>
      <c r="L10" s="60">
        <f>VLOOKUP($A10,'Return Data'!$B$7:$R$2292,17,0)</f>
        <v>4.2968999999999999</v>
      </c>
      <c r="M10" s="61">
        <f t="shared" si="4"/>
        <v>8</v>
      </c>
      <c r="N10" s="60">
        <f>VLOOKUP($A10,'Return Data'!$B$7:$R$2292,14,0)</f>
        <v>8.1865000000000006</v>
      </c>
      <c r="O10" s="61">
        <f>RANK(N10,N$8:N$16,0)</f>
        <v>8</v>
      </c>
      <c r="P10" s="60">
        <f>VLOOKUP($A10,'Return Data'!$B$7:$R$2292,15,0)</f>
        <v>6.6771000000000003</v>
      </c>
      <c r="Q10" s="61">
        <f>RANK(P10,P$8:P$16,0)</f>
        <v>5</v>
      </c>
      <c r="R10" s="60">
        <f>VLOOKUP($A10,'Return Data'!$B$7:$R$2292,16,0)</f>
        <v>9.9573999999999998</v>
      </c>
      <c r="S10" s="62">
        <f t="shared" si="5"/>
        <v>5</v>
      </c>
    </row>
    <row r="11" spans="1:20" x14ac:dyDescent="0.3">
      <c r="A11" s="58" t="s">
        <v>533</v>
      </c>
      <c r="B11" s="59">
        <f>VLOOKUP($A11,'Return Data'!$B$7:$R$2292,3,0)</f>
        <v>44988</v>
      </c>
      <c r="C11" s="60">
        <f>VLOOKUP($A11,'Return Data'!$B$7:$R$2292,4,0)</f>
        <v>52.67</v>
      </c>
      <c r="D11" s="60">
        <f>VLOOKUP($A11,'Return Data'!$B$7:$R$2292,10,0)</f>
        <v>-0.84709999999999996</v>
      </c>
      <c r="E11" s="61">
        <f t="shared" si="0"/>
        <v>1</v>
      </c>
      <c r="F11" s="60">
        <f>VLOOKUP($A11,'Return Data'!$B$7:$R$2292,11,0)</f>
        <v>1.8958999999999999</v>
      </c>
      <c r="G11" s="61">
        <f t="shared" si="1"/>
        <v>2</v>
      </c>
      <c r="H11" s="60">
        <f>VLOOKUP($A11,'Return Data'!$B$7:$R$2292,12,0)</f>
        <v>6.8791000000000002</v>
      </c>
      <c r="I11" s="61">
        <f t="shared" si="2"/>
        <v>2</v>
      </c>
      <c r="J11" s="60">
        <f>VLOOKUP($A11,'Return Data'!$B$7:$R$2292,13,0)</f>
        <v>8.5755999999999997</v>
      </c>
      <c r="K11" s="61">
        <f t="shared" si="3"/>
        <v>2</v>
      </c>
      <c r="L11" s="60">
        <f>VLOOKUP($A11,'Return Data'!$B$7:$R$2292,17,0)</f>
        <v>8.1990999999999996</v>
      </c>
      <c r="M11" s="61">
        <f t="shared" si="4"/>
        <v>2</v>
      </c>
      <c r="N11" s="60">
        <f>VLOOKUP($A11,'Return Data'!$B$7:$R$2292,14,0)</f>
        <v>12.501799999999999</v>
      </c>
      <c r="O11" s="61">
        <f>RANK(N11,N$8:N$16,0)</f>
        <v>3</v>
      </c>
      <c r="P11" s="60">
        <f>VLOOKUP($A11,'Return Data'!$B$7:$R$2292,15,0)</f>
        <v>9.6724999999999994</v>
      </c>
      <c r="Q11" s="61">
        <f>RANK(P11,P$8:P$16,0)</f>
        <v>2</v>
      </c>
      <c r="R11" s="60">
        <f>VLOOKUP($A11,'Return Data'!$B$7:$R$2292,16,0)</f>
        <v>10.8118</v>
      </c>
      <c r="S11" s="62">
        <f t="shared" si="5"/>
        <v>4</v>
      </c>
    </row>
    <row r="12" spans="1:20" x14ac:dyDescent="0.3">
      <c r="A12" s="58" t="s">
        <v>536</v>
      </c>
      <c r="B12" s="59">
        <f>VLOOKUP($A12,'Return Data'!$B$7:$R$2292,3,0)</f>
        <v>44988</v>
      </c>
      <c r="C12" s="60">
        <f>VLOOKUP($A12,'Return Data'!$B$7:$R$2292,4,0)</f>
        <v>10.554600000000001</v>
      </c>
      <c r="D12" s="60">
        <f>VLOOKUP($A12,'Return Data'!$B$7:$R$2292,10,0)</f>
        <v>-2.3201999999999998</v>
      </c>
      <c r="E12" s="61">
        <f t="shared" si="0"/>
        <v>7</v>
      </c>
      <c r="F12" s="60">
        <f>VLOOKUP($A12,'Return Data'!$B$7:$R$2292,11,0)</f>
        <v>1.3725000000000001</v>
      </c>
      <c r="G12" s="61">
        <f t="shared" si="1"/>
        <v>6</v>
      </c>
      <c r="H12" s="60">
        <f>VLOOKUP($A12,'Return Data'!$B$7:$R$2292,12,0)</f>
        <v>3.3022999999999998</v>
      </c>
      <c r="I12" s="61">
        <f t="shared" si="2"/>
        <v>9</v>
      </c>
      <c r="J12" s="60">
        <f>VLOOKUP($A12,'Return Data'!$B$7:$R$2292,13,0)</f>
        <v>-1.1816</v>
      </c>
      <c r="K12" s="61">
        <f t="shared" si="3"/>
        <v>9</v>
      </c>
      <c r="L12" s="60">
        <f>VLOOKUP($A12,'Return Data'!$B$7:$R$2292,17,0)</f>
        <v>5.3352000000000004</v>
      </c>
      <c r="M12" s="61">
        <f t="shared" si="4"/>
        <v>7</v>
      </c>
      <c r="N12" s="60"/>
      <c r="O12" s="61"/>
      <c r="P12" s="60"/>
      <c r="Q12" s="61"/>
      <c r="R12" s="60">
        <f>VLOOKUP($A12,'Return Data'!$B$7:$R$2292,16,0)</f>
        <v>1.7159</v>
      </c>
      <c r="S12" s="62">
        <f t="shared" si="5"/>
        <v>9</v>
      </c>
    </row>
    <row r="13" spans="1:20" x14ac:dyDescent="0.3">
      <c r="A13" s="108" t="s">
        <v>538</v>
      </c>
      <c r="B13" s="59">
        <f>VLOOKUP($A13,'Return Data'!$B$7:$R$2292,3,0)</f>
        <v>44988</v>
      </c>
      <c r="C13" s="60">
        <f>VLOOKUP($A13,'Return Data'!$B$7:$R$2292,4,0)</f>
        <v>15.007</v>
      </c>
      <c r="D13" s="60">
        <f>VLOOKUP($A13,'Return Data'!$B$7:$R$2292,10,0)</f>
        <v>-0.97660000000000002</v>
      </c>
      <c r="E13" s="61">
        <f t="shared" si="0"/>
        <v>2</v>
      </c>
      <c r="F13" s="60">
        <f>VLOOKUP($A13,'Return Data'!$B$7:$R$2292,11,0)</f>
        <v>1.6184000000000001</v>
      </c>
      <c r="G13" s="61">
        <f t="shared" si="1"/>
        <v>3</v>
      </c>
      <c r="H13" s="60">
        <f>VLOOKUP($A13,'Return Data'!$B$7:$R$2292,12,0)</f>
        <v>6.2819000000000003</v>
      </c>
      <c r="I13" s="61">
        <f t="shared" si="2"/>
        <v>3</v>
      </c>
      <c r="J13" s="60">
        <f>VLOOKUP($A13,'Return Data'!$B$7:$R$2292,13,0)</f>
        <v>7.0018000000000002</v>
      </c>
      <c r="K13" s="61">
        <f t="shared" si="3"/>
        <v>3</v>
      </c>
      <c r="L13" s="60">
        <f>VLOOKUP($A13,'Return Data'!$B$7:$R$2292,17,0)</f>
        <v>6.4882</v>
      </c>
      <c r="M13" s="61">
        <f t="shared" si="4"/>
        <v>6</v>
      </c>
      <c r="N13" s="60">
        <f>VLOOKUP($A13,'Return Data'!$B$7:$R$2292,14,0)</f>
        <v>10.7248</v>
      </c>
      <c r="O13" s="61">
        <f>RANK(N13,N$8:N$16,0)</f>
        <v>6</v>
      </c>
      <c r="P13" s="60"/>
      <c r="Q13" s="61"/>
      <c r="R13" s="60">
        <f>VLOOKUP($A13,'Return Data'!$B$7:$R$2292,16,0)</f>
        <v>9.2603000000000009</v>
      </c>
      <c r="S13" s="62">
        <f t="shared" si="5"/>
        <v>6</v>
      </c>
    </row>
    <row r="14" spans="1:20" x14ac:dyDescent="0.3">
      <c r="A14" s="58" t="s">
        <v>539</v>
      </c>
      <c r="B14" s="59">
        <f>VLOOKUP($A14,'Return Data'!$B$7:$R$2292,3,0)</f>
        <v>44988</v>
      </c>
      <c r="C14" s="60">
        <f>VLOOKUP($A14,'Return Data'!$B$7:$R$2292,4,0)</f>
        <v>125.51990000000001</v>
      </c>
      <c r="D14" s="60">
        <f>VLOOKUP($A14,'Return Data'!$B$7:$R$2292,10,0)</f>
        <v>-3.1476000000000002</v>
      </c>
      <c r="E14" s="61">
        <f t="shared" si="0"/>
        <v>9</v>
      </c>
      <c r="F14" s="60">
        <f>VLOOKUP($A14,'Return Data'!$B$7:$R$2292,11,0)</f>
        <v>-5.33E-2</v>
      </c>
      <c r="G14" s="61">
        <f t="shared" si="1"/>
        <v>9</v>
      </c>
      <c r="H14" s="60">
        <f>VLOOKUP($A14,'Return Data'!$B$7:$R$2292,12,0)</f>
        <v>5.7561999999999998</v>
      </c>
      <c r="I14" s="61">
        <f t="shared" si="2"/>
        <v>6</v>
      </c>
      <c r="J14" s="60">
        <f>VLOOKUP($A14,'Return Data'!$B$7:$R$2292,13,0)</f>
        <v>6.4824000000000002</v>
      </c>
      <c r="K14" s="61">
        <f t="shared" si="3"/>
        <v>5</v>
      </c>
      <c r="L14" s="60">
        <f>VLOOKUP($A14,'Return Data'!$B$7:$R$2292,17,0)</f>
        <v>6.5362</v>
      </c>
      <c r="M14" s="61">
        <f t="shared" si="4"/>
        <v>4</v>
      </c>
      <c r="N14" s="60">
        <f>VLOOKUP($A14,'Return Data'!$B$7:$R$2292,14,0)</f>
        <v>10.4817</v>
      </c>
      <c r="O14" s="61">
        <f>RANK(N14,N$8:N$16,0)</f>
        <v>7</v>
      </c>
      <c r="P14" s="60">
        <f>VLOOKUP($A14,'Return Data'!$B$7:$R$2292,15,0)</f>
        <v>7.9398</v>
      </c>
      <c r="Q14" s="61">
        <f>RANK(P14,P$8:P$16,0)</f>
        <v>4</v>
      </c>
      <c r="R14" s="60">
        <f>VLOOKUP($A14,'Return Data'!$B$7:$R$2292,16,0)</f>
        <v>14.819699999999999</v>
      </c>
      <c r="S14" s="62">
        <f t="shared" si="5"/>
        <v>2</v>
      </c>
    </row>
    <row r="15" spans="1:20" x14ac:dyDescent="0.3">
      <c r="A15" s="58" t="s">
        <v>542</v>
      </c>
      <c r="B15" s="59">
        <f>VLOOKUP($A15,'Return Data'!$B$7:$R$2292,3,0)</f>
        <v>44988</v>
      </c>
      <c r="C15" s="60">
        <f>VLOOKUP($A15,'Return Data'!$B$7:$R$2292,4,0)</f>
        <v>15.234500000000001</v>
      </c>
      <c r="D15" s="60">
        <f>VLOOKUP($A15,'Return Data'!$B$7:$R$2292,10,0)</f>
        <v>-2.0680000000000001</v>
      </c>
      <c r="E15" s="61">
        <f t="shared" si="0"/>
        <v>6</v>
      </c>
      <c r="F15" s="60">
        <f>VLOOKUP($A15,'Return Data'!$B$7:$R$2292,11,0)</f>
        <v>1.4950000000000001</v>
      </c>
      <c r="G15" s="61">
        <f t="shared" si="1"/>
        <v>5</v>
      </c>
      <c r="H15" s="60">
        <f>VLOOKUP($A15,'Return Data'!$B$7:$R$2292,12,0)</f>
        <v>6.22</v>
      </c>
      <c r="I15" s="61">
        <f t="shared" si="2"/>
        <v>4</v>
      </c>
      <c r="J15" s="60">
        <f>VLOOKUP($A15,'Return Data'!$B$7:$R$2292,13,0)</f>
        <v>6.7633999999999999</v>
      </c>
      <c r="K15" s="61">
        <f t="shared" si="3"/>
        <v>4</v>
      </c>
      <c r="L15" s="60">
        <f>VLOOKUP($A15,'Return Data'!$B$7:$R$2292,17,0)</f>
        <v>7.2603</v>
      </c>
      <c r="M15" s="61">
        <f t="shared" si="4"/>
        <v>3</v>
      </c>
      <c r="N15" s="60">
        <f>VLOOKUP($A15,'Return Data'!$B$7:$R$2292,14,0)</f>
        <v>12.7874</v>
      </c>
      <c r="O15" s="61">
        <f>RANK(N15,N$8:N$16,0)</f>
        <v>2</v>
      </c>
      <c r="P15" s="60"/>
      <c r="Q15" s="61"/>
      <c r="R15" s="60">
        <f>VLOOKUP($A15,'Return Data'!$B$7:$R$2292,16,0)</f>
        <v>10.8248</v>
      </c>
      <c r="S15" s="62">
        <f t="shared" si="5"/>
        <v>3</v>
      </c>
    </row>
    <row r="16" spans="1:20" x14ac:dyDescent="0.3">
      <c r="A16" s="58" t="s">
        <v>544</v>
      </c>
      <c r="B16" s="59">
        <f>VLOOKUP($A16,'Return Data'!$B$7:$R$2292,3,0)</f>
        <v>44988</v>
      </c>
      <c r="C16" s="60">
        <f>VLOOKUP($A16,'Return Data'!$B$7:$R$2292,4,0)</f>
        <v>15.29</v>
      </c>
      <c r="D16" s="60">
        <f>VLOOKUP($A16,'Return Data'!$B$7:$R$2292,10,0)</f>
        <v>-1.2911999999999999</v>
      </c>
      <c r="E16" s="61">
        <f t="shared" si="0"/>
        <v>3</v>
      </c>
      <c r="F16" s="60">
        <f>VLOOKUP($A16,'Return Data'!$B$7:$R$2292,11,0)</f>
        <v>0.59209999999999996</v>
      </c>
      <c r="G16" s="61">
        <f t="shared" si="1"/>
        <v>8</v>
      </c>
      <c r="H16" s="60">
        <f>VLOOKUP($A16,'Return Data'!$B$7:$R$2292,12,0)</f>
        <v>4.9417</v>
      </c>
      <c r="I16" s="61">
        <f t="shared" si="2"/>
        <v>7</v>
      </c>
      <c r="J16" s="60">
        <f>VLOOKUP($A16,'Return Data'!$B$7:$R$2292,13,0)</f>
        <v>4.3685999999999998</v>
      </c>
      <c r="K16" s="61">
        <f t="shared" si="3"/>
        <v>7</v>
      </c>
      <c r="L16" s="60">
        <f>VLOOKUP($A16,'Return Data'!$B$7:$R$2292,17,0)</f>
        <v>4.2824</v>
      </c>
      <c r="M16" s="61">
        <f t="shared" si="4"/>
        <v>9</v>
      </c>
      <c r="N16" s="60">
        <f>VLOOKUP($A16,'Return Data'!$B$7:$R$2292,14,0)</f>
        <v>11.839600000000001</v>
      </c>
      <c r="O16" s="61">
        <f>RANK(N16,N$8:N$16,0)</f>
        <v>4</v>
      </c>
      <c r="P16" s="60"/>
      <c r="Q16" s="61"/>
      <c r="R16" s="60">
        <f>VLOOKUP($A16,'Return Data'!$B$7:$R$2292,16,0)</f>
        <v>8.5457999999999998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-1.7554999999999998</v>
      </c>
      <c r="E18" s="69"/>
      <c r="F18" s="70">
        <f>AVERAGE(F8:F16)</f>
        <v>1.6261666666666665</v>
      </c>
      <c r="G18" s="69"/>
      <c r="H18" s="70">
        <f>AVERAGE(H8:H16)</f>
        <v>6.3424999999999994</v>
      </c>
      <c r="I18" s="69"/>
      <c r="J18" s="70">
        <f>AVERAGE(J8:J16)</f>
        <v>6.6251333333333333</v>
      </c>
      <c r="K18" s="69"/>
      <c r="L18" s="70">
        <f>AVERAGE(L8:L16)</f>
        <v>7.0273111111111115</v>
      </c>
      <c r="M18" s="69"/>
      <c r="N18" s="70">
        <f>AVERAGE(N8:N16)</f>
        <v>12.215962500000002</v>
      </c>
      <c r="O18" s="69"/>
      <c r="P18" s="70">
        <f>AVERAGE(P8:P16)</f>
        <v>8.9246400000000001</v>
      </c>
      <c r="Q18" s="69"/>
      <c r="R18" s="70">
        <f>AVERAGE(R8:R16)</f>
        <v>10.210855555555556</v>
      </c>
      <c r="S18" s="71"/>
    </row>
    <row r="19" spans="1:19" x14ac:dyDescent="0.3">
      <c r="A19" s="68" t="s">
        <v>28</v>
      </c>
      <c r="B19" s="69"/>
      <c r="C19" s="69"/>
      <c r="D19" s="70">
        <f>MIN(D8:D16)</f>
        <v>-3.1476000000000002</v>
      </c>
      <c r="E19" s="69"/>
      <c r="F19" s="70">
        <f>MIN(F8:F16)</f>
        <v>-5.33E-2</v>
      </c>
      <c r="G19" s="69"/>
      <c r="H19" s="70">
        <f>MIN(H8:H16)</f>
        <v>3.3022999999999998</v>
      </c>
      <c r="I19" s="69"/>
      <c r="J19" s="70">
        <f>MIN(J8:J16)</f>
        <v>-1.1816</v>
      </c>
      <c r="K19" s="69"/>
      <c r="L19" s="70">
        <f>MIN(L8:L16)</f>
        <v>4.2824</v>
      </c>
      <c r="M19" s="69"/>
      <c r="N19" s="70">
        <f>MIN(N8:N16)</f>
        <v>8.1865000000000006</v>
      </c>
      <c r="O19" s="69"/>
      <c r="P19" s="70">
        <f>MIN(P8:P16)</f>
        <v>6.6771000000000003</v>
      </c>
      <c r="Q19" s="69"/>
      <c r="R19" s="70">
        <f>MIN(R8:R16)</f>
        <v>1.7159</v>
      </c>
      <c r="S19" s="71"/>
    </row>
    <row r="20" spans="1:19" ht="15" thickBot="1" x14ac:dyDescent="0.35">
      <c r="A20" s="72" t="s">
        <v>29</v>
      </c>
      <c r="B20" s="73"/>
      <c r="C20" s="73"/>
      <c r="D20" s="74">
        <f>MAX(D8:D16)</f>
        <v>-0.84709999999999996</v>
      </c>
      <c r="E20" s="73"/>
      <c r="F20" s="74">
        <f>MAX(F8:F16)</f>
        <v>4.9964000000000004</v>
      </c>
      <c r="G20" s="73"/>
      <c r="H20" s="74">
        <f>MAX(H8:H16)</f>
        <v>13.1936</v>
      </c>
      <c r="I20" s="73"/>
      <c r="J20" s="74">
        <f>MAX(J8:J16)</f>
        <v>16.960100000000001</v>
      </c>
      <c r="K20" s="73"/>
      <c r="L20" s="74">
        <f>MAX(L8:L16)</f>
        <v>14.345499999999999</v>
      </c>
      <c r="M20" s="73"/>
      <c r="N20" s="74">
        <f>MAX(N8:N16)</f>
        <v>19.8903</v>
      </c>
      <c r="O20" s="73"/>
      <c r="P20" s="74">
        <f>MAX(P8:P16)</f>
        <v>11.844900000000001</v>
      </c>
      <c r="Q20" s="73"/>
      <c r="R20" s="74">
        <f>MAX(R8:R16)</f>
        <v>16.734200000000001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2023-03-06T07:26:50Z</dcterms:modified>
</cp:coreProperties>
</file>